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ScHARR\PR_SPECTRUM\Workpackages\WP6 Evaluation Langley\Smokefree Dividend\"/>
    </mc:Choice>
  </mc:AlternateContent>
  <xr:revisionPtr revIDLastSave="0" documentId="8_{EAF0CBC5-A0CF-4E87-800C-9C903FE69892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initial upshifting calcs" sheetId="1" r:id="rId1"/>
    <sheet name="LA data" sheetId="2" r:id="rId2"/>
    <sheet name="LA data %income" sheetId="4" r:id="rId3"/>
    <sheet name="INEQUALITIES_combinedyears" sheetId="3" r:id="rId4"/>
    <sheet name="INEQUALITIES_14_19" sheetId="5" r:id="rId5"/>
  </sheets>
  <definedNames>
    <definedName name="_xlnm._FilterDatabase" localSheetId="1" hidden="1">'LA data'!$A$2:$H$150</definedName>
    <definedName name="_xlnm._FilterDatabase" localSheetId="2" hidden="1">'LA data %income'!$A$2:$M$2</definedName>
    <definedName name="GEOG9703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3" i="5" l="1"/>
  <c r="F43" i="5"/>
  <c r="G42" i="5"/>
  <c r="F42" i="5"/>
  <c r="G41" i="5"/>
  <c r="F41" i="5"/>
  <c r="G40" i="5"/>
  <c r="F40" i="5"/>
  <c r="G39" i="5"/>
  <c r="F39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29" i="5"/>
  <c r="F29" i="5"/>
  <c r="G28" i="5"/>
  <c r="F28" i="5"/>
  <c r="G26" i="5"/>
  <c r="F26" i="5"/>
  <c r="G25" i="5"/>
  <c r="F25" i="5"/>
  <c r="G24" i="5"/>
  <c r="F24" i="5"/>
  <c r="G23" i="5"/>
  <c r="F23" i="5"/>
  <c r="G22" i="5"/>
  <c r="F22" i="5"/>
  <c r="G21" i="5"/>
  <c r="F21" i="5"/>
  <c r="G19" i="5"/>
  <c r="F19" i="5"/>
  <c r="G18" i="5"/>
  <c r="F18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5" i="5"/>
  <c r="F5" i="5"/>
  <c r="G4" i="5"/>
  <c r="F4" i="5"/>
  <c r="M43" i="5"/>
  <c r="L43" i="5"/>
  <c r="M42" i="5"/>
  <c r="L42" i="5"/>
  <c r="M41" i="5"/>
  <c r="L41" i="5"/>
  <c r="M40" i="5"/>
  <c r="L40" i="5"/>
  <c r="M39" i="5"/>
  <c r="L39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29" i="5"/>
  <c r="L29" i="5"/>
  <c r="M28" i="5"/>
  <c r="L28" i="5"/>
  <c r="M26" i="5"/>
  <c r="L26" i="5"/>
  <c r="M25" i="5"/>
  <c r="L25" i="5"/>
  <c r="M24" i="5"/>
  <c r="L24" i="5"/>
  <c r="M23" i="5"/>
  <c r="L23" i="5"/>
  <c r="M22" i="5"/>
  <c r="L22" i="5"/>
  <c r="M21" i="5"/>
  <c r="L21" i="5"/>
  <c r="M19" i="5"/>
  <c r="L19" i="5"/>
  <c r="M18" i="5"/>
  <c r="L18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5" i="5"/>
  <c r="L5" i="5"/>
  <c r="M4" i="5"/>
  <c r="L4" i="5"/>
  <c r="R5" i="5"/>
  <c r="S5" i="5"/>
  <c r="R7" i="5"/>
  <c r="S7" i="5"/>
  <c r="R8" i="5"/>
  <c r="S8" i="5"/>
  <c r="R9" i="5"/>
  <c r="S9" i="5"/>
  <c r="R10" i="5"/>
  <c r="S10" i="5"/>
  <c r="R11" i="5"/>
  <c r="S11" i="5"/>
  <c r="R12" i="5"/>
  <c r="S12" i="5"/>
  <c r="R13" i="5"/>
  <c r="S13" i="5"/>
  <c r="R14" i="5"/>
  <c r="S14" i="5"/>
  <c r="R15" i="5"/>
  <c r="S15" i="5"/>
  <c r="R16" i="5"/>
  <c r="S16" i="5"/>
  <c r="R18" i="5"/>
  <c r="S18" i="5"/>
  <c r="R19" i="5"/>
  <c r="S19" i="5"/>
  <c r="R21" i="5"/>
  <c r="S21" i="5"/>
  <c r="R22" i="5"/>
  <c r="S22" i="5"/>
  <c r="R23" i="5"/>
  <c r="S23" i="5"/>
  <c r="R24" i="5"/>
  <c r="S24" i="5"/>
  <c r="R25" i="5"/>
  <c r="S25" i="5"/>
  <c r="R26" i="5"/>
  <c r="S26" i="5"/>
  <c r="R28" i="5"/>
  <c r="S28" i="5"/>
  <c r="R29" i="5"/>
  <c r="S29" i="5"/>
  <c r="R31" i="5"/>
  <c r="S31" i="5"/>
  <c r="R32" i="5"/>
  <c r="S32" i="5"/>
  <c r="R33" i="5"/>
  <c r="S33" i="5"/>
  <c r="R34" i="5"/>
  <c r="S34" i="5"/>
  <c r="R35" i="5"/>
  <c r="S35" i="5"/>
  <c r="R36" i="5"/>
  <c r="S36" i="5"/>
  <c r="R37" i="5"/>
  <c r="S37" i="5"/>
  <c r="R39" i="5"/>
  <c r="S39" i="5"/>
  <c r="R40" i="5"/>
  <c r="S40" i="5"/>
  <c r="R41" i="5"/>
  <c r="S41" i="5"/>
  <c r="R42" i="5"/>
  <c r="S42" i="5"/>
  <c r="R43" i="5"/>
  <c r="S43" i="5"/>
  <c r="S4" i="5"/>
  <c r="R4" i="5"/>
  <c r="O4" i="4" l="1"/>
  <c r="T4" i="4" s="1"/>
  <c r="O5" i="4"/>
  <c r="T5" i="4" s="1"/>
  <c r="O6" i="4"/>
  <c r="T6" i="4" s="1"/>
  <c r="O7" i="4"/>
  <c r="T7" i="4" s="1"/>
  <c r="O8" i="4"/>
  <c r="T8" i="4" s="1"/>
  <c r="O9" i="4"/>
  <c r="T9" i="4" s="1"/>
  <c r="O10" i="4"/>
  <c r="T10" i="4" s="1"/>
  <c r="O11" i="4"/>
  <c r="T11" i="4" s="1"/>
  <c r="O12" i="4"/>
  <c r="T12" i="4" s="1"/>
  <c r="O13" i="4"/>
  <c r="P13" i="4" s="1"/>
  <c r="O14" i="4"/>
  <c r="P14" i="4" s="1"/>
  <c r="O15" i="4"/>
  <c r="P15" i="4" s="1"/>
  <c r="O16" i="4"/>
  <c r="P16" i="4" s="1"/>
  <c r="O17" i="4"/>
  <c r="P17" i="4" s="1"/>
  <c r="O18" i="4"/>
  <c r="P18" i="4" s="1"/>
  <c r="O19" i="4"/>
  <c r="P19" i="4" s="1"/>
  <c r="O20" i="4"/>
  <c r="P20" i="4" s="1"/>
  <c r="O21" i="4"/>
  <c r="P21" i="4" s="1"/>
  <c r="O22" i="4"/>
  <c r="P22" i="4" s="1"/>
  <c r="O23" i="4"/>
  <c r="P23" i="4" s="1"/>
  <c r="O24" i="4"/>
  <c r="P24" i="4" s="1"/>
  <c r="O25" i="4"/>
  <c r="P25" i="4" s="1"/>
  <c r="O26" i="4"/>
  <c r="P26" i="4" s="1"/>
  <c r="O27" i="4"/>
  <c r="P27" i="4" s="1"/>
  <c r="O28" i="4"/>
  <c r="P28" i="4" s="1"/>
  <c r="O29" i="4"/>
  <c r="P29" i="4" s="1"/>
  <c r="O30" i="4"/>
  <c r="P30" i="4" s="1"/>
  <c r="O31" i="4"/>
  <c r="P31" i="4" s="1"/>
  <c r="O32" i="4"/>
  <c r="P32" i="4" s="1"/>
  <c r="O33" i="4"/>
  <c r="P33" i="4" s="1"/>
  <c r="O34" i="4"/>
  <c r="P34" i="4" s="1"/>
  <c r="O35" i="4"/>
  <c r="P35" i="4" s="1"/>
  <c r="O36" i="4"/>
  <c r="P36" i="4" s="1"/>
  <c r="O37" i="4"/>
  <c r="P37" i="4" s="1"/>
  <c r="O38" i="4"/>
  <c r="P38" i="4" s="1"/>
  <c r="O39" i="4"/>
  <c r="P39" i="4" s="1"/>
  <c r="O40" i="4"/>
  <c r="P40" i="4" s="1"/>
  <c r="O41" i="4"/>
  <c r="P41" i="4" s="1"/>
  <c r="O42" i="4"/>
  <c r="P42" i="4" s="1"/>
  <c r="O43" i="4"/>
  <c r="P43" i="4" s="1"/>
  <c r="O44" i="4"/>
  <c r="P44" i="4" s="1"/>
  <c r="O45" i="4"/>
  <c r="P45" i="4" s="1"/>
  <c r="O46" i="4"/>
  <c r="P46" i="4" s="1"/>
  <c r="O47" i="4"/>
  <c r="P47" i="4" s="1"/>
  <c r="O48" i="4"/>
  <c r="P48" i="4" s="1"/>
  <c r="O49" i="4"/>
  <c r="P49" i="4" s="1"/>
  <c r="O50" i="4"/>
  <c r="P50" i="4" s="1"/>
  <c r="O51" i="4"/>
  <c r="P51" i="4" s="1"/>
  <c r="O52" i="4"/>
  <c r="P52" i="4" s="1"/>
  <c r="O53" i="4"/>
  <c r="P53" i="4" s="1"/>
  <c r="O54" i="4"/>
  <c r="P54" i="4" s="1"/>
  <c r="O55" i="4"/>
  <c r="P55" i="4" s="1"/>
  <c r="O56" i="4"/>
  <c r="P56" i="4" s="1"/>
  <c r="O57" i="4"/>
  <c r="P57" i="4" s="1"/>
  <c r="O58" i="4"/>
  <c r="P58" i="4" s="1"/>
  <c r="O59" i="4"/>
  <c r="P59" i="4" s="1"/>
  <c r="O60" i="4"/>
  <c r="P60" i="4" s="1"/>
  <c r="O61" i="4"/>
  <c r="P61" i="4" s="1"/>
  <c r="O62" i="4"/>
  <c r="P62" i="4" s="1"/>
  <c r="O63" i="4"/>
  <c r="P63" i="4" s="1"/>
  <c r="O64" i="4"/>
  <c r="P64" i="4" s="1"/>
  <c r="O65" i="4"/>
  <c r="P65" i="4" s="1"/>
  <c r="O66" i="4"/>
  <c r="P66" i="4" s="1"/>
  <c r="O67" i="4"/>
  <c r="P67" i="4" s="1"/>
  <c r="O68" i="4"/>
  <c r="P68" i="4" s="1"/>
  <c r="O69" i="4"/>
  <c r="P69" i="4" s="1"/>
  <c r="O70" i="4"/>
  <c r="P70" i="4" s="1"/>
  <c r="O71" i="4"/>
  <c r="P71" i="4" s="1"/>
  <c r="O72" i="4"/>
  <c r="P72" i="4" s="1"/>
  <c r="O73" i="4"/>
  <c r="P73" i="4" s="1"/>
  <c r="O74" i="4"/>
  <c r="P74" i="4" s="1"/>
  <c r="O75" i="4"/>
  <c r="P75" i="4" s="1"/>
  <c r="O76" i="4"/>
  <c r="P76" i="4" s="1"/>
  <c r="O77" i="4"/>
  <c r="P77" i="4" s="1"/>
  <c r="O78" i="4"/>
  <c r="P78" i="4" s="1"/>
  <c r="O79" i="4"/>
  <c r="P79" i="4" s="1"/>
  <c r="O80" i="4"/>
  <c r="P80" i="4" s="1"/>
  <c r="O81" i="4"/>
  <c r="P81" i="4" s="1"/>
  <c r="O82" i="4"/>
  <c r="P82" i="4" s="1"/>
  <c r="O83" i="4"/>
  <c r="P83" i="4" s="1"/>
  <c r="O84" i="4"/>
  <c r="P84" i="4" s="1"/>
  <c r="O85" i="4"/>
  <c r="P85" i="4" s="1"/>
  <c r="O86" i="4"/>
  <c r="P86" i="4" s="1"/>
  <c r="O87" i="4"/>
  <c r="P87" i="4" s="1"/>
  <c r="O88" i="4"/>
  <c r="P88" i="4" s="1"/>
  <c r="O89" i="4"/>
  <c r="P89" i="4" s="1"/>
  <c r="O90" i="4"/>
  <c r="P90" i="4" s="1"/>
  <c r="O91" i="4"/>
  <c r="P91" i="4" s="1"/>
  <c r="O92" i="4"/>
  <c r="P92" i="4" s="1"/>
  <c r="O93" i="4"/>
  <c r="P93" i="4" s="1"/>
  <c r="O94" i="4"/>
  <c r="P94" i="4" s="1"/>
  <c r="O95" i="4"/>
  <c r="P95" i="4" s="1"/>
  <c r="O96" i="4"/>
  <c r="P96" i="4" s="1"/>
  <c r="O97" i="4"/>
  <c r="P97" i="4" s="1"/>
  <c r="O98" i="4"/>
  <c r="P98" i="4" s="1"/>
  <c r="O99" i="4"/>
  <c r="P99" i="4" s="1"/>
  <c r="O100" i="4"/>
  <c r="P100" i="4" s="1"/>
  <c r="O101" i="4"/>
  <c r="P101" i="4" s="1"/>
  <c r="O102" i="4"/>
  <c r="P102" i="4" s="1"/>
  <c r="O103" i="4"/>
  <c r="P103" i="4" s="1"/>
  <c r="O104" i="4"/>
  <c r="P104" i="4" s="1"/>
  <c r="O105" i="4"/>
  <c r="P105" i="4" s="1"/>
  <c r="O106" i="4"/>
  <c r="P106" i="4" s="1"/>
  <c r="O107" i="4"/>
  <c r="P107" i="4" s="1"/>
  <c r="O108" i="4"/>
  <c r="P108" i="4" s="1"/>
  <c r="O109" i="4"/>
  <c r="P109" i="4" s="1"/>
  <c r="O110" i="4"/>
  <c r="P110" i="4" s="1"/>
  <c r="O111" i="4"/>
  <c r="P111" i="4" s="1"/>
  <c r="O112" i="4"/>
  <c r="P112" i="4" s="1"/>
  <c r="O113" i="4"/>
  <c r="P113" i="4" s="1"/>
  <c r="O114" i="4"/>
  <c r="P114" i="4" s="1"/>
  <c r="O115" i="4"/>
  <c r="P115" i="4" s="1"/>
  <c r="O116" i="4"/>
  <c r="P116" i="4" s="1"/>
  <c r="O117" i="4"/>
  <c r="P117" i="4" s="1"/>
  <c r="O118" i="4"/>
  <c r="P118" i="4" s="1"/>
  <c r="O119" i="4"/>
  <c r="P119" i="4" s="1"/>
  <c r="O120" i="4"/>
  <c r="P120" i="4" s="1"/>
  <c r="O121" i="4"/>
  <c r="P121" i="4" s="1"/>
  <c r="O122" i="4"/>
  <c r="P122" i="4" s="1"/>
  <c r="O123" i="4"/>
  <c r="P123" i="4" s="1"/>
  <c r="O124" i="4"/>
  <c r="P124" i="4" s="1"/>
  <c r="O125" i="4"/>
  <c r="P125" i="4" s="1"/>
  <c r="O126" i="4"/>
  <c r="P126" i="4" s="1"/>
  <c r="O127" i="4"/>
  <c r="P127" i="4" s="1"/>
  <c r="O128" i="4"/>
  <c r="P128" i="4" s="1"/>
  <c r="O129" i="4"/>
  <c r="P129" i="4" s="1"/>
  <c r="O130" i="4"/>
  <c r="P130" i="4" s="1"/>
  <c r="O131" i="4"/>
  <c r="P131" i="4" s="1"/>
  <c r="O132" i="4"/>
  <c r="P132" i="4" s="1"/>
  <c r="O133" i="4"/>
  <c r="P133" i="4" s="1"/>
  <c r="O134" i="4"/>
  <c r="P134" i="4" s="1"/>
  <c r="O135" i="4"/>
  <c r="P135" i="4" s="1"/>
  <c r="O136" i="4"/>
  <c r="P136" i="4" s="1"/>
  <c r="O137" i="4"/>
  <c r="P137" i="4" s="1"/>
  <c r="O138" i="4"/>
  <c r="P138" i="4" s="1"/>
  <c r="O139" i="4"/>
  <c r="P139" i="4" s="1"/>
  <c r="O140" i="4"/>
  <c r="P140" i="4" s="1"/>
  <c r="O141" i="4"/>
  <c r="P141" i="4" s="1"/>
  <c r="O142" i="4"/>
  <c r="P142" i="4" s="1"/>
  <c r="O143" i="4"/>
  <c r="P143" i="4" s="1"/>
  <c r="O144" i="4"/>
  <c r="P144" i="4" s="1"/>
  <c r="O145" i="4"/>
  <c r="P145" i="4" s="1"/>
  <c r="O146" i="4"/>
  <c r="P146" i="4" s="1"/>
  <c r="O147" i="4"/>
  <c r="P147" i="4" s="1"/>
  <c r="O148" i="4"/>
  <c r="P148" i="4" s="1"/>
  <c r="O149" i="4"/>
  <c r="P149" i="4" s="1"/>
  <c r="O150" i="4"/>
  <c r="P150" i="4" s="1"/>
  <c r="O3" i="4"/>
  <c r="T3" i="4" s="1"/>
  <c r="M150" i="4"/>
  <c r="J150" i="4"/>
  <c r="K150" i="4" s="1"/>
  <c r="M80" i="4"/>
  <c r="J80" i="4"/>
  <c r="K80" i="4" s="1"/>
  <c r="M131" i="4"/>
  <c r="J131" i="4"/>
  <c r="K131" i="4" s="1"/>
  <c r="M113" i="4"/>
  <c r="J113" i="4"/>
  <c r="K113" i="4" s="1"/>
  <c r="M142" i="4"/>
  <c r="J142" i="4"/>
  <c r="K142" i="4" s="1"/>
  <c r="M115" i="4"/>
  <c r="J115" i="4"/>
  <c r="K115" i="4" s="1"/>
  <c r="M143" i="4"/>
  <c r="J143" i="4"/>
  <c r="K143" i="4" s="1"/>
  <c r="M93" i="4"/>
  <c r="J93" i="4"/>
  <c r="K93" i="4" s="1"/>
  <c r="M127" i="4"/>
  <c r="J127" i="4"/>
  <c r="K127" i="4" s="1"/>
  <c r="M95" i="4"/>
  <c r="J95" i="4"/>
  <c r="K95" i="4" s="1"/>
  <c r="M139" i="4"/>
  <c r="J139" i="4"/>
  <c r="K139" i="4" s="1"/>
  <c r="M149" i="4"/>
  <c r="J149" i="4"/>
  <c r="K149" i="4" s="1"/>
  <c r="M145" i="4"/>
  <c r="J145" i="4"/>
  <c r="K145" i="4" s="1"/>
  <c r="M111" i="4"/>
  <c r="J111" i="4"/>
  <c r="K111" i="4" s="1"/>
  <c r="M64" i="4"/>
  <c r="J64" i="4"/>
  <c r="K64" i="4" s="1"/>
  <c r="M130" i="4"/>
  <c r="J130" i="4"/>
  <c r="K130" i="4" s="1"/>
  <c r="M146" i="4"/>
  <c r="J146" i="4"/>
  <c r="K146" i="4" s="1"/>
  <c r="M148" i="4"/>
  <c r="J148" i="4"/>
  <c r="K148" i="4" s="1"/>
  <c r="M129" i="4"/>
  <c r="J129" i="4"/>
  <c r="K129" i="4" s="1"/>
  <c r="M8" i="4"/>
  <c r="J8" i="4"/>
  <c r="K8" i="4" s="1"/>
  <c r="M117" i="4"/>
  <c r="J117" i="4"/>
  <c r="K117" i="4" s="1"/>
  <c r="M119" i="4"/>
  <c r="J119" i="4"/>
  <c r="K119" i="4" s="1"/>
  <c r="M92" i="4"/>
  <c r="J92" i="4"/>
  <c r="K92" i="4" s="1"/>
  <c r="M58" i="4"/>
  <c r="J58" i="4"/>
  <c r="K58" i="4" s="1"/>
  <c r="M141" i="4"/>
  <c r="J141" i="4"/>
  <c r="K141" i="4" s="1"/>
  <c r="M147" i="4"/>
  <c r="J147" i="4"/>
  <c r="K147" i="4" s="1"/>
  <c r="M90" i="4"/>
  <c r="J90" i="4"/>
  <c r="K90" i="4" s="1"/>
  <c r="M135" i="4"/>
  <c r="J135" i="4"/>
  <c r="K135" i="4" s="1"/>
  <c r="M110" i="4"/>
  <c r="J110" i="4"/>
  <c r="K110" i="4" s="1"/>
  <c r="M62" i="4"/>
  <c r="J62" i="4"/>
  <c r="K62" i="4" s="1"/>
  <c r="M133" i="4"/>
  <c r="J133" i="4"/>
  <c r="K133" i="4" s="1"/>
  <c r="M85" i="4"/>
  <c r="J85" i="4"/>
  <c r="K85" i="4" s="1"/>
  <c r="M138" i="4"/>
  <c r="J138" i="4"/>
  <c r="K138" i="4" s="1"/>
  <c r="M107" i="4"/>
  <c r="J107" i="4"/>
  <c r="K107" i="4" s="1"/>
  <c r="M99" i="4"/>
  <c r="J99" i="4"/>
  <c r="K99" i="4" s="1"/>
  <c r="M77" i="4"/>
  <c r="J77" i="4"/>
  <c r="K77" i="4" s="1"/>
  <c r="M120" i="4"/>
  <c r="J120" i="4"/>
  <c r="K120" i="4" s="1"/>
  <c r="M116" i="4"/>
  <c r="J116" i="4"/>
  <c r="K116" i="4" s="1"/>
  <c r="M108" i="4"/>
  <c r="J108" i="4"/>
  <c r="K108" i="4" s="1"/>
  <c r="M44" i="4"/>
  <c r="J44" i="4"/>
  <c r="K44" i="4" s="1"/>
  <c r="M126" i="4"/>
  <c r="J126" i="4"/>
  <c r="K126" i="4" s="1"/>
  <c r="M140" i="4"/>
  <c r="J140" i="4"/>
  <c r="K140" i="4" s="1"/>
  <c r="M54" i="4"/>
  <c r="J54" i="4"/>
  <c r="K54" i="4" s="1"/>
  <c r="M72" i="4"/>
  <c r="J72" i="4"/>
  <c r="K72" i="4" s="1"/>
  <c r="M32" i="4"/>
  <c r="J32" i="4"/>
  <c r="K32" i="4" s="1"/>
  <c r="M98" i="4"/>
  <c r="J98" i="4"/>
  <c r="K98" i="4" s="1"/>
  <c r="M86" i="4"/>
  <c r="J86" i="4"/>
  <c r="K86" i="4" s="1"/>
  <c r="M35" i="4"/>
  <c r="J35" i="4"/>
  <c r="K35" i="4" s="1"/>
  <c r="M144" i="4"/>
  <c r="J144" i="4"/>
  <c r="K144" i="4" s="1"/>
  <c r="M132" i="4"/>
  <c r="J132" i="4"/>
  <c r="K132" i="4" s="1"/>
  <c r="M128" i="4"/>
  <c r="J128" i="4"/>
  <c r="K128" i="4" s="1"/>
  <c r="M70" i="4"/>
  <c r="J70" i="4"/>
  <c r="K70" i="4" s="1"/>
  <c r="M123" i="4"/>
  <c r="J123" i="4"/>
  <c r="K123" i="4" s="1"/>
  <c r="M114" i="4"/>
  <c r="J114" i="4"/>
  <c r="K114" i="4" s="1"/>
  <c r="M136" i="4"/>
  <c r="J136" i="4"/>
  <c r="K136" i="4" s="1"/>
  <c r="M104" i="4"/>
  <c r="J104" i="4"/>
  <c r="K104" i="4" s="1"/>
  <c r="M66" i="4"/>
  <c r="J66" i="4"/>
  <c r="K66" i="4" s="1"/>
  <c r="M94" i="4"/>
  <c r="J94" i="4"/>
  <c r="K94" i="4" s="1"/>
  <c r="M125" i="4"/>
  <c r="J125" i="4"/>
  <c r="K125" i="4" s="1"/>
  <c r="M106" i="4"/>
  <c r="J106" i="4"/>
  <c r="K106" i="4" s="1"/>
  <c r="M124" i="4"/>
  <c r="J124" i="4"/>
  <c r="K124" i="4" s="1"/>
  <c r="M134" i="4"/>
  <c r="J134" i="4"/>
  <c r="K134" i="4" s="1"/>
  <c r="M51" i="4"/>
  <c r="J51" i="4"/>
  <c r="K51" i="4" s="1"/>
  <c r="M48" i="4"/>
  <c r="J48" i="4"/>
  <c r="K48" i="4" s="1"/>
  <c r="M63" i="4"/>
  <c r="J63" i="4"/>
  <c r="K63" i="4" s="1"/>
  <c r="M100" i="4"/>
  <c r="J100" i="4"/>
  <c r="K100" i="4" s="1"/>
  <c r="M9" i="4"/>
  <c r="J9" i="4"/>
  <c r="K9" i="4" s="1"/>
  <c r="M27" i="4"/>
  <c r="J27" i="4"/>
  <c r="K27" i="4" s="1"/>
  <c r="M105" i="4"/>
  <c r="J105" i="4"/>
  <c r="K105" i="4" s="1"/>
  <c r="M109" i="4"/>
  <c r="J109" i="4"/>
  <c r="K109" i="4" s="1"/>
  <c r="M41" i="4"/>
  <c r="J41" i="4"/>
  <c r="K41" i="4" s="1"/>
  <c r="M137" i="4"/>
  <c r="J137" i="4"/>
  <c r="K137" i="4" s="1"/>
  <c r="M91" i="4"/>
  <c r="J91" i="4"/>
  <c r="K91" i="4" s="1"/>
  <c r="M37" i="4"/>
  <c r="J37" i="4"/>
  <c r="K37" i="4" s="1"/>
  <c r="M118" i="4"/>
  <c r="J118" i="4"/>
  <c r="K118" i="4" s="1"/>
  <c r="M81" i="4"/>
  <c r="J81" i="4"/>
  <c r="K81" i="4" s="1"/>
  <c r="M38" i="4"/>
  <c r="J38" i="4"/>
  <c r="K38" i="4" s="1"/>
  <c r="M42" i="4"/>
  <c r="J42" i="4"/>
  <c r="K42" i="4" s="1"/>
  <c r="M82" i="4"/>
  <c r="J82" i="4"/>
  <c r="K82" i="4" s="1"/>
  <c r="M102" i="4"/>
  <c r="J102" i="4"/>
  <c r="K102" i="4" s="1"/>
  <c r="M28" i="4"/>
  <c r="J28" i="4"/>
  <c r="K28" i="4" s="1"/>
  <c r="M78" i="4"/>
  <c r="J78" i="4"/>
  <c r="K78" i="4" s="1"/>
  <c r="M112" i="4"/>
  <c r="J112" i="4"/>
  <c r="K112" i="4" s="1"/>
  <c r="M43" i="4"/>
  <c r="J43" i="4"/>
  <c r="K43" i="4" s="1"/>
  <c r="M17" i="4"/>
  <c r="J17" i="4"/>
  <c r="K17" i="4" s="1"/>
  <c r="M101" i="4"/>
  <c r="J101" i="4"/>
  <c r="K101" i="4" s="1"/>
  <c r="M12" i="4"/>
  <c r="J12" i="4"/>
  <c r="K12" i="4" s="1"/>
  <c r="M71" i="4"/>
  <c r="J71" i="4"/>
  <c r="K71" i="4" s="1"/>
  <c r="M53" i="4"/>
  <c r="J53" i="4"/>
  <c r="K53" i="4" s="1"/>
  <c r="M122" i="4"/>
  <c r="J122" i="4"/>
  <c r="K122" i="4" s="1"/>
  <c r="M75" i="4"/>
  <c r="J75" i="4"/>
  <c r="K75" i="4" s="1"/>
  <c r="M79" i="4"/>
  <c r="J79" i="4"/>
  <c r="K79" i="4" s="1"/>
  <c r="M56" i="4"/>
  <c r="J56" i="4"/>
  <c r="K56" i="4" s="1"/>
  <c r="M40" i="4"/>
  <c r="J40" i="4"/>
  <c r="K40" i="4" s="1"/>
  <c r="M76" i="4"/>
  <c r="J76" i="4"/>
  <c r="K76" i="4" s="1"/>
  <c r="M103" i="4"/>
  <c r="J103" i="4"/>
  <c r="K103" i="4" s="1"/>
  <c r="M55" i="4"/>
  <c r="J55" i="4"/>
  <c r="K55" i="4" s="1"/>
  <c r="M46" i="4"/>
  <c r="J46" i="4"/>
  <c r="K46" i="4" s="1"/>
  <c r="M97" i="4"/>
  <c r="J97" i="4"/>
  <c r="K97" i="4" s="1"/>
  <c r="M65" i="4"/>
  <c r="J65" i="4"/>
  <c r="K65" i="4" s="1"/>
  <c r="M84" i="4"/>
  <c r="J84" i="4"/>
  <c r="K84" i="4" s="1"/>
  <c r="M121" i="4"/>
  <c r="J121" i="4"/>
  <c r="K121" i="4" s="1"/>
  <c r="M87" i="4"/>
  <c r="J87" i="4"/>
  <c r="K87" i="4" s="1"/>
  <c r="M24" i="4"/>
  <c r="J24" i="4"/>
  <c r="K24" i="4" s="1"/>
  <c r="M73" i="4"/>
  <c r="J73" i="4"/>
  <c r="K73" i="4" s="1"/>
  <c r="M88" i="4"/>
  <c r="J88" i="4"/>
  <c r="K88" i="4" s="1"/>
  <c r="M68" i="4"/>
  <c r="J68" i="4"/>
  <c r="K68" i="4" s="1"/>
  <c r="M34" i="4"/>
  <c r="J34" i="4"/>
  <c r="K34" i="4" s="1"/>
  <c r="M33" i="4"/>
  <c r="J33" i="4"/>
  <c r="K33" i="4" s="1"/>
  <c r="M49" i="4"/>
  <c r="J49" i="4"/>
  <c r="K49" i="4" s="1"/>
  <c r="M83" i="4"/>
  <c r="J83" i="4"/>
  <c r="K83" i="4" s="1"/>
  <c r="M89" i="4"/>
  <c r="J89" i="4"/>
  <c r="K89" i="4" s="1"/>
  <c r="M69" i="4"/>
  <c r="J69" i="4"/>
  <c r="K69" i="4" s="1"/>
  <c r="M74" i="4"/>
  <c r="J74" i="4"/>
  <c r="K74" i="4" s="1"/>
  <c r="M61" i="4"/>
  <c r="J61" i="4"/>
  <c r="K61" i="4" s="1"/>
  <c r="M18" i="4"/>
  <c r="J18" i="4"/>
  <c r="K18" i="4" s="1"/>
  <c r="M39" i="4"/>
  <c r="J39" i="4"/>
  <c r="K39" i="4" s="1"/>
  <c r="M45" i="4"/>
  <c r="J45" i="4"/>
  <c r="K45" i="4" s="1"/>
  <c r="M57" i="4"/>
  <c r="J57" i="4"/>
  <c r="K57" i="4" s="1"/>
  <c r="M14" i="4"/>
  <c r="J14" i="4"/>
  <c r="K14" i="4" s="1"/>
  <c r="M67" i="4"/>
  <c r="J67" i="4"/>
  <c r="K67" i="4" s="1"/>
  <c r="M26" i="4"/>
  <c r="J26" i="4"/>
  <c r="K26" i="4" s="1"/>
  <c r="M60" i="4"/>
  <c r="J60" i="4"/>
  <c r="K60" i="4" s="1"/>
  <c r="M36" i="4"/>
  <c r="J36" i="4"/>
  <c r="K36" i="4" s="1"/>
  <c r="M30" i="4"/>
  <c r="J30" i="4"/>
  <c r="K30" i="4" s="1"/>
  <c r="M3" i="4"/>
  <c r="J3" i="4"/>
  <c r="K3" i="4" s="1"/>
  <c r="M6" i="4"/>
  <c r="J6" i="4"/>
  <c r="K6" i="4" s="1"/>
  <c r="M52" i="4"/>
  <c r="J52" i="4"/>
  <c r="K52" i="4" s="1"/>
  <c r="M59" i="4"/>
  <c r="J59" i="4"/>
  <c r="K59" i="4" s="1"/>
  <c r="M96" i="4"/>
  <c r="J96" i="4"/>
  <c r="K96" i="4" s="1"/>
  <c r="M20" i="4"/>
  <c r="J20" i="4"/>
  <c r="K20" i="4" s="1"/>
  <c r="M50" i="4"/>
  <c r="J50" i="4"/>
  <c r="K50" i="4" s="1"/>
  <c r="M31" i="4"/>
  <c r="J31" i="4"/>
  <c r="K31" i="4" s="1"/>
  <c r="M22" i="4"/>
  <c r="J22" i="4"/>
  <c r="K22" i="4" s="1"/>
  <c r="M11" i="4"/>
  <c r="J11" i="4"/>
  <c r="K11" i="4" s="1"/>
  <c r="M21" i="4"/>
  <c r="J21" i="4"/>
  <c r="K21" i="4" s="1"/>
  <c r="M15" i="4"/>
  <c r="J15" i="4"/>
  <c r="K15" i="4" s="1"/>
  <c r="M29" i="4"/>
  <c r="J29" i="4"/>
  <c r="K29" i="4" s="1"/>
  <c r="M25" i="4"/>
  <c r="J25" i="4"/>
  <c r="K25" i="4" s="1"/>
  <c r="M47" i="4"/>
  <c r="J47" i="4"/>
  <c r="K47" i="4" s="1"/>
  <c r="M4" i="4"/>
  <c r="J4" i="4"/>
  <c r="K4" i="4" s="1"/>
  <c r="M19" i="4"/>
  <c r="J19" i="4"/>
  <c r="K19" i="4" s="1"/>
  <c r="M13" i="4"/>
  <c r="J13" i="4"/>
  <c r="K13" i="4" s="1"/>
  <c r="M10" i="4"/>
  <c r="J10" i="4"/>
  <c r="K10" i="4" s="1"/>
  <c r="M23" i="4"/>
  <c r="J23" i="4"/>
  <c r="K23" i="4" s="1"/>
  <c r="M16" i="4"/>
  <c r="J16" i="4"/>
  <c r="K16" i="4" s="1"/>
  <c r="M7" i="4"/>
  <c r="J7" i="4"/>
  <c r="K7" i="4" s="1"/>
  <c r="M5" i="4"/>
  <c r="J5" i="4"/>
  <c r="K5" i="4" s="1"/>
  <c r="W12" i="4" l="1"/>
  <c r="W3" i="4"/>
  <c r="W5" i="4"/>
  <c r="W4" i="4"/>
  <c r="W6" i="4"/>
  <c r="W7" i="4"/>
  <c r="W10" i="4"/>
  <c r="W8" i="4"/>
  <c r="W11" i="4"/>
  <c r="W9" i="4"/>
  <c r="P3" i="4"/>
  <c r="U3" i="4" s="1"/>
  <c r="P11" i="4"/>
  <c r="U11" i="4" s="1"/>
  <c r="P7" i="4"/>
  <c r="U7" i="4" s="1"/>
  <c r="P10" i="4"/>
  <c r="U10" i="4" s="1"/>
  <c r="P6" i="4"/>
  <c r="U6" i="4" s="1"/>
  <c r="P9" i="4"/>
  <c r="U9" i="4" s="1"/>
  <c r="P5" i="4"/>
  <c r="U5" i="4" s="1"/>
  <c r="P12" i="4"/>
  <c r="U12" i="4" s="1"/>
  <c r="P8" i="4"/>
  <c r="U8" i="4" s="1"/>
  <c r="P4" i="4"/>
  <c r="U4" i="4" s="1"/>
  <c r="M43" i="2"/>
  <c r="N43" i="2" s="1"/>
  <c r="M47" i="2"/>
  <c r="N47" i="2" s="1"/>
  <c r="M103" i="2"/>
  <c r="N103" i="2" s="1"/>
  <c r="M111" i="2"/>
  <c r="N111" i="2" s="1"/>
  <c r="N124" i="2"/>
  <c r="N60" i="2"/>
  <c r="L4" i="2"/>
  <c r="M4" i="2" s="1"/>
  <c r="N4" i="2" s="1"/>
  <c r="L5" i="2"/>
  <c r="M5" i="2" s="1"/>
  <c r="N5" i="2" s="1"/>
  <c r="L6" i="2"/>
  <c r="M6" i="2" s="1"/>
  <c r="N6" i="2" s="1"/>
  <c r="L7" i="2"/>
  <c r="M7" i="2" s="1"/>
  <c r="N7" i="2" s="1"/>
  <c r="L8" i="2"/>
  <c r="M8" i="2" s="1"/>
  <c r="N8" i="2" s="1"/>
  <c r="L9" i="2"/>
  <c r="M9" i="2" s="1"/>
  <c r="N9" i="2" s="1"/>
  <c r="L10" i="2"/>
  <c r="M10" i="2" s="1"/>
  <c r="N10" i="2" s="1"/>
  <c r="L11" i="2"/>
  <c r="M11" i="2" s="1"/>
  <c r="N11" i="2" s="1"/>
  <c r="L12" i="2"/>
  <c r="M12" i="2" s="1"/>
  <c r="N12" i="2" s="1"/>
  <c r="L13" i="2"/>
  <c r="M13" i="2" s="1"/>
  <c r="N13" i="2" s="1"/>
  <c r="L14" i="2"/>
  <c r="M14" i="2" s="1"/>
  <c r="N14" i="2" s="1"/>
  <c r="L15" i="2"/>
  <c r="M15" i="2" s="1"/>
  <c r="N15" i="2" s="1"/>
  <c r="L16" i="2"/>
  <c r="M16" i="2" s="1"/>
  <c r="N16" i="2" s="1"/>
  <c r="L17" i="2"/>
  <c r="M17" i="2" s="1"/>
  <c r="N17" i="2" s="1"/>
  <c r="L18" i="2"/>
  <c r="M18" i="2" s="1"/>
  <c r="N18" i="2" s="1"/>
  <c r="L19" i="2"/>
  <c r="M19" i="2" s="1"/>
  <c r="N19" i="2" s="1"/>
  <c r="L20" i="2"/>
  <c r="M20" i="2" s="1"/>
  <c r="N20" i="2" s="1"/>
  <c r="L21" i="2"/>
  <c r="M21" i="2" s="1"/>
  <c r="N21" i="2" s="1"/>
  <c r="L22" i="2"/>
  <c r="M22" i="2" s="1"/>
  <c r="N22" i="2" s="1"/>
  <c r="L23" i="2"/>
  <c r="M23" i="2" s="1"/>
  <c r="N23" i="2" s="1"/>
  <c r="L24" i="2"/>
  <c r="M24" i="2" s="1"/>
  <c r="N24" i="2" s="1"/>
  <c r="L25" i="2"/>
  <c r="M25" i="2" s="1"/>
  <c r="N25" i="2" s="1"/>
  <c r="L26" i="2"/>
  <c r="M26" i="2" s="1"/>
  <c r="N26" i="2" s="1"/>
  <c r="L27" i="2"/>
  <c r="M27" i="2" s="1"/>
  <c r="N27" i="2" s="1"/>
  <c r="L28" i="2"/>
  <c r="M28" i="2" s="1"/>
  <c r="N28" i="2" s="1"/>
  <c r="L29" i="2"/>
  <c r="M29" i="2" s="1"/>
  <c r="N29" i="2" s="1"/>
  <c r="L30" i="2"/>
  <c r="M30" i="2" s="1"/>
  <c r="N30" i="2" s="1"/>
  <c r="L31" i="2"/>
  <c r="M31" i="2" s="1"/>
  <c r="N31" i="2" s="1"/>
  <c r="L32" i="2"/>
  <c r="M32" i="2" s="1"/>
  <c r="N32" i="2" s="1"/>
  <c r="L33" i="2"/>
  <c r="M33" i="2" s="1"/>
  <c r="N33" i="2" s="1"/>
  <c r="L34" i="2"/>
  <c r="M34" i="2" s="1"/>
  <c r="N34" i="2" s="1"/>
  <c r="L35" i="2"/>
  <c r="M35" i="2" s="1"/>
  <c r="N35" i="2" s="1"/>
  <c r="L36" i="2"/>
  <c r="M36" i="2" s="1"/>
  <c r="N36" i="2" s="1"/>
  <c r="L37" i="2"/>
  <c r="M37" i="2" s="1"/>
  <c r="N37" i="2" s="1"/>
  <c r="L38" i="2"/>
  <c r="M38" i="2" s="1"/>
  <c r="N38" i="2" s="1"/>
  <c r="L39" i="2"/>
  <c r="M39" i="2" s="1"/>
  <c r="N39" i="2" s="1"/>
  <c r="L40" i="2"/>
  <c r="M40" i="2" s="1"/>
  <c r="N40" i="2" s="1"/>
  <c r="L41" i="2"/>
  <c r="M41" i="2" s="1"/>
  <c r="N41" i="2" s="1"/>
  <c r="L42" i="2"/>
  <c r="M42" i="2" s="1"/>
  <c r="N42" i="2" s="1"/>
  <c r="L43" i="2"/>
  <c r="L44" i="2"/>
  <c r="M44" i="2" s="1"/>
  <c r="N44" i="2" s="1"/>
  <c r="L45" i="2"/>
  <c r="M45" i="2" s="1"/>
  <c r="N45" i="2" s="1"/>
  <c r="L46" i="2"/>
  <c r="M46" i="2" s="1"/>
  <c r="N46" i="2" s="1"/>
  <c r="L47" i="2"/>
  <c r="L48" i="2"/>
  <c r="M48" i="2" s="1"/>
  <c r="N48" i="2" s="1"/>
  <c r="L49" i="2"/>
  <c r="M49" i="2" s="1"/>
  <c r="N49" i="2" s="1"/>
  <c r="L50" i="2"/>
  <c r="M50" i="2" s="1"/>
  <c r="N50" i="2" s="1"/>
  <c r="L51" i="2"/>
  <c r="M51" i="2" s="1"/>
  <c r="N51" i="2" s="1"/>
  <c r="L52" i="2"/>
  <c r="M52" i="2" s="1"/>
  <c r="N52" i="2" s="1"/>
  <c r="L53" i="2"/>
  <c r="M53" i="2" s="1"/>
  <c r="N53" i="2" s="1"/>
  <c r="L54" i="2"/>
  <c r="M54" i="2" s="1"/>
  <c r="N54" i="2" s="1"/>
  <c r="L55" i="2"/>
  <c r="M55" i="2" s="1"/>
  <c r="N55" i="2" s="1"/>
  <c r="L56" i="2"/>
  <c r="M56" i="2" s="1"/>
  <c r="N56" i="2" s="1"/>
  <c r="L57" i="2"/>
  <c r="M57" i="2" s="1"/>
  <c r="N57" i="2" s="1"/>
  <c r="L58" i="2"/>
  <c r="M58" i="2" s="1"/>
  <c r="N58" i="2" s="1"/>
  <c r="L59" i="2"/>
  <c r="M59" i="2" s="1"/>
  <c r="N59" i="2" s="1"/>
  <c r="L60" i="2"/>
  <c r="M60" i="2" s="1"/>
  <c r="L61" i="2"/>
  <c r="M61" i="2" s="1"/>
  <c r="N61" i="2" s="1"/>
  <c r="L62" i="2"/>
  <c r="M62" i="2" s="1"/>
  <c r="N62" i="2" s="1"/>
  <c r="L63" i="2"/>
  <c r="M63" i="2" s="1"/>
  <c r="N63" i="2" s="1"/>
  <c r="L64" i="2"/>
  <c r="M64" i="2" s="1"/>
  <c r="N64" i="2" s="1"/>
  <c r="L65" i="2"/>
  <c r="M65" i="2" s="1"/>
  <c r="N65" i="2" s="1"/>
  <c r="L66" i="2"/>
  <c r="M66" i="2" s="1"/>
  <c r="N66" i="2" s="1"/>
  <c r="L67" i="2"/>
  <c r="M67" i="2" s="1"/>
  <c r="N67" i="2" s="1"/>
  <c r="L68" i="2"/>
  <c r="M68" i="2" s="1"/>
  <c r="N68" i="2" s="1"/>
  <c r="L69" i="2"/>
  <c r="M69" i="2" s="1"/>
  <c r="N69" i="2" s="1"/>
  <c r="L70" i="2"/>
  <c r="M70" i="2" s="1"/>
  <c r="N70" i="2" s="1"/>
  <c r="L71" i="2"/>
  <c r="M71" i="2" s="1"/>
  <c r="N71" i="2" s="1"/>
  <c r="L72" i="2"/>
  <c r="M72" i="2" s="1"/>
  <c r="N72" i="2" s="1"/>
  <c r="L73" i="2"/>
  <c r="M73" i="2" s="1"/>
  <c r="N73" i="2" s="1"/>
  <c r="L74" i="2"/>
  <c r="M74" i="2" s="1"/>
  <c r="N74" i="2" s="1"/>
  <c r="L75" i="2"/>
  <c r="M75" i="2" s="1"/>
  <c r="N75" i="2" s="1"/>
  <c r="L76" i="2"/>
  <c r="M76" i="2" s="1"/>
  <c r="N76" i="2" s="1"/>
  <c r="L77" i="2"/>
  <c r="M77" i="2" s="1"/>
  <c r="N77" i="2" s="1"/>
  <c r="L78" i="2"/>
  <c r="M78" i="2" s="1"/>
  <c r="N78" i="2" s="1"/>
  <c r="L79" i="2"/>
  <c r="M79" i="2" s="1"/>
  <c r="N79" i="2" s="1"/>
  <c r="L80" i="2"/>
  <c r="M80" i="2" s="1"/>
  <c r="N80" i="2" s="1"/>
  <c r="L81" i="2"/>
  <c r="M81" i="2" s="1"/>
  <c r="N81" i="2" s="1"/>
  <c r="L82" i="2"/>
  <c r="M82" i="2" s="1"/>
  <c r="N82" i="2" s="1"/>
  <c r="L83" i="2"/>
  <c r="M83" i="2" s="1"/>
  <c r="N83" i="2" s="1"/>
  <c r="L84" i="2"/>
  <c r="M84" i="2" s="1"/>
  <c r="N84" i="2" s="1"/>
  <c r="L85" i="2"/>
  <c r="M85" i="2" s="1"/>
  <c r="N85" i="2" s="1"/>
  <c r="L86" i="2"/>
  <c r="M86" i="2" s="1"/>
  <c r="N86" i="2" s="1"/>
  <c r="L87" i="2"/>
  <c r="M87" i="2" s="1"/>
  <c r="N87" i="2" s="1"/>
  <c r="L88" i="2"/>
  <c r="M88" i="2" s="1"/>
  <c r="N88" i="2" s="1"/>
  <c r="L89" i="2"/>
  <c r="M89" i="2" s="1"/>
  <c r="N89" i="2" s="1"/>
  <c r="L90" i="2"/>
  <c r="M90" i="2" s="1"/>
  <c r="N90" i="2" s="1"/>
  <c r="L91" i="2"/>
  <c r="M91" i="2" s="1"/>
  <c r="N91" i="2" s="1"/>
  <c r="L92" i="2"/>
  <c r="M92" i="2" s="1"/>
  <c r="N92" i="2" s="1"/>
  <c r="L93" i="2"/>
  <c r="M93" i="2" s="1"/>
  <c r="N93" i="2" s="1"/>
  <c r="L94" i="2"/>
  <c r="M94" i="2" s="1"/>
  <c r="N94" i="2" s="1"/>
  <c r="L95" i="2"/>
  <c r="M95" i="2" s="1"/>
  <c r="N95" i="2" s="1"/>
  <c r="L96" i="2"/>
  <c r="M96" i="2" s="1"/>
  <c r="N96" i="2" s="1"/>
  <c r="L97" i="2"/>
  <c r="M97" i="2" s="1"/>
  <c r="N97" i="2" s="1"/>
  <c r="L98" i="2"/>
  <c r="M98" i="2" s="1"/>
  <c r="N98" i="2" s="1"/>
  <c r="L99" i="2"/>
  <c r="M99" i="2" s="1"/>
  <c r="N99" i="2" s="1"/>
  <c r="L100" i="2"/>
  <c r="M100" i="2" s="1"/>
  <c r="N100" i="2" s="1"/>
  <c r="L101" i="2"/>
  <c r="M101" i="2" s="1"/>
  <c r="N101" i="2" s="1"/>
  <c r="L102" i="2"/>
  <c r="M102" i="2" s="1"/>
  <c r="N102" i="2" s="1"/>
  <c r="L103" i="2"/>
  <c r="L104" i="2"/>
  <c r="M104" i="2" s="1"/>
  <c r="N104" i="2" s="1"/>
  <c r="L105" i="2"/>
  <c r="M105" i="2" s="1"/>
  <c r="N105" i="2" s="1"/>
  <c r="L106" i="2"/>
  <c r="M106" i="2" s="1"/>
  <c r="N106" i="2" s="1"/>
  <c r="L107" i="2"/>
  <c r="M107" i="2" s="1"/>
  <c r="N107" i="2" s="1"/>
  <c r="L108" i="2"/>
  <c r="M108" i="2" s="1"/>
  <c r="N108" i="2" s="1"/>
  <c r="L109" i="2"/>
  <c r="M109" i="2" s="1"/>
  <c r="N109" i="2" s="1"/>
  <c r="L110" i="2"/>
  <c r="M110" i="2" s="1"/>
  <c r="N110" i="2" s="1"/>
  <c r="L111" i="2"/>
  <c r="L112" i="2"/>
  <c r="M112" i="2" s="1"/>
  <c r="N112" i="2" s="1"/>
  <c r="L113" i="2"/>
  <c r="M113" i="2" s="1"/>
  <c r="N113" i="2" s="1"/>
  <c r="L114" i="2"/>
  <c r="M114" i="2" s="1"/>
  <c r="N114" i="2" s="1"/>
  <c r="L115" i="2"/>
  <c r="M115" i="2" s="1"/>
  <c r="N115" i="2" s="1"/>
  <c r="L116" i="2"/>
  <c r="M116" i="2" s="1"/>
  <c r="N116" i="2" s="1"/>
  <c r="L117" i="2"/>
  <c r="M117" i="2" s="1"/>
  <c r="N117" i="2" s="1"/>
  <c r="L118" i="2"/>
  <c r="M118" i="2" s="1"/>
  <c r="N118" i="2" s="1"/>
  <c r="L119" i="2"/>
  <c r="M119" i="2" s="1"/>
  <c r="N119" i="2" s="1"/>
  <c r="L120" i="2"/>
  <c r="M120" i="2" s="1"/>
  <c r="N120" i="2" s="1"/>
  <c r="L121" i="2"/>
  <c r="M121" i="2" s="1"/>
  <c r="N121" i="2" s="1"/>
  <c r="L122" i="2"/>
  <c r="M122" i="2" s="1"/>
  <c r="N122" i="2" s="1"/>
  <c r="L123" i="2"/>
  <c r="M123" i="2" s="1"/>
  <c r="N123" i="2" s="1"/>
  <c r="L124" i="2"/>
  <c r="M124" i="2" s="1"/>
  <c r="L125" i="2"/>
  <c r="M125" i="2" s="1"/>
  <c r="N125" i="2" s="1"/>
  <c r="L126" i="2"/>
  <c r="M126" i="2" s="1"/>
  <c r="N126" i="2" s="1"/>
  <c r="L127" i="2"/>
  <c r="M127" i="2" s="1"/>
  <c r="N127" i="2" s="1"/>
  <c r="L128" i="2"/>
  <c r="M128" i="2" s="1"/>
  <c r="N128" i="2" s="1"/>
  <c r="L129" i="2"/>
  <c r="M129" i="2" s="1"/>
  <c r="N129" i="2" s="1"/>
  <c r="L130" i="2"/>
  <c r="M130" i="2" s="1"/>
  <c r="N130" i="2" s="1"/>
  <c r="L131" i="2"/>
  <c r="M131" i="2" s="1"/>
  <c r="N131" i="2" s="1"/>
  <c r="L132" i="2"/>
  <c r="M132" i="2" s="1"/>
  <c r="N132" i="2" s="1"/>
  <c r="L133" i="2"/>
  <c r="M133" i="2" s="1"/>
  <c r="N133" i="2" s="1"/>
  <c r="L134" i="2"/>
  <c r="M134" i="2" s="1"/>
  <c r="N134" i="2" s="1"/>
  <c r="L135" i="2"/>
  <c r="M135" i="2" s="1"/>
  <c r="N135" i="2" s="1"/>
  <c r="L136" i="2"/>
  <c r="M136" i="2" s="1"/>
  <c r="N136" i="2" s="1"/>
  <c r="L137" i="2"/>
  <c r="M137" i="2" s="1"/>
  <c r="N137" i="2" s="1"/>
  <c r="L138" i="2"/>
  <c r="M138" i="2" s="1"/>
  <c r="N138" i="2" s="1"/>
  <c r="L139" i="2"/>
  <c r="M139" i="2" s="1"/>
  <c r="N139" i="2" s="1"/>
  <c r="L140" i="2"/>
  <c r="M140" i="2" s="1"/>
  <c r="N140" i="2" s="1"/>
  <c r="L141" i="2"/>
  <c r="M141" i="2" s="1"/>
  <c r="N141" i="2" s="1"/>
  <c r="L142" i="2"/>
  <c r="M142" i="2" s="1"/>
  <c r="N142" i="2" s="1"/>
  <c r="L143" i="2"/>
  <c r="M143" i="2" s="1"/>
  <c r="N143" i="2" s="1"/>
  <c r="L144" i="2"/>
  <c r="M144" i="2" s="1"/>
  <c r="N144" i="2" s="1"/>
  <c r="L145" i="2"/>
  <c r="M145" i="2" s="1"/>
  <c r="N145" i="2" s="1"/>
  <c r="L146" i="2"/>
  <c r="M146" i="2" s="1"/>
  <c r="N146" i="2" s="1"/>
  <c r="L147" i="2"/>
  <c r="M147" i="2" s="1"/>
  <c r="N147" i="2" s="1"/>
  <c r="L148" i="2"/>
  <c r="M148" i="2" s="1"/>
  <c r="N148" i="2" s="1"/>
  <c r="L149" i="2"/>
  <c r="M149" i="2" s="1"/>
  <c r="N149" i="2" s="1"/>
  <c r="L150" i="2"/>
  <c r="M150" i="2" s="1"/>
  <c r="N150" i="2" s="1"/>
  <c r="L3" i="2"/>
  <c r="M3" i="2" s="1"/>
  <c r="N3" i="2" s="1"/>
  <c r="B8" i="1"/>
  <c r="B9" i="1" s="1"/>
  <c r="D6" i="1"/>
  <c r="D8" i="1" s="1"/>
  <c r="D9" i="1" s="1"/>
  <c r="A56" i="3"/>
  <c r="A57" i="3" s="1"/>
  <c r="C54" i="3"/>
  <c r="C56" i="3" s="1"/>
  <c r="C57" i="3" s="1"/>
  <c r="F2" i="3"/>
  <c r="F42" i="3" s="1"/>
  <c r="J150" i="2"/>
  <c r="K150" i="2" s="1"/>
  <c r="J149" i="2"/>
  <c r="K149" i="2" s="1"/>
  <c r="J148" i="2"/>
  <c r="K148" i="2" s="1"/>
  <c r="J147" i="2"/>
  <c r="K147" i="2" s="1"/>
  <c r="J146" i="2"/>
  <c r="K146" i="2" s="1"/>
  <c r="J145" i="2"/>
  <c r="K145" i="2" s="1"/>
  <c r="J144" i="2"/>
  <c r="K144" i="2" s="1"/>
  <c r="J143" i="2"/>
  <c r="K143" i="2" s="1"/>
  <c r="J142" i="2"/>
  <c r="K142" i="2" s="1"/>
  <c r="J141" i="2"/>
  <c r="K141" i="2" s="1"/>
  <c r="J140" i="2"/>
  <c r="K140" i="2" s="1"/>
  <c r="J139" i="2"/>
  <c r="K139" i="2" s="1"/>
  <c r="J138" i="2"/>
  <c r="K138" i="2" s="1"/>
  <c r="J137" i="2"/>
  <c r="K137" i="2" s="1"/>
  <c r="J136" i="2"/>
  <c r="K136" i="2" s="1"/>
  <c r="J135" i="2"/>
  <c r="K135" i="2" s="1"/>
  <c r="J134" i="2"/>
  <c r="K134" i="2" s="1"/>
  <c r="J133" i="2"/>
  <c r="K133" i="2" s="1"/>
  <c r="J132" i="2"/>
  <c r="K132" i="2" s="1"/>
  <c r="J131" i="2"/>
  <c r="K131" i="2" s="1"/>
  <c r="J130" i="2"/>
  <c r="K130" i="2" s="1"/>
  <c r="J129" i="2"/>
  <c r="K129" i="2" s="1"/>
  <c r="J128" i="2"/>
  <c r="K128" i="2" s="1"/>
  <c r="J127" i="2"/>
  <c r="K127" i="2" s="1"/>
  <c r="J126" i="2"/>
  <c r="K126" i="2" s="1"/>
  <c r="J125" i="2"/>
  <c r="K125" i="2" s="1"/>
  <c r="J124" i="2"/>
  <c r="K124" i="2" s="1"/>
  <c r="J123" i="2"/>
  <c r="K123" i="2" s="1"/>
  <c r="J122" i="2"/>
  <c r="K122" i="2" s="1"/>
  <c r="J121" i="2"/>
  <c r="K121" i="2" s="1"/>
  <c r="J120" i="2"/>
  <c r="K120" i="2" s="1"/>
  <c r="J119" i="2"/>
  <c r="K119" i="2" s="1"/>
  <c r="J118" i="2"/>
  <c r="K118" i="2" s="1"/>
  <c r="J117" i="2"/>
  <c r="K117" i="2" s="1"/>
  <c r="J116" i="2"/>
  <c r="K116" i="2" s="1"/>
  <c r="J115" i="2"/>
  <c r="K115" i="2" s="1"/>
  <c r="J114" i="2"/>
  <c r="K114" i="2" s="1"/>
  <c r="J113" i="2"/>
  <c r="K113" i="2" s="1"/>
  <c r="J112" i="2"/>
  <c r="K112" i="2" s="1"/>
  <c r="J111" i="2"/>
  <c r="K111" i="2" s="1"/>
  <c r="J110" i="2"/>
  <c r="K110" i="2" s="1"/>
  <c r="J109" i="2"/>
  <c r="K109" i="2" s="1"/>
  <c r="J108" i="2"/>
  <c r="K108" i="2" s="1"/>
  <c r="J107" i="2"/>
  <c r="K107" i="2" s="1"/>
  <c r="J106" i="2"/>
  <c r="K106" i="2" s="1"/>
  <c r="J105" i="2"/>
  <c r="K105" i="2" s="1"/>
  <c r="J104" i="2"/>
  <c r="K104" i="2" s="1"/>
  <c r="J103" i="2"/>
  <c r="K103" i="2" s="1"/>
  <c r="J102" i="2"/>
  <c r="K102" i="2" s="1"/>
  <c r="J101" i="2"/>
  <c r="K101" i="2" s="1"/>
  <c r="J100" i="2"/>
  <c r="K100" i="2" s="1"/>
  <c r="J99" i="2"/>
  <c r="K99" i="2" s="1"/>
  <c r="J98" i="2"/>
  <c r="K98" i="2" s="1"/>
  <c r="J97" i="2"/>
  <c r="K97" i="2" s="1"/>
  <c r="J96" i="2"/>
  <c r="K96" i="2" s="1"/>
  <c r="J95" i="2"/>
  <c r="K95" i="2" s="1"/>
  <c r="J94" i="2"/>
  <c r="K94" i="2" s="1"/>
  <c r="J93" i="2"/>
  <c r="K93" i="2" s="1"/>
  <c r="J92" i="2"/>
  <c r="K92" i="2" s="1"/>
  <c r="J91" i="2"/>
  <c r="K91" i="2" s="1"/>
  <c r="J90" i="2"/>
  <c r="K90" i="2" s="1"/>
  <c r="J89" i="2"/>
  <c r="K89" i="2" s="1"/>
  <c r="J88" i="2"/>
  <c r="K88" i="2" s="1"/>
  <c r="J87" i="2"/>
  <c r="K87" i="2" s="1"/>
  <c r="J86" i="2"/>
  <c r="K86" i="2" s="1"/>
  <c r="J85" i="2"/>
  <c r="K85" i="2" s="1"/>
  <c r="J84" i="2"/>
  <c r="K84" i="2" s="1"/>
  <c r="J83" i="2"/>
  <c r="K83" i="2" s="1"/>
  <c r="J82" i="2"/>
  <c r="K82" i="2" s="1"/>
  <c r="J81" i="2"/>
  <c r="K81" i="2" s="1"/>
  <c r="J80" i="2"/>
  <c r="K80" i="2" s="1"/>
  <c r="J79" i="2"/>
  <c r="K79" i="2" s="1"/>
  <c r="J78" i="2"/>
  <c r="K78" i="2" s="1"/>
  <c r="J77" i="2"/>
  <c r="K77" i="2" s="1"/>
  <c r="J76" i="2"/>
  <c r="K76" i="2" s="1"/>
  <c r="J75" i="2"/>
  <c r="K75" i="2" s="1"/>
  <c r="J74" i="2"/>
  <c r="K74" i="2" s="1"/>
  <c r="J73" i="2"/>
  <c r="K73" i="2" s="1"/>
  <c r="J72" i="2"/>
  <c r="K72" i="2" s="1"/>
  <c r="J71" i="2"/>
  <c r="K71" i="2" s="1"/>
  <c r="J70" i="2"/>
  <c r="K70" i="2" s="1"/>
  <c r="J69" i="2"/>
  <c r="K69" i="2" s="1"/>
  <c r="J68" i="2"/>
  <c r="K68" i="2" s="1"/>
  <c r="J67" i="2"/>
  <c r="K67" i="2" s="1"/>
  <c r="J66" i="2"/>
  <c r="K66" i="2" s="1"/>
  <c r="J65" i="2"/>
  <c r="K65" i="2" s="1"/>
  <c r="J64" i="2"/>
  <c r="K64" i="2" s="1"/>
  <c r="J63" i="2"/>
  <c r="K63" i="2" s="1"/>
  <c r="J62" i="2"/>
  <c r="K62" i="2" s="1"/>
  <c r="J61" i="2"/>
  <c r="K61" i="2" s="1"/>
  <c r="J60" i="2"/>
  <c r="K60" i="2" s="1"/>
  <c r="J59" i="2"/>
  <c r="K59" i="2" s="1"/>
  <c r="J58" i="2"/>
  <c r="K58" i="2" s="1"/>
  <c r="J57" i="2"/>
  <c r="K57" i="2" s="1"/>
  <c r="J56" i="2"/>
  <c r="K56" i="2" s="1"/>
  <c r="J55" i="2"/>
  <c r="K55" i="2" s="1"/>
  <c r="J54" i="2"/>
  <c r="K54" i="2" s="1"/>
  <c r="J53" i="2"/>
  <c r="K53" i="2" s="1"/>
  <c r="J52" i="2"/>
  <c r="K52" i="2" s="1"/>
  <c r="J51" i="2"/>
  <c r="K51" i="2" s="1"/>
  <c r="J50" i="2"/>
  <c r="K50" i="2" s="1"/>
  <c r="J49" i="2"/>
  <c r="K49" i="2" s="1"/>
  <c r="J48" i="2"/>
  <c r="K48" i="2" s="1"/>
  <c r="J47" i="2"/>
  <c r="K47" i="2" s="1"/>
  <c r="J46" i="2"/>
  <c r="K46" i="2" s="1"/>
  <c r="J45" i="2"/>
  <c r="K45" i="2" s="1"/>
  <c r="J44" i="2"/>
  <c r="K44" i="2" s="1"/>
  <c r="J43" i="2"/>
  <c r="K43" i="2" s="1"/>
  <c r="J42" i="2"/>
  <c r="K42" i="2" s="1"/>
  <c r="J41" i="2"/>
  <c r="K41" i="2" s="1"/>
  <c r="J40" i="2"/>
  <c r="K40" i="2" s="1"/>
  <c r="J39" i="2"/>
  <c r="K39" i="2" s="1"/>
  <c r="J38" i="2"/>
  <c r="K38" i="2" s="1"/>
  <c r="J37" i="2"/>
  <c r="K37" i="2" s="1"/>
  <c r="J36" i="2"/>
  <c r="K36" i="2" s="1"/>
  <c r="J35" i="2"/>
  <c r="K35" i="2" s="1"/>
  <c r="J34" i="2"/>
  <c r="K34" i="2" s="1"/>
  <c r="J33" i="2"/>
  <c r="K33" i="2" s="1"/>
  <c r="J32" i="2"/>
  <c r="K32" i="2" s="1"/>
  <c r="J31" i="2"/>
  <c r="K31" i="2" s="1"/>
  <c r="J30" i="2"/>
  <c r="K30" i="2" s="1"/>
  <c r="J29" i="2"/>
  <c r="K29" i="2" s="1"/>
  <c r="J28" i="2"/>
  <c r="K28" i="2" s="1"/>
  <c r="J27" i="2"/>
  <c r="K27" i="2" s="1"/>
  <c r="J26" i="2"/>
  <c r="K26" i="2" s="1"/>
  <c r="J25" i="2"/>
  <c r="K25" i="2" s="1"/>
  <c r="J24" i="2"/>
  <c r="K24" i="2" s="1"/>
  <c r="J23" i="2"/>
  <c r="K23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J14" i="2"/>
  <c r="K14" i="2" s="1"/>
  <c r="J13" i="2"/>
  <c r="K13" i="2" s="1"/>
  <c r="J12" i="2"/>
  <c r="K12" i="2" s="1"/>
  <c r="J11" i="2"/>
  <c r="K11" i="2" s="1"/>
  <c r="J10" i="2"/>
  <c r="K10" i="2" s="1"/>
  <c r="J9" i="2"/>
  <c r="K9" i="2" s="1"/>
  <c r="J8" i="2"/>
  <c r="K8" i="2" s="1"/>
  <c r="J7" i="2"/>
  <c r="K7" i="2" s="1"/>
  <c r="J6" i="2"/>
  <c r="K6" i="2" s="1"/>
  <c r="J5" i="2"/>
  <c r="K5" i="2" s="1"/>
  <c r="J4" i="2"/>
  <c r="K4" i="2" s="1"/>
  <c r="J3" i="2"/>
  <c r="K3" i="2" s="1"/>
  <c r="F10" i="3" l="1"/>
  <c r="H10" i="3" s="1"/>
  <c r="I10" i="3" s="1"/>
  <c r="F14" i="3"/>
  <c r="H14" i="3" s="1"/>
  <c r="I14" i="3" s="1"/>
  <c r="F18" i="3"/>
  <c r="F24" i="3"/>
  <c r="F28" i="3"/>
  <c r="F34" i="3"/>
  <c r="F38" i="3"/>
  <c r="F43" i="3"/>
  <c r="F6" i="3"/>
  <c r="F11" i="3"/>
  <c r="H11" i="3" s="1"/>
  <c r="I11" i="3" s="1"/>
  <c r="F15" i="3"/>
  <c r="H15" i="3" s="1"/>
  <c r="I15" i="3" s="1"/>
  <c r="F20" i="3"/>
  <c r="F25" i="3"/>
  <c r="F30" i="3"/>
  <c r="F35" i="3"/>
  <c r="F39" i="3"/>
  <c r="F44" i="3"/>
  <c r="F7" i="3"/>
  <c r="F12" i="3"/>
  <c r="H12" i="3" s="1"/>
  <c r="I12" i="3" s="1"/>
  <c r="F16" i="3"/>
  <c r="H16" i="3" s="1"/>
  <c r="I16" i="3" s="1"/>
  <c r="F21" i="3"/>
  <c r="F26" i="3"/>
  <c r="F31" i="3"/>
  <c r="F36" i="3"/>
  <c r="F41" i="3"/>
  <c r="F45" i="3"/>
  <c r="F9" i="3"/>
  <c r="H9" i="3" s="1"/>
  <c r="I9" i="3" s="1"/>
  <c r="F13" i="3"/>
  <c r="H13" i="3" s="1"/>
  <c r="I13" i="3" s="1"/>
  <c r="F17" i="3"/>
  <c r="H17" i="3" s="1"/>
  <c r="I17" i="3" s="1"/>
  <c r="F23" i="3"/>
  <c r="F27" i="3"/>
  <c r="F33" i="3"/>
  <c r="F37" i="3"/>
  <c r="D12" i="1" l="1"/>
  <c r="D14" i="1" s="1"/>
  <c r="D15" i="1" s="1"/>
  <c r="D18" i="1"/>
  <c r="D20" i="1" s="1"/>
  <c r="D21" i="1" s="1"/>
  <c r="B14" i="1"/>
  <c r="B15" i="1" s="1"/>
  <c r="B20" i="1"/>
  <c r="B21" i="1" s="1"/>
</calcChain>
</file>

<file path=xl/sharedStrings.xml><?xml version="1.0" encoding="utf-8"?>
<sst xmlns="http://schemas.openxmlformats.org/spreadsheetml/2006/main" count="793" uniqueCount="387">
  <si>
    <t>https://assets.publishing.service.gov.uk/government/uploads/system/uploads/attachment_data/file/910235/2020_JUL_Tobacco_Commentary.pdf</t>
  </si>
  <si>
    <t>https://www.gov.uk/government/statistics/tobacco-bulletin</t>
  </si>
  <si>
    <t>2019/20</t>
  </si>
  <si>
    <t>2018/19</t>
  </si>
  <si>
    <t>tax gap</t>
  </si>
  <si>
    <t>STS calculated weekspend</t>
  </si>
  <si>
    <t>from ONS income (see IMCOME tab)</t>
  </si>
  <si>
    <t>from tobacco profiles</t>
  </si>
  <si>
    <t>INDEX</t>
  </si>
  <si>
    <t>LA</t>
  </si>
  <si>
    <t>LA NAME</t>
  </si>
  <si>
    <t>UTLA DECILE</t>
  </si>
  <si>
    <t>AVERAGE WEEKLY SPEND PER SMOKER (£)</t>
  </si>
  <si>
    <t>SPEND DECILE</t>
  </si>
  <si>
    <t>AVERAGE ANNUAL INCOME (£)</t>
  </si>
  <si>
    <t>INCOME DECILE</t>
  </si>
  <si>
    <t>SMOKING POPULATION 2019</t>
  </si>
  <si>
    <t>TOTAL ESTIMATED EXPENDITURE</t>
  </si>
  <si>
    <t>TOTAL ESTIMATED EXPENDITURE (£000's)</t>
  </si>
  <si>
    <t>E09000020</t>
  </si>
  <si>
    <t>Kensington and Chelsea</t>
  </si>
  <si>
    <t>E09000033</t>
  </si>
  <si>
    <t>Westminster</t>
  </si>
  <si>
    <t>E09000027</t>
  </si>
  <si>
    <t>Richmond upon Thames</t>
  </si>
  <si>
    <t>E09000032</t>
  </si>
  <si>
    <t>Wandsworth</t>
  </si>
  <si>
    <t>E09000007</t>
  </si>
  <si>
    <t>Camden</t>
  </si>
  <si>
    <t>E09000013</t>
  </si>
  <si>
    <t>Hammersmith and Fulham</t>
  </si>
  <si>
    <t>E09000019</t>
  </si>
  <si>
    <t>Islington</t>
  </si>
  <si>
    <t>E09000030</t>
  </si>
  <si>
    <t>Tower Hamlets</t>
  </si>
  <si>
    <t>E09000024</t>
  </si>
  <si>
    <t>Merton</t>
  </si>
  <si>
    <t>E09000006</t>
  </si>
  <si>
    <t>Bromley</t>
  </si>
  <si>
    <t>E09000021</t>
  </si>
  <si>
    <t>Kingston upon Thames</t>
  </si>
  <si>
    <t>E10000030</t>
  </si>
  <si>
    <t>Surrey</t>
  </si>
  <si>
    <t>E09000028</t>
  </si>
  <si>
    <t>Southwark</t>
  </si>
  <si>
    <t>E06000040</t>
  </si>
  <si>
    <t>Windsor and Maidenhead</t>
  </si>
  <si>
    <t>E09000011</t>
  </si>
  <si>
    <t>Greenwich</t>
  </si>
  <si>
    <t>E10000002</t>
  </si>
  <si>
    <t>Buckinghamshire</t>
  </si>
  <si>
    <t>E09000022</t>
  </si>
  <si>
    <t>Lambeth</t>
  </si>
  <si>
    <t>E06000041</t>
  </si>
  <si>
    <t>Wokingham</t>
  </si>
  <si>
    <t>E09000003</t>
  </si>
  <si>
    <t>Barnet</t>
  </si>
  <si>
    <t>E06000037</t>
  </si>
  <si>
    <t>West Berkshire</t>
  </si>
  <si>
    <t>E10000015</t>
  </si>
  <si>
    <t>Hertfordshire</t>
  </si>
  <si>
    <t>E09000009</t>
  </si>
  <si>
    <t>Ealing</t>
  </si>
  <si>
    <t>E09000026</t>
  </si>
  <si>
    <t>Redbridge</t>
  </si>
  <si>
    <t>E09000015</t>
  </si>
  <si>
    <t>Harrow</t>
  </si>
  <si>
    <t>E08000029</t>
  </si>
  <si>
    <t>Solihull</t>
  </si>
  <si>
    <t>E06000039</t>
  </si>
  <si>
    <t>Slough</t>
  </si>
  <si>
    <t>E09000012</t>
  </si>
  <si>
    <t>Hackney</t>
  </si>
  <si>
    <t>E09000004</t>
  </si>
  <si>
    <t>Bexley</t>
  </si>
  <si>
    <t>E09000014</t>
  </si>
  <si>
    <t>Haringey</t>
  </si>
  <si>
    <t>E06000036</t>
  </si>
  <si>
    <t>Bracknell Forest</t>
  </si>
  <si>
    <t>E09000029</t>
  </si>
  <si>
    <t>Sutton</t>
  </si>
  <si>
    <t>E08000009</t>
  </si>
  <si>
    <t>Trafford</t>
  </si>
  <si>
    <t>E09000023</t>
  </si>
  <si>
    <t>Lewisham</t>
  </si>
  <si>
    <t>E09000016</t>
  </si>
  <si>
    <t>Havering</t>
  </si>
  <si>
    <t>E09000031</t>
  </si>
  <si>
    <t>Waltham Forest</t>
  </si>
  <si>
    <t>E09000008</t>
  </si>
  <si>
    <t>Croydon</t>
  </si>
  <si>
    <t>E09000018</t>
  </si>
  <si>
    <t>Hounslow</t>
  </si>
  <si>
    <t>E10000025</t>
  </si>
  <si>
    <t>Oxfordshire</t>
  </si>
  <si>
    <t>E06000049</t>
  </si>
  <si>
    <t>Cheshire East</t>
  </si>
  <si>
    <t>E09000005</t>
  </si>
  <si>
    <t>Brent</t>
  </si>
  <si>
    <t>E10000003</t>
  </si>
  <si>
    <t>Cambridgeshire</t>
  </si>
  <si>
    <t>E06000056</t>
  </si>
  <si>
    <t>Central Bedfordshire</t>
  </si>
  <si>
    <t>E10000031</t>
  </si>
  <si>
    <t>Warwickshire</t>
  </si>
  <si>
    <t>E10000012</t>
  </si>
  <si>
    <t>Essex</t>
  </si>
  <si>
    <t>E10000014</t>
  </si>
  <si>
    <t>Hampshire</t>
  </si>
  <si>
    <t>E06000033</t>
  </si>
  <si>
    <t>Southend-on-Sea</t>
  </si>
  <si>
    <t>E10000016</t>
  </si>
  <si>
    <t>Kent</t>
  </si>
  <si>
    <t>E06000038</t>
  </si>
  <si>
    <t>Reading</t>
  </si>
  <si>
    <t>E06000042</t>
  </si>
  <si>
    <t>Milton Keynes</t>
  </si>
  <si>
    <t>E09000010</t>
  </si>
  <si>
    <t>Enfield</t>
  </si>
  <si>
    <t>E09000017</t>
  </si>
  <si>
    <t>Hillingdon</t>
  </si>
  <si>
    <t>E08000007</t>
  </si>
  <si>
    <t>Stockport</t>
  </si>
  <si>
    <t>E06000014</t>
  </si>
  <si>
    <t>York</t>
  </si>
  <si>
    <t>E10000032</t>
  </si>
  <si>
    <t>West Sussex</t>
  </si>
  <si>
    <t>E06000043</t>
  </si>
  <si>
    <t>Brighton and Hove</t>
  </si>
  <si>
    <t>E06000022</t>
  </si>
  <si>
    <t>Bath and North East Somerset</t>
  </si>
  <si>
    <t>E06000055</t>
  </si>
  <si>
    <t>Bedford</t>
  </si>
  <si>
    <t>E06000034</t>
  </si>
  <si>
    <t>Thurrock</t>
  </si>
  <si>
    <t>E06000050</t>
  </si>
  <si>
    <t>Cheshire West and Chester</t>
  </si>
  <si>
    <t>E06000035</t>
  </si>
  <si>
    <t>Medway</t>
  </si>
  <si>
    <t>E06000030</t>
  </si>
  <si>
    <t>Swindon</t>
  </si>
  <si>
    <t>E06000017</t>
  </si>
  <si>
    <t>Rutland</t>
  </si>
  <si>
    <t>E09000025</t>
  </si>
  <si>
    <t>Newham</t>
  </si>
  <si>
    <t>E10000013</t>
  </si>
  <si>
    <t>Gloucestershire</t>
  </si>
  <si>
    <t>E10000021</t>
  </si>
  <si>
    <t>Northamptonshire</t>
  </si>
  <si>
    <t>E06000015</t>
  </si>
  <si>
    <t>Derby</t>
  </si>
  <si>
    <t>E06000011</t>
  </si>
  <si>
    <t>East Riding of Yorkshire</t>
  </si>
  <si>
    <t>E06000054</t>
  </si>
  <si>
    <t>Wiltshire</t>
  </si>
  <si>
    <t>E06000058</t>
  </si>
  <si>
    <t>Bournemouth, Christchurch and Poole</t>
  </si>
  <si>
    <t>E06000024</t>
  </si>
  <si>
    <t>North Somerset</t>
  </si>
  <si>
    <t>E06000023</t>
  </si>
  <si>
    <t>Bristol, City of</t>
  </si>
  <si>
    <t>E08000021</t>
  </si>
  <si>
    <t>Newcastle upon Tyne</t>
  </si>
  <si>
    <t>E10000029</t>
  </si>
  <si>
    <t>Suffolk</t>
  </si>
  <si>
    <t>E10000023</t>
  </si>
  <si>
    <t>North Yorkshire</t>
  </si>
  <si>
    <t>E10000024</t>
  </si>
  <si>
    <t>Nottinghamshire</t>
  </si>
  <si>
    <t>E08000015</t>
  </si>
  <si>
    <t>Wirral</t>
  </si>
  <si>
    <t>E10000018</t>
  </si>
  <si>
    <t>Leicestershire</t>
  </si>
  <si>
    <t>E10000011</t>
  </si>
  <si>
    <t>East Sussex</t>
  </si>
  <si>
    <t>E10000034</t>
  </si>
  <si>
    <t>Worcestershire</t>
  </si>
  <si>
    <t>E10000028</t>
  </si>
  <si>
    <t>Staffordshire</t>
  </si>
  <si>
    <t>E08000002</t>
  </si>
  <si>
    <t>Bury</t>
  </si>
  <si>
    <t>E06000051</t>
  </si>
  <si>
    <t>Shropshire</t>
  </si>
  <si>
    <t>E06000032</t>
  </si>
  <si>
    <t>Luton</t>
  </si>
  <si>
    <t>E08000027</t>
  </si>
  <si>
    <t>Dudley</t>
  </si>
  <si>
    <t>E06000025</t>
  </si>
  <si>
    <t>South Gloucestershire</t>
  </si>
  <si>
    <t>E10000017</t>
  </si>
  <si>
    <t>Lancashire</t>
  </si>
  <si>
    <t>E06000005</t>
  </si>
  <si>
    <t>Darlington</t>
  </si>
  <si>
    <t>E10000006</t>
  </si>
  <si>
    <t>Cumbria</t>
  </si>
  <si>
    <t>E08000026</t>
  </si>
  <si>
    <t>Coventry</t>
  </si>
  <si>
    <t>E08000035</t>
  </si>
  <si>
    <t>Leeds</t>
  </si>
  <si>
    <t>E08000022</t>
  </si>
  <si>
    <t>North Tyneside</t>
  </si>
  <si>
    <t>E06000047</t>
  </si>
  <si>
    <t>County Durham</t>
  </si>
  <si>
    <t>E10000007</t>
  </si>
  <si>
    <t>Derbyshire</t>
  </si>
  <si>
    <t>E08000013</t>
  </si>
  <si>
    <t>St. Helens</t>
  </si>
  <si>
    <t>E06000059</t>
  </si>
  <si>
    <t>Dorset</t>
  </si>
  <si>
    <t>E08000014</t>
  </si>
  <si>
    <t>Sefton</t>
  </si>
  <si>
    <t>E08000034</t>
  </si>
  <si>
    <t>Kirklees</t>
  </si>
  <si>
    <t>E06000004</t>
  </si>
  <si>
    <t>Stockton-on-Tees</t>
  </si>
  <si>
    <t>E08000025</t>
  </si>
  <si>
    <t>Birmingham</t>
  </si>
  <si>
    <t>E09000002</t>
  </si>
  <si>
    <t>Barking and Dagenham</t>
  </si>
  <si>
    <t>E08000012</t>
  </si>
  <si>
    <t>Liverpool</t>
  </si>
  <si>
    <t>E08000019</t>
  </si>
  <si>
    <t>Sheffield</t>
  </si>
  <si>
    <t>E06000031</t>
  </si>
  <si>
    <t>Peterborough</t>
  </si>
  <si>
    <t>E08000033</t>
  </si>
  <si>
    <t>Calderdale</t>
  </si>
  <si>
    <t>E06000006</t>
  </si>
  <si>
    <t>Halton</t>
  </si>
  <si>
    <t>E08000001</t>
  </si>
  <si>
    <t>Bolton</t>
  </si>
  <si>
    <t>E06000013</t>
  </si>
  <si>
    <t>North Lincolnshire</t>
  </si>
  <si>
    <t>E06000057</t>
  </si>
  <si>
    <t>Northumberland</t>
  </si>
  <si>
    <t>E10000027</t>
  </si>
  <si>
    <t>Somerset</t>
  </si>
  <si>
    <t>E10000019</t>
  </si>
  <si>
    <t>Lincolnshire</t>
  </si>
  <si>
    <t>E08000032</t>
  </si>
  <si>
    <t>Bradford</t>
  </si>
  <si>
    <t>E06000045</t>
  </si>
  <si>
    <t>Southampton</t>
  </si>
  <si>
    <t>E08000010</t>
  </si>
  <si>
    <t>Wigan</t>
  </si>
  <si>
    <t>E08000016</t>
  </si>
  <si>
    <t>Barnsley</t>
  </si>
  <si>
    <t>E06000044</t>
  </si>
  <si>
    <t>Portsmouth</t>
  </si>
  <si>
    <t>E08000011</t>
  </si>
  <si>
    <t>Knowsley</t>
  </si>
  <si>
    <t>E06000019</t>
  </si>
  <si>
    <t>Herefordshire, County of</t>
  </si>
  <si>
    <t>E06000020</t>
  </si>
  <si>
    <t>Telford and Wrekin</t>
  </si>
  <si>
    <t>E08000005</t>
  </si>
  <si>
    <t>Rochdale</t>
  </si>
  <si>
    <t>E08000037</t>
  </si>
  <si>
    <t>Gateshead</t>
  </si>
  <si>
    <t>E08000006</t>
  </si>
  <si>
    <t>Salford</t>
  </si>
  <si>
    <t>E08000003</t>
  </si>
  <si>
    <t>Manchester</t>
  </si>
  <si>
    <t>E08000017</t>
  </si>
  <si>
    <t>Doncaster</t>
  </si>
  <si>
    <t>E08000036</t>
  </si>
  <si>
    <t>Wakefield</t>
  </si>
  <si>
    <t>E10000020</t>
  </si>
  <si>
    <t>Norfolk</t>
  </si>
  <si>
    <t>E06000012</t>
  </si>
  <si>
    <t>North East Lincolnshire</t>
  </si>
  <si>
    <t>E08000018</t>
  </si>
  <si>
    <t>Rotherham</t>
  </si>
  <si>
    <t>E06000021</t>
  </si>
  <si>
    <t>Stoke-on-Trent</t>
  </si>
  <si>
    <t>E10000008</t>
  </si>
  <si>
    <t>Devon</t>
  </si>
  <si>
    <t>E06000001</t>
  </si>
  <si>
    <t>Hartlepool</t>
  </si>
  <si>
    <t>E08000023</t>
  </si>
  <si>
    <t>South Tyneside</t>
  </si>
  <si>
    <t>E08000031</t>
  </si>
  <si>
    <t>Wolverhampton</t>
  </si>
  <si>
    <t>E08000008</t>
  </si>
  <si>
    <t>Tameside</t>
  </si>
  <si>
    <t>E06000002</t>
  </si>
  <si>
    <t>Middlesbrough</t>
  </si>
  <si>
    <t>E06000026</t>
  </si>
  <si>
    <t>Plymouth</t>
  </si>
  <si>
    <t>E06000018</t>
  </si>
  <si>
    <t>Nottingham</t>
  </si>
  <si>
    <t>E06000046</t>
  </si>
  <si>
    <t>Isle of Wight</t>
  </si>
  <si>
    <t>E08000024</t>
  </si>
  <si>
    <t>Sunderland</t>
  </si>
  <si>
    <t>E08000030</t>
  </si>
  <si>
    <t>Walsall</t>
  </si>
  <si>
    <t>E08000004</t>
  </si>
  <si>
    <t>Oldham</t>
  </si>
  <si>
    <t>E08000028</t>
  </si>
  <si>
    <t>Sandwell</t>
  </si>
  <si>
    <t>E06000008</t>
  </si>
  <si>
    <t>Blackburn with Darwen</t>
  </si>
  <si>
    <t>E06000027</t>
  </si>
  <si>
    <t>Torbay</t>
  </si>
  <si>
    <t>E06000016</t>
  </si>
  <si>
    <t>Leicester</t>
  </si>
  <si>
    <t>E06000052</t>
  </si>
  <si>
    <t>Cornwall</t>
  </si>
  <si>
    <t>E06000003</t>
  </si>
  <si>
    <t>Redcar and Cleveland</t>
  </si>
  <si>
    <t>E06000010</t>
  </si>
  <si>
    <t>Kingston upon Hull, City of</t>
  </si>
  <si>
    <t>E06000009</t>
  </si>
  <si>
    <t>Blackpool</t>
  </si>
  <si>
    <t xml:space="preserve">Tobacco weekly spend </t>
  </si>
  <si>
    <t>Total weekly spend 
2014-2019</t>
  </si>
  <si>
    <t>Sample size 2014-2019</t>
  </si>
  <si>
    <t>Average weekly spend 2014-2019</t>
  </si>
  <si>
    <t>upshift</t>
  </si>
  <si>
    <t>Smoking Toolkit Study data</t>
  </si>
  <si>
    <t>ALL ENGLAND</t>
  </si>
  <si>
    <t>daily smoker</t>
  </si>
  <si>
    <t>No</t>
  </si>
  <si>
    <t>Yes</t>
  </si>
  <si>
    <t>GOR</t>
  </si>
  <si>
    <t>North East</t>
  </si>
  <si>
    <t>North West</t>
  </si>
  <si>
    <t>Yorkshire and the Humber</t>
  </si>
  <si>
    <t>East Midlands</t>
  </si>
  <si>
    <t>West Midlands</t>
  </si>
  <si>
    <t>East of England</t>
  </si>
  <si>
    <t>London</t>
  </si>
  <si>
    <t>South East</t>
  </si>
  <si>
    <t>South West</t>
  </si>
  <si>
    <t>sexz</t>
  </si>
  <si>
    <t>male</t>
  </si>
  <si>
    <t>female</t>
  </si>
  <si>
    <t>AGE</t>
  </si>
  <si>
    <t>16-24</t>
  </si>
  <si>
    <t>25-34</t>
  </si>
  <si>
    <t>34-44</t>
  </si>
  <si>
    <t>45-54</t>
  </si>
  <si>
    <t>55-64</t>
  </si>
  <si>
    <t>65+</t>
  </si>
  <si>
    <t>SOCIO-ECONOMIC GROUP</t>
  </si>
  <si>
    <t>ABC1</t>
  </si>
  <si>
    <t>C2DE</t>
  </si>
  <si>
    <t>TENURE</t>
  </si>
  <si>
    <t>BEING BOUGHT ON A MORTGAGE</t>
  </si>
  <si>
    <t>OWNED OUTRIGHT BY HOUSEHOLD</t>
  </si>
  <si>
    <t>RENTED FROM LOCAL AUTHORITY</t>
  </si>
  <si>
    <t>RENTED FROM A PRIVATE LANDLORD</t>
  </si>
  <si>
    <t>BELONGS TO HOUSING ASSOCIATION</t>
  </si>
  <si>
    <t>OTHER</t>
  </si>
  <si>
    <t>REFUSED</t>
  </si>
  <si>
    <t>INCOME</t>
  </si>
  <si>
    <t>UP TO 6499</t>
  </si>
  <si>
    <t>6500 - 11499</t>
  </si>
  <si>
    <t>11500 - 17499</t>
  </si>
  <si>
    <t>17500 - 24999</t>
  </si>
  <si>
    <t>25000 PLUS</t>
  </si>
  <si>
    <t>https://assets.publishing.service.gov.uk/government/uploads/system/uploads/attachment_data/file/907122/Measuring_tax_gaps_2020_edition.pdf</t>
  </si>
  <si>
    <t>UPSHIFTED AVERAGE WEEKLY SPEND PER SMOKER (£)</t>
  </si>
  <si>
    <t>AVERAGE WEEKLY INCOME</t>
  </si>
  <si>
    <t>from ONS income</t>
  </si>
  <si>
    <t>% OF INCOME SPENT ON CIGARETTES</t>
  </si>
  <si>
    <t>INCOME PERCENT DECILE</t>
  </si>
  <si>
    <t>UPSHIFTED % OF INCOME SPENT ON CIGARETTES</t>
  </si>
  <si>
    <t>tobacco duty paid</t>
  </si>
  <si>
    <t>annual spend</t>
  </si>
  <si>
    <t>weekly spend</t>
  </si>
  <si>
    <t>smoking pop 2018</t>
  </si>
  <si>
    <t>smoking pop 2019</t>
  </si>
  <si>
    <t>Total weekly spend 
2019</t>
  </si>
  <si>
    <t>Sample size 2019</t>
  </si>
  <si>
    <t>Average weekly spend 2019</t>
  </si>
  <si>
    <t>Total weekly spend 
2014</t>
  </si>
  <si>
    <t>Sample size 2014</t>
  </si>
  <si>
    <t>Average weekly spend 2014</t>
  </si>
  <si>
    <t>LCI</t>
  </si>
  <si>
    <t>UCI</t>
  </si>
  <si>
    <t>Smokihng population</t>
  </si>
  <si>
    <t>Spend</t>
  </si>
  <si>
    <t>Dividend</t>
  </si>
  <si>
    <t>Region</t>
  </si>
  <si>
    <t>Smoking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</si>
</sst>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_-;\-[$£-809]* #,##0_-;_-[$£-809]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7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3" fontId="0" fillId="0" borderId="0" xfId="0" applyNumberFormat="1"/>
    <xf numFmtId="0" fontId="2" fillId="0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Fill="1"/>
    <xf numFmtId="2" fontId="0" fillId="0" borderId="0" xfId="0" applyNumberFormat="1" applyFill="1"/>
    <xf numFmtId="1" fontId="0" fillId="0" borderId="0" xfId="0" applyNumberFormat="1" applyFill="1"/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0" borderId="4" xfId="0" applyFont="1" applyBorder="1" applyAlignment="1">
      <alignment vertical="center"/>
    </xf>
    <xf numFmtId="0" fontId="1" fillId="2" borderId="4" xfId="0" applyFont="1" applyFill="1" applyBorder="1"/>
    <xf numFmtId="0" fontId="1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0" xfId="0" applyFont="1" applyFill="1"/>
    <xf numFmtId="0" fontId="0" fillId="2" borderId="4" xfId="0" applyFill="1" applyBorder="1"/>
    <xf numFmtId="2" fontId="0" fillId="2" borderId="7" xfId="0" applyNumberFormat="1" applyFill="1" applyBorder="1"/>
    <xf numFmtId="2" fontId="0" fillId="0" borderId="0" xfId="0" applyNumberFormat="1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3" borderId="3" xfId="0" applyFill="1" applyBorder="1"/>
    <xf numFmtId="0" fontId="1" fillId="0" borderId="4" xfId="0" applyFont="1" applyBorder="1"/>
    <xf numFmtId="0" fontId="0" fillId="0" borderId="4" xfId="0" applyBorder="1"/>
    <xf numFmtId="0" fontId="0" fillId="0" borderId="5" xfId="0" applyBorder="1"/>
    <xf numFmtId="2" fontId="0" fillId="3" borderId="6" xfId="0" applyNumberFormat="1" applyFill="1" applyBorder="1"/>
    <xf numFmtId="0" fontId="1" fillId="0" borderId="8" xfId="0" applyFont="1" applyBorder="1"/>
    <xf numFmtId="0" fontId="0" fillId="0" borderId="8" xfId="0" applyBorder="1"/>
    <xf numFmtId="0" fontId="0" fillId="0" borderId="7" xfId="0" applyBorder="1"/>
    <xf numFmtId="2" fontId="0" fillId="3" borderId="9" xfId="0" applyNumberFormat="1" applyFill="1" applyBorder="1"/>
    <xf numFmtId="0" fontId="0" fillId="3" borderId="6" xfId="0" applyFill="1" applyBorder="1"/>
    <xf numFmtId="2" fontId="0" fillId="3" borderId="7" xfId="0" applyNumberFormat="1" applyFill="1" applyBorder="1"/>
    <xf numFmtId="2" fontId="0" fillId="3" borderId="3" xfId="0" applyNumberFormat="1" applyFill="1" applyBorder="1"/>
    <xf numFmtId="17" fontId="1" fillId="0" borderId="4" xfId="0" quotePrefix="1" applyNumberFormat="1" applyFont="1" applyBorder="1"/>
    <xf numFmtId="0" fontId="1" fillId="0" borderId="0" xfId="0" applyFont="1"/>
    <xf numFmtId="2" fontId="0" fillId="5" borderId="7" xfId="0" applyNumberFormat="1" applyFill="1" applyBorder="1"/>
    <xf numFmtId="0" fontId="0" fillId="5" borderId="3" xfId="0" applyFill="1" applyBorder="1"/>
    <xf numFmtId="2" fontId="0" fillId="5" borderId="6" xfId="0" applyNumberFormat="1" applyFill="1" applyBorder="1"/>
    <xf numFmtId="2" fontId="0" fillId="5" borderId="9" xfId="0" applyNumberFormat="1" applyFill="1" applyBorder="1"/>
    <xf numFmtId="0" fontId="0" fillId="5" borderId="6" xfId="0" applyFill="1" applyBorder="1"/>
    <xf numFmtId="2" fontId="0" fillId="5" borderId="3" xfId="0" applyNumberFormat="1" applyFill="1" applyBorder="1"/>
    <xf numFmtId="0" fontId="1" fillId="0" borderId="8" xfId="0" applyFont="1" applyBorder="1" applyAlignment="1">
      <alignment vertical="center"/>
    </xf>
    <xf numFmtId="0" fontId="1" fillId="5" borderId="3" xfId="0" applyFont="1" applyFill="1" applyBorder="1" applyAlignment="1">
      <alignment horizontal="center" vertical="center" wrapText="1"/>
    </xf>
    <xf numFmtId="2" fontId="1" fillId="5" borderId="9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6" borderId="0" xfId="0" applyFill="1"/>
    <xf numFmtId="2" fontId="0" fillId="6" borderId="0" xfId="0" applyNumberFormat="1" applyFill="1"/>
    <xf numFmtId="0" fontId="1" fillId="7" borderId="0" xfId="0" applyFont="1" applyFill="1" applyAlignment="1">
      <alignment wrapText="1"/>
    </xf>
    <xf numFmtId="0" fontId="1" fillId="8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2" fontId="0" fillId="9" borderId="0" xfId="0" applyNumberFormat="1" applyFill="1"/>
    <xf numFmtId="0" fontId="0" fillId="9" borderId="0" xfId="0" applyFill="1"/>
    <xf numFmtId="0" fontId="1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0" fillId="11" borderId="0" xfId="0" applyFill="1"/>
    <xf numFmtId="0" fontId="2" fillId="4" borderId="0" xfId="0" applyFont="1" applyFill="1" applyAlignment="1">
      <alignment wrapText="1"/>
    </xf>
    <xf numFmtId="0" fontId="0" fillId="4" borderId="0" xfId="0" applyFill="1"/>
    <xf numFmtId="0" fontId="1" fillId="5" borderId="0" xfId="0" applyFont="1" applyFill="1" applyAlignment="1">
      <alignment wrapText="1"/>
    </xf>
    <xf numFmtId="2" fontId="0" fillId="11" borderId="0" xfId="0" applyNumberFormat="1" applyFill="1"/>
    <xf numFmtId="3" fontId="0" fillId="4" borderId="0" xfId="0" applyNumberFormat="1" applyFill="1"/>
    <xf numFmtId="0" fontId="1" fillId="0" borderId="1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2" fillId="12" borderId="1" xfId="0" applyFont="1" applyFill="1" applyBorder="1"/>
    <xf numFmtId="0" fontId="2" fillId="12" borderId="2" xfId="0" applyFont="1" applyFill="1" applyBorder="1"/>
    <xf numFmtId="2" fontId="2" fillId="12" borderId="4" xfId="0" applyNumberFormat="1" applyFont="1" applyFill="1" applyBorder="1"/>
    <xf numFmtId="2" fontId="2" fillId="12" borderId="5" xfId="0" applyNumberFormat="1" applyFont="1" applyFill="1" applyBorder="1"/>
    <xf numFmtId="2" fontId="2" fillId="12" borderId="8" xfId="0" applyNumberFormat="1" applyFont="1" applyFill="1" applyBorder="1"/>
    <xf numFmtId="2" fontId="2" fillId="12" borderId="7" xfId="0" applyNumberFormat="1" applyFont="1" applyFill="1" applyBorder="1"/>
    <xf numFmtId="2" fontId="2" fillId="12" borderId="1" xfId="0" applyNumberFormat="1" applyFont="1" applyFill="1" applyBorder="1"/>
    <xf numFmtId="2" fontId="2" fillId="12" borderId="2" xfId="0" applyNumberFormat="1" applyFont="1" applyFill="1" applyBorder="1"/>
    <xf numFmtId="3" fontId="4" fillId="0" borderId="0" xfId="0" applyNumberFormat="1" applyFont="1"/>
    <xf numFmtId="164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0" fontId="3" fillId="12" borderId="5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weekly spend by region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INEQUALITIES_combinedyears!$B$9:$B$18</c:f>
              <c:strCache>
                <c:ptCount val="10"/>
                <c:pt idx="0">
                  <c:v>North East</c:v>
                </c:pt>
                <c:pt idx="1">
                  <c:v>North West</c:v>
                </c:pt>
                <c:pt idx="2">
                  <c:v>Yorkshire and the Humber</c:v>
                </c:pt>
                <c:pt idx="3">
                  <c:v>East Midlands</c:v>
                </c:pt>
                <c:pt idx="4">
                  <c:v>West Midlands</c:v>
                </c:pt>
                <c:pt idx="5">
                  <c:v>East of England</c:v>
                </c:pt>
                <c:pt idx="6">
                  <c:v>London</c:v>
                </c:pt>
                <c:pt idx="7">
                  <c:v>South East</c:v>
                </c:pt>
                <c:pt idx="8">
                  <c:v>South West</c:v>
                </c:pt>
                <c:pt idx="9">
                  <c:v>ALL ENGLAND</c:v>
                </c:pt>
              </c:strCache>
            </c:strRef>
          </c:cat>
          <c:val>
            <c:numRef>
              <c:f>INEQUALITIES_combinedyears!$F$9:$F$18</c:f>
              <c:numCache>
                <c:formatCode>0.00</c:formatCode>
                <c:ptCount val="10"/>
                <c:pt idx="0">
                  <c:v>37.775892568147185</c:v>
                </c:pt>
                <c:pt idx="1">
                  <c:v>33.52058297714246</c:v>
                </c:pt>
                <c:pt idx="2">
                  <c:v>33.951106830451188</c:v>
                </c:pt>
                <c:pt idx="3">
                  <c:v>34.405008760749567</c:v>
                </c:pt>
                <c:pt idx="4">
                  <c:v>35.427076021967835</c:v>
                </c:pt>
                <c:pt idx="5">
                  <c:v>34.994126328206939</c:v>
                </c:pt>
                <c:pt idx="6">
                  <c:v>33.370996860641313</c:v>
                </c:pt>
                <c:pt idx="7">
                  <c:v>33.294853897996056</c:v>
                </c:pt>
                <c:pt idx="8">
                  <c:v>29.379208714999987</c:v>
                </c:pt>
                <c:pt idx="9">
                  <c:v>33.83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BE-4D76-989B-F64D57C03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3130408"/>
        <c:axId val="423135656"/>
      </c:barChart>
      <c:catAx>
        <c:axId val="423130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35656"/>
        <c:crosses val="autoZero"/>
        <c:auto val="1"/>
        <c:lblAlgn val="ctr"/>
        <c:lblOffset val="100"/>
        <c:noMultiLvlLbl val="0"/>
      </c:catAx>
      <c:valAx>
        <c:axId val="423135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30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weekly spend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INEQUALITIES_combinedyears!$B$23:$B$28</c:f>
              <c:strCache>
                <c:ptCount val="6"/>
                <c:pt idx="0">
                  <c:v>16-24</c:v>
                </c:pt>
                <c:pt idx="1">
                  <c:v>25-34</c:v>
                </c:pt>
                <c:pt idx="2">
                  <c:v>34-44</c:v>
                </c:pt>
                <c:pt idx="3">
                  <c:v>45-54</c:v>
                </c:pt>
                <c:pt idx="4">
                  <c:v>55-64</c:v>
                </c:pt>
                <c:pt idx="5">
                  <c:v>65+</c:v>
                </c:pt>
              </c:strCache>
            </c:strRef>
          </c:cat>
          <c:val>
            <c:numRef>
              <c:f>INEQUALITIES_combinedyears!$F$23:$F$28</c:f>
              <c:numCache>
                <c:formatCode>0.00</c:formatCode>
                <c:ptCount val="6"/>
                <c:pt idx="0">
                  <c:v>25.531925733451715</c:v>
                </c:pt>
                <c:pt idx="1">
                  <c:v>32.160377765121176</c:v>
                </c:pt>
                <c:pt idx="2">
                  <c:v>35.083195976067493</c:v>
                </c:pt>
                <c:pt idx="3">
                  <c:v>37.083113590463405</c:v>
                </c:pt>
                <c:pt idx="4">
                  <c:v>37.674386064997144</c:v>
                </c:pt>
                <c:pt idx="5">
                  <c:v>38.051940252699424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93-4555-B533-2748DC761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3958064"/>
        <c:axId val="433957408"/>
      </c:barChart>
      <c:catAx>
        <c:axId val="433958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957408"/>
        <c:crosses val="autoZero"/>
        <c:auto val="1"/>
        <c:lblAlgn val="ctr"/>
        <c:lblOffset val="100"/>
        <c:noMultiLvlLbl val="0"/>
      </c:catAx>
      <c:valAx>
        <c:axId val="43395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95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77490</xdr:colOff>
      <xdr:row>5</xdr:row>
      <xdr:rowOff>181586</xdr:rowOff>
    </xdr:from>
    <xdr:to>
      <xdr:col>18</xdr:col>
      <xdr:colOff>356880</xdr:colOff>
      <xdr:row>20</xdr:row>
      <xdr:rowOff>123315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D169D6-0D9C-4729-9EF0-71C6607D1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556558</xdr:colOff>
      <xdr:row>20</xdr:row>
      <xdr:rowOff>81429</xdr:rowOff>
    </xdr:from>
    <xdr:to>
      <xdr:col>14</xdr:col>
      <xdr:colOff>227853</xdr:colOff>
      <xdr:row>35</xdr:row>
      <xdr:rowOff>23159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0F4E47-76D6-42BE-A808-1986DAFE6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workbookViewId="0">
      <selection activeCell="D14" sqref="D14"/>
    </sheetView>
  </sheetViews>
  <sheetFormatPr defaultRowHeight="15" x14ac:dyDescent="0.25"/>
  <cols>
    <col min="1" max="1" width="23.7109375" customWidth="1"/>
    <col min="2" max="5" width="10.85546875" bestFit="1" customWidth="1"/>
    <col min="6" max="6" width="11.85546875" bestFit="1" customWidth="1"/>
  </cols>
  <sheetData>
    <row r="1" spans="1:4" x14ac:dyDescent="0.25">
      <c r="A1" t="s">
        <v>0</v>
      </c>
    </row>
    <row r="2" spans="1:4" x14ac:dyDescent="0.25">
      <c r="B2" t="s">
        <v>1</v>
      </c>
    </row>
    <row r="3" spans="1:4" x14ac:dyDescent="0.25">
      <c r="B3" t="s">
        <v>362</v>
      </c>
    </row>
    <row r="5" spans="1:4" x14ac:dyDescent="0.25">
      <c r="A5" s="60"/>
      <c r="B5" s="60" t="s">
        <v>3</v>
      </c>
      <c r="C5" s="60" t="s">
        <v>4</v>
      </c>
      <c r="D5" s="60"/>
    </row>
    <row r="6" spans="1:4" x14ac:dyDescent="0.25">
      <c r="A6" s="60" t="s">
        <v>369</v>
      </c>
      <c r="B6" s="60">
        <v>9290000000</v>
      </c>
      <c r="C6" s="60">
        <v>1900000000</v>
      </c>
      <c r="D6" s="60">
        <f>B6+C6</f>
        <v>11190000000</v>
      </c>
    </row>
    <row r="7" spans="1:4" x14ac:dyDescent="0.25">
      <c r="A7" s="60" t="s">
        <v>372</v>
      </c>
      <c r="B7" s="63">
        <v>6360957</v>
      </c>
      <c r="C7" s="60"/>
      <c r="D7" s="63">
        <v>6360957</v>
      </c>
    </row>
    <row r="8" spans="1:4" x14ac:dyDescent="0.25">
      <c r="A8" s="60" t="s">
        <v>370</v>
      </c>
      <c r="B8" s="60">
        <f>B6/B7</f>
        <v>1460.4720641878259</v>
      </c>
      <c r="C8" s="60"/>
      <c r="D8" s="60">
        <f>D6/D7</f>
        <v>1759.1692570787698</v>
      </c>
    </row>
    <row r="9" spans="1:4" x14ac:dyDescent="0.25">
      <c r="A9" s="60" t="s">
        <v>371</v>
      </c>
      <c r="B9" s="60">
        <f>B8/52</f>
        <v>28.086001234381268</v>
      </c>
      <c r="C9" s="60"/>
      <c r="D9" s="60">
        <f>D8/52</f>
        <v>33.830178020745571</v>
      </c>
    </row>
    <row r="11" spans="1:4" x14ac:dyDescent="0.25">
      <c r="B11">
        <v>2019</v>
      </c>
      <c r="C11" t="s">
        <v>4</v>
      </c>
    </row>
    <row r="12" spans="1:4" x14ac:dyDescent="0.25">
      <c r="A12" t="s">
        <v>369</v>
      </c>
      <c r="B12">
        <v>8688000000</v>
      </c>
      <c r="C12">
        <v>1900000000</v>
      </c>
      <c r="D12">
        <f>B12+C12</f>
        <v>10588000000</v>
      </c>
    </row>
    <row r="13" spans="1:4" x14ac:dyDescent="0.25">
      <c r="A13" t="s">
        <v>373</v>
      </c>
      <c r="B13" s="1">
        <v>6111270</v>
      </c>
      <c r="D13" s="1">
        <v>6111270</v>
      </c>
    </row>
    <row r="14" spans="1:4" x14ac:dyDescent="0.25">
      <c r="A14" t="s">
        <v>370</v>
      </c>
      <c r="B14">
        <f>B12/B13</f>
        <v>1421.635764742844</v>
      </c>
      <c r="D14">
        <f>D12/D13</f>
        <v>1732.5367722257404</v>
      </c>
    </row>
    <row r="15" spans="1:4" x14ac:dyDescent="0.25">
      <c r="A15" t="s">
        <v>371</v>
      </c>
      <c r="B15">
        <f>B14/52</f>
        <v>27.339149321977768</v>
      </c>
      <c r="D15">
        <f>D14/52</f>
        <v>33.318014850495004</v>
      </c>
    </row>
    <row r="17" spans="1:4" x14ac:dyDescent="0.25">
      <c r="B17" t="s">
        <v>2</v>
      </c>
      <c r="C17" t="s">
        <v>4</v>
      </c>
    </row>
    <row r="18" spans="1:4" x14ac:dyDescent="0.25">
      <c r="A18" t="s">
        <v>369</v>
      </c>
      <c r="B18">
        <v>8803000000</v>
      </c>
      <c r="C18">
        <v>1900000000</v>
      </c>
      <c r="D18">
        <f>B18+C18</f>
        <v>10703000000</v>
      </c>
    </row>
    <row r="19" spans="1:4" x14ac:dyDescent="0.25">
      <c r="A19" t="s">
        <v>373</v>
      </c>
      <c r="B19" s="1">
        <v>6111270</v>
      </c>
      <c r="D19" s="1">
        <v>6111270</v>
      </c>
    </row>
    <row r="20" spans="1:4" x14ac:dyDescent="0.25">
      <c r="A20" t="s">
        <v>370</v>
      </c>
      <c r="B20">
        <f>B18/B19</f>
        <v>1440.4534573010192</v>
      </c>
      <c r="D20">
        <f>D18/D19</f>
        <v>1751.3544647839155</v>
      </c>
    </row>
    <row r="21" spans="1:4" x14ac:dyDescent="0.25">
      <c r="A21" t="s">
        <v>371</v>
      </c>
      <c r="B21">
        <f>B20/52</f>
        <v>27.7010280250196</v>
      </c>
      <c r="D21">
        <f>D20/52</f>
        <v>33.679893553536836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0"/>
  <sheetViews>
    <sheetView topLeftCell="C1" zoomScale="102" zoomScaleNormal="70" workbookViewId="0">
      <selection activeCell="C3" sqref="C3"/>
    </sheetView>
  </sheetViews>
  <sheetFormatPr defaultColWidth="8.7109375" defaultRowHeight="15" x14ac:dyDescent="0.25"/>
  <cols>
    <col min="1" max="1" width="8.7109375" style="4"/>
    <col min="2" max="2" width="9.85546875" style="4" bestFit="1" customWidth="1"/>
    <col min="3" max="3" width="33" style="4" bestFit="1" customWidth="1"/>
    <col min="4" max="4" width="10.42578125" style="48" customWidth="1"/>
    <col min="5" max="5" width="11.140625" style="55" customWidth="1"/>
    <col min="6" max="6" width="8.7109375" style="55"/>
    <col min="7" max="7" width="12.42578125" style="48" customWidth="1"/>
    <col min="8" max="8" width="13.5703125" style="48" customWidth="1"/>
    <col min="9" max="9" width="12.42578125" style="60" customWidth="1"/>
    <col min="10" max="11" width="13.140625" style="60" customWidth="1"/>
    <col min="12" max="12" width="12.42578125" style="4" customWidth="1"/>
    <col min="13" max="13" width="12.85546875" style="4" customWidth="1"/>
    <col min="14" max="14" width="12.42578125" style="4" customWidth="1"/>
    <col min="15" max="16384" width="8.7109375" style="4"/>
  </cols>
  <sheetData>
    <row r="1" spans="1:14" s="2" customFormat="1" ht="49.5" customHeight="1" x14ac:dyDescent="0.25">
      <c r="D1" s="46"/>
      <c r="E1" s="53" t="s">
        <v>5</v>
      </c>
      <c r="F1" s="53"/>
      <c r="G1" s="47" t="s">
        <v>6</v>
      </c>
      <c r="H1" s="46"/>
      <c r="I1" s="59" t="s">
        <v>7</v>
      </c>
      <c r="J1" s="59"/>
      <c r="K1" s="59"/>
      <c r="L1" s="45">
        <v>1.5715104196699381</v>
      </c>
    </row>
    <row r="2" spans="1:14" s="3" customFormat="1" ht="75" x14ac:dyDescent="0.25">
      <c r="A2" s="3" t="s">
        <v>8</v>
      </c>
      <c r="B2" s="3" t="s">
        <v>9</v>
      </c>
      <c r="C2" s="3" t="s">
        <v>10</v>
      </c>
      <c r="D2" s="50" t="s">
        <v>11</v>
      </c>
      <c r="E2" s="56" t="s">
        <v>12</v>
      </c>
      <c r="F2" s="56" t="s">
        <v>13</v>
      </c>
      <c r="G2" s="52" t="s">
        <v>14</v>
      </c>
      <c r="H2" s="52" t="s">
        <v>15</v>
      </c>
      <c r="I2" s="61" t="s">
        <v>16</v>
      </c>
      <c r="J2" s="61" t="s">
        <v>17</v>
      </c>
      <c r="K2" s="61" t="s">
        <v>18</v>
      </c>
      <c r="L2" s="3" t="s">
        <v>363</v>
      </c>
      <c r="M2" s="3" t="s">
        <v>17</v>
      </c>
      <c r="N2" s="3" t="s">
        <v>18</v>
      </c>
    </row>
    <row r="3" spans="1:14" x14ac:dyDescent="0.25">
      <c r="A3" s="4">
        <v>78</v>
      </c>
      <c r="B3" s="4" t="s">
        <v>19</v>
      </c>
      <c r="C3" s="4" t="s">
        <v>20</v>
      </c>
      <c r="D3" s="48">
        <v>6</v>
      </c>
      <c r="E3" s="54">
        <v>21.736842105263158</v>
      </c>
      <c r="F3" s="55">
        <v>5</v>
      </c>
      <c r="G3" s="49">
        <v>93053</v>
      </c>
      <c r="H3" s="49">
        <v>10</v>
      </c>
      <c r="I3" s="60">
        <v>19046.134988038302</v>
      </c>
      <c r="J3" s="60">
        <f>I3*E3</f>
        <v>414002.82895051676</v>
      </c>
      <c r="K3" s="60">
        <f>ROUND(J3/1000,0)</f>
        <v>414</v>
      </c>
      <c r="L3" s="5">
        <f>E3*$L$1</f>
        <v>34.159673859141286</v>
      </c>
      <c r="M3" s="6">
        <f>I3*L3</f>
        <v>650609.75946856826</v>
      </c>
      <c r="N3" s="4">
        <f>ROUND(M3/1000,0)</f>
        <v>651</v>
      </c>
    </row>
    <row r="4" spans="1:14" x14ac:dyDescent="0.25">
      <c r="A4" s="4">
        <v>111</v>
      </c>
      <c r="B4" s="4" t="s">
        <v>21</v>
      </c>
      <c r="C4" s="4" t="s">
        <v>22</v>
      </c>
      <c r="D4" s="48">
        <v>6</v>
      </c>
      <c r="E4" s="54">
        <v>19.62857142857143</v>
      </c>
      <c r="F4" s="55">
        <v>3</v>
      </c>
      <c r="G4" s="49">
        <v>68658</v>
      </c>
      <c r="H4" s="49">
        <v>10</v>
      </c>
      <c r="I4" s="60">
        <v>21767.637503172547</v>
      </c>
      <c r="J4" s="60">
        <f t="shared" ref="J4:J67" si="0">I4*E4</f>
        <v>427267.6275622726</v>
      </c>
      <c r="K4" s="60">
        <f t="shared" ref="K4:K67" si="1">ROUND(J4/1000,0)</f>
        <v>427</v>
      </c>
      <c r="L4" s="5">
        <f t="shared" ref="L4:L67" si="2">E4*$L$1</f>
        <v>30.846504523235645</v>
      </c>
      <c r="M4" s="6">
        <f t="shared" ref="M4:M67" si="3">I4*L4</f>
        <v>671455.52870176581</v>
      </c>
      <c r="N4" s="4">
        <f t="shared" ref="N4:N67" si="4">ROUND(M4/1000,0)</f>
        <v>671</v>
      </c>
    </row>
    <row r="5" spans="1:14" x14ac:dyDescent="0.25">
      <c r="A5" s="4">
        <v>6</v>
      </c>
      <c r="B5" s="4" t="s">
        <v>23</v>
      </c>
      <c r="C5" s="4" t="s">
        <v>24</v>
      </c>
      <c r="D5" s="48">
        <v>10</v>
      </c>
      <c r="E5" s="54">
        <v>28.583333333333332</v>
      </c>
      <c r="F5" s="55">
        <v>10</v>
      </c>
      <c r="G5" s="49">
        <v>63093</v>
      </c>
      <c r="H5" s="49">
        <v>10</v>
      </c>
      <c r="I5" s="60">
        <v>12109.897905266453</v>
      </c>
      <c r="J5" s="60">
        <f t="shared" si="0"/>
        <v>346141.24845886609</v>
      </c>
      <c r="K5" s="60">
        <f t="shared" si="1"/>
        <v>346</v>
      </c>
      <c r="L5" s="5">
        <f t="shared" si="2"/>
        <v>44.919006162232392</v>
      </c>
      <c r="M5" s="6">
        <f t="shared" si="3"/>
        <v>543964.57863066893</v>
      </c>
      <c r="N5" s="4">
        <f t="shared" si="4"/>
        <v>544</v>
      </c>
    </row>
    <row r="6" spans="1:14" x14ac:dyDescent="0.25">
      <c r="A6" s="4">
        <v>129</v>
      </c>
      <c r="B6" s="4" t="s">
        <v>25</v>
      </c>
      <c r="C6" s="4" t="s">
        <v>26</v>
      </c>
      <c r="D6" s="48">
        <v>8</v>
      </c>
      <c r="E6" s="54">
        <v>17.85483870967742</v>
      </c>
      <c r="F6" s="55">
        <v>2</v>
      </c>
      <c r="G6" s="49">
        <v>55426</v>
      </c>
      <c r="H6" s="49">
        <v>10</v>
      </c>
      <c r="I6" s="60">
        <v>35365.103629780242</v>
      </c>
      <c r="J6" s="60">
        <f t="shared" si="0"/>
        <v>631438.22126075369</v>
      </c>
      <c r="K6" s="60">
        <f t="shared" si="1"/>
        <v>631</v>
      </c>
      <c r="L6" s="5">
        <f t="shared" si="2"/>
        <v>28.059065073784218</v>
      </c>
      <c r="M6" s="6">
        <f t="shared" si="3"/>
        <v>992311.74408912624</v>
      </c>
      <c r="N6" s="4">
        <f t="shared" si="4"/>
        <v>992</v>
      </c>
    </row>
    <row r="7" spans="1:14" x14ac:dyDescent="0.25">
      <c r="A7" s="4">
        <v>62</v>
      </c>
      <c r="B7" s="4" t="s">
        <v>27</v>
      </c>
      <c r="C7" s="4" t="s">
        <v>28</v>
      </c>
      <c r="D7" s="48">
        <v>6</v>
      </c>
      <c r="E7" s="54">
        <v>22.51923076923077</v>
      </c>
      <c r="F7" s="55">
        <v>6</v>
      </c>
      <c r="G7" s="49">
        <v>55173</v>
      </c>
      <c r="H7" s="49">
        <v>10</v>
      </c>
      <c r="I7" s="60">
        <v>25450.239543689535</v>
      </c>
      <c r="J7" s="60">
        <f t="shared" si="0"/>
        <v>573119.8174165471</v>
      </c>
      <c r="K7" s="60">
        <f t="shared" si="1"/>
        <v>573</v>
      </c>
      <c r="L7" s="5">
        <f t="shared" si="2"/>
        <v>35.389205796798031</v>
      </c>
      <c r="M7" s="6">
        <f t="shared" si="3"/>
        <v>900663.76478943613</v>
      </c>
      <c r="N7" s="4">
        <f t="shared" si="4"/>
        <v>901</v>
      </c>
    </row>
    <row r="8" spans="1:14" x14ac:dyDescent="0.25">
      <c r="A8" s="4">
        <v>113</v>
      </c>
      <c r="B8" s="4" t="s">
        <v>29</v>
      </c>
      <c r="C8" s="4" t="s">
        <v>30</v>
      </c>
      <c r="D8" s="48">
        <v>6</v>
      </c>
      <c r="E8" s="54">
        <v>19.575757575757574</v>
      </c>
      <c r="F8" s="55">
        <v>3</v>
      </c>
      <c r="G8" s="49">
        <v>51500</v>
      </c>
      <c r="H8" s="49">
        <v>10</v>
      </c>
      <c r="I8" s="60">
        <v>15348.205731727021</v>
      </c>
      <c r="J8" s="60">
        <f t="shared" si="0"/>
        <v>300452.75462714105</v>
      </c>
      <c r="K8" s="60">
        <f t="shared" si="1"/>
        <v>300</v>
      </c>
      <c r="L8" s="5">
        <f t="shared" si="2"/>
        <v>30.763507003235755</v>
      </c>
      <c r="M8" s="6">
        <f t="shared" si="3"/>
        <v>472164.63451508735</v>
      </c>
      <c r="N8" s="4">
        <f t="shared" si="4"/>
        <v>472</v>
      </c>
    </row>
    <row r="9" spans="1:14" x14ac:dyDescent="0.25">
      <c r="A9" s="4">
        <v>91</v>
      </c>
      <c r="B9" s="4" t="s">
        <v>31</v>
      </c>
      <c r="C9" s="4" t="s">
        <v>32</v>
      </c>
      <c r="D9" s="48">
        <v>3</v>
      </c>
      <c r="E9" s="54">
        <v>20.888888888888889</v>
      </c>
      <c r="F9" s="55">
        <v>4</v>
      </c>
      <c r="G9" s="49">
        <v>51209</v>
      </c>
      <c r="H9" s="49">
        <v>10</v>
      </c>
      <c r="I9" s="60">
        <v>24343.883720677077</v>
      </c>
      <c r="J9" s="60">
        <f t="shared" si="0"/>
        <v>508516.68216525449</v>
      </c>
      <c r="K9" s="60">
        <f t="shared" si="1"/>
        <v>509</v>
      </c>
      <c r="L9" s="5">
        <f t="shared" si="2"/>
        <v>32.827106544216484</v>
      </c>
      <c r="M9" s="6">
        <f t="shared" si="3"/>
        <v>799139.26459868357</v>
      </c>
      <c r="N9" s="4">
        <f t="shared" si="4"/>
        <v>799</v>
      </c>
    </row>
    <row r="10" spans="1:14" x14ac:dyDescent="0.25">
      <c r="A10" s="4">
        <v>93</v>
      </c>
      <c r="B10" s="4" t="s">
        <v>33</v>
      </c>
      <c r="C10" s="4" t="s">
        <v>34</v>
      </c>
      <c r="D10" s="48">
        <v>3</v>
      </c>
      <c r="E10" s="54">
        <v>20.745664739884393</v>
      </c>
      <c r="F10" s="55">
        <v>4</v>
      </c>
      <c r="G10" s="49">
        <v>50525</v>
      </c>
      <c r="H10" s="49">
        <v>10</v>
      </c>
      <c r="I10" s="60">
        <v>37253.397604912738</v>
      </c>
      <c r="J10" s="60">
        <f t="shared" si="0"/>
        <v>772846.49713313195</v>
      </c>
      <c r="K10" s="60">
        <f t="shared" si="1"/>
        <v>773</v>
      </c>
      <c r="L10" s="5">
        <f t="shared" si="2"/>
        <v>32.602028301707563</v>
      </c>
      <c r="M10" s="6">
        <f t="shared" si="3"/>
        <v>1214536.3230501297</v>
      </c>
      <c r="N10" s="4">
        <f t="shared" si="4"/>
        <v>1215</v>
      </c>
    </row>
    <row r="11" spans="1:14" x14ac:dyDescent="0.25">
      <c r="A11" s="4">
        <v>141</v>
      </c>
      <c r="B11" s="4" t="s">
        <v>35</v>
      </c>
      <c r="C11" s="4" t="s">
        <v>36</v>
      </c>
      <c r="D11" s="48">
        <v>9</v>
      </c>
      <c r="E11" s="54">
        <v>16.263157894736842</v>
      </c>
      <c r="F11" s="55">
        <v>1</v>
      </c>
      <c r="G11" s="49">
        <v>44039</v>
      </c>
      <c r="H11" s="49">
        <v>10</v>
      </c>
      <c r="I11" s="60">
        <v>21529.340362063416</v>
      </c>
      <c r="J11" s="60">
        <f t="shared" si="0"/>
        <v>350135.06167776819</v>
      </c>
      <c r="K11" s="60">
        <f t="shared" si="1"/>
        <v>350</v>
      </c>
      <c r="L11" s="5">
        <f t="shared" si="2"/>
        <v>25.55772208831636</v>
      </c>
      <c r="M11" s="6">
        <f t="shared" si="3"/>
        <v>550240.89771838917</v>
      </c>
      <c r="N11" s="4">
        <f t="shared" si="4"/>
        <v>550</v>
      </c>
    </row>
    <row r="12" spans="1:14" x14ac:dyDescent="0.25">
      <c r="A12" s="4">
        <v>56</v>
      </c>
      <c r="B12" s="4" t="s">
        <v>37</v>
      </c>
      <c r="C12" s="4" t="s">
        <v>38</v>
      </c>
      <c r="D12" s="48">
        <v>9</v>
      </c>
      <c r="E12" s="54">
        <v>22.816666666666666</v>
      </c>
      <c r="F12" s="55">
        <v>7</v>
      </c>
      <c r="G12" s="49">
        <v>43824</v>
      </c>
      <c r="H12" s="49">
        <v>10</v>
      </c>
      <c r="I12" s="60">
        <v>24130.044395274072</v>
      </c>
      <c r="J12" s="60">
        <f t="shared" si="0"/>
        <v>550567.17961883673</v>
      </c>
      <c r="K12" s="60">
        <f t="shared" si="1"/>
        <v>551</v>
      </c>
      <c r="L12" s="5">
        <f t="shared" si="2"/>
        <v>35.856629408802419</v>
      </c>
      <c r="M12" s="6">
        <f t="shared" si="3"/>
        <v>865222.05949929229</v>
      </c>
      <c r="N12" s="4">
        <f t="shared" si="4"/>
        <v>865</v>
      </c>
    </row>
    <row r="13" spans="1:14" x14ac:dyDescent="0.25">
      <c r="A13" s="4">
        <v>140</v>
      </c>
      <c r="B13" s="4" t="s">
        <v>39</v>
      </c>
      <c r="C13" s="4" t="s">
        <v>40</v>
      </c>
      <c r="D13" s="48">
        <v>10</v>
      </c>
      <c r="E13" s="54">
        <v>16.375</v>
      </c>
      <c r="F13" s="55">
        <v>1</v>
      </c>
      <c r="G13" s="49">
        <v>43733</v>
      </c>
      <c r="H13" s="49">
        <v>10</v>
      </c>
      <c r="I13" s="60">
        <v>12584.554450666148</v>
      </c>
      <c r="J13" s="60">
        <f t="shared" si="0"/>
        <v>206072.07912965817</v>
      </c>
      <c r="K13" s="60">
        <f t="shared" si="1"/>
        <v>206</v>
      </c>
      <c r="L13" s="5">
        <f t="shared" si="2"/>
        <v>25.733483122095237</v>
      </c>
      <c r="M13" s="6">
        <f t="shared" si="3"/>
        <v>323844.41955530579</v>
      </c>
      <c r="N13" s="4">
        <f t="shared" si="4"/>
        <v>324</v>
      </c>
    </row>
    <row r="14" spans="1:14" x14ac:dyDescent="0.25">
      <c r="A14" s="4">
        <v>7</v>
      </c>
      <c r="B14" s="4" t="s">
        <v>41</v>
      </c>
      <c r="C14" s="4" t="s">
        <v>42</v>
      </c>
      <c r="D14" s="48">
        <v>10</v>
      </c>
      <c r="E14" s="54">
        <v>28.376344086021504</v>
      </c>
      <c r="F14" s="55">
        <v>10</v>
      </c>
      <c r="G14" s="49">
        <v>43020</v>
      </c>
      <c r="H14" s="49">
        <v>10</v>
      </c>
      <c r="I14" s="60">
        <v>93263.291270438523</v>
      </c>
      <c r="J14" s="60">
        <f t="shared" si="0"/>
        <v>2646471.2436848092</v>
      </c>
      <c r="K14" s="60">
        <f t="shared" si="1"/>
        <v>2646</v>
      </c>
      <c r="L14" s="5">
        <f t="shared" si="2"/>
        <v>44.593720403322223</v>
      </c>
      <c r="M14" s="6">
        <f t="shared" si="3"/>
        <v>4158957.1348075378</v>
      </c>
      <c r="N14" s="4">
        <f t="shared" si="4"/>
        <v>4159</v>
      </c>
    </row>
    <row r="15" spans="1:14" x14ac:dyDescent="0.25">
      <c r="A15" s="4">
        <v>125</v>
      </c>
      <c r="B15" s="4" t="s">
        <v>43</v>
      </c>
      <c r="C15" s="4" t="s">
        <v>44</v>
      </c>
      <c r="D15" s="48">
        <v>4</v>
      </c>
      <c r="E15" s="54">
        <v>18.267326732673268</v>
      </c>
      <c r="F15" s="55">
        <v>2</v>
      </c>
      <c r="G15" s="49">
        <v>42599</v>
      </c>
      <c r="H15" s="49">
        <v>10</v>
      </c>
      <c r="I15" s="60">
        <v>39228.409846146053</v>
      </c>
      <c r="J15" s="60">
        <f t="shared" si="0"/>
        <v>716598.17986276699</v>
      </c>
      <c r="K15" s="60">
        <f t="shared" si="1"/>
        <v>717</v>
      </c>
      <c r="L15" s="5">
        <f t="shared" si="2"/>
        <v>28.707294299911247</v>
      </c>
      <c r="M15" s="6">
        <f t="shared" si="3"/>
        <v>1126141.5063708508</v>
      </c>
      <c r="N15" s="4">
        <f t="shared" si="4"/>
        <v>1126</v>
      </c>
    </row>
    <row r="16" spans="1:14" x14ac:dyDescent="0.25">
      <c r="A16" s="4">
        <v>109</v>
      </c>
      <c r="B16" s="4" t="s">
        <v>45</v>
      </c>
      <c r="C16" s="4" t="s">
        <v>46</v>
      </c>
      <c r="D16" s="48">
        <v>10</v>
      </c>
      <c r="E16" s="54">
        <v>20</v>
      </c>
      <c r="F16" s="55">
        <v>3</v>
      </c>
      <c r="G16" s="49">
        <v>42570</v>
      </c>
      <c r="H16" s="49">
        <v>10</v>
      </c>
      <c r="I16" s="60">
        <v>11407.039351726382</v>
      </c>
      <c r="J16" s="60">
        <f t="shared" si="0"/>
        <v>228140.78703452763</v>
      </c>
      <c r="K16" s="60">
        <f t="shared" si="1"/>
        <v>228</v>
      </c>
      <c r="L16" s="5">
        <f t="shared" si="2"/>
        <v>31.430208393398761</v>
      </c>
      <c r="M16" s="6">
        <f t="shared" si="3"/>
        <v>358525.62397646048</v>
      </c>
      <c r="N16" s="4">
        <f t="shared" si="4"/>
        <v>359</v>
      </c>
    </row>
    <row r="17" spans="1:14" x14ac:dyDescent="0.25">
      <c r="A17" s="4">
        <v>88</v>
      </c>
      <c r="B17" s="4" t="s">
        <v>47</v>
      </c>
      <c r="C17" s="4" t="s">
        <v>48</v>
      </c>
      <c r="D17" s="48">
        <v>5</v>
      </c>
      <c r="E17" s="54">
        <v>20.9921875</v>
      </c>
      <c r="F17" s="55">
        <v>5</v>
      </c>
      <c r="G17" s="49">
        <v>41411</v>
      </c>
      <c r="H17" s="49">
        <v>10</v>
      </c>
      <c r="I17" s="60">
        <v>27721.507391893629</v>
      </c>
      <c r="J17" s="60">
        <f t="shared" si="0"/>
        <v>581935.08095326705</v>
      </c>
      <c r="K17" s="60">
        <f t="shared" si="1"/>
        <v>582</v>
      </c>
      <c r="L17" s="5">
        <f t="shared" si="2"/>
        <v>32.989441387915029</v>
      </c>
      <c r="M17" s="6">
        <f t="shared" si="3"/>
        <v>914517.04328952811</v>
      </c>
      <c r="N17" s="4">
        <f t="shared" si="4"/>
        <v>915</v>
      </c>
    </row>
    <row r="18" spans="1:14" x14ac:dyDescent="0.25">
      <c r="A18" s="4">
        <v>60</v>
      </c>
      <c r="B18" s="4" t="s">
        <v>49</v>
      </c>
      <c r="C18" s="4" t="s">
        <v>50</v>
      </c>
      <c r="D18" s="48">
        <v>10</v>
      </c>
      <c r="E18" s="54">
        <v>22.567010309278352</v>
      </c>
      <c r="F18" s="55">
        <v>6</v>
      </c>
      <c r="G18" s="49">
        <v>40587</v>
      </c>
      <c r="H18" s="49">
        <v>9</v>
      </c>
      <c r="I18" s="60">
        <v>47147.181187228394</v>
      </c>
      <c r="J18" s="60">
        <f t="shared" si="0"/>
        <v>1063970.9239055975</v>
      </c>
      <c r="K18" s="60">
        <f t="shared" si="1"/>
        <v>1064</v>
      </c>
      <c r="L18" s="5">
        <f t="shared" si="2"/>
        <v>35.464291841829841</v>
      </c>
      <c r="M18" s="6">
        <f t="shared" si="3"/>
        <v>1672041.3931434972</v>
      </c>
      <c r="N18" s="4">
        <f t="shared" si="4"/>
        <v>1672</v>
      </c>
    </row>
    <row r="19" spans="1:14" x14ac:dyDescent="0.25">
      <c r="A19" s="4">
        <v>90</v>
      </c>
      <c r="B19" s="4" t="s">
        <v>51</v>
      </c>
      <c r="C19" s="4" t="s">
        <v>52</v>
      </c>
      <c r="D19" s="48">
        <v>5</v>
      </c>
      <c r="E19" s="54">
        <v>20.937007874015748</v>
      </c>
      <c r="F19" s="55">
        <v>4</v>
      </c>
      <c r="G19" s="49">
        <v>39910</v>
      </c>
      <c r="H19" s="49">
        <v>9</v>
      </c>
      <c r="I19" s="60">
        <v>35183.249204005901</v>
      </c>
      <c r="J19" s="60">
        <f t="shared" si="0"/>
        <v>736631.96561772982</v>
      </c>
      <c r="K19" s="60">
        <f t="shared" si="1"/>
        <v>737</v>
      </c>
      <c r="L19" s="5">
        <f t="shared" si="2"/>
        <v>32.902726030727287</v>
      </c>
      <c r="M19" s="6">
        <f t="shared" si="3"/>
        <v>1157624.8094302102</v>
      </c>
      <c r="N19" s="4">
        <f t="shared" si="4"/>
        <v>1158</v>
      </c>
    </row>
    <row r="20" spans="1:14" x14ac:dyDescent="0.25">
      <c r="A20" s="4">
        <v>1</v>
      </c>
      <c r="B20" s="4" t="s">
        <v>53</v>
      </c>
      <c r="C20" s="4" t="s">
        <v>54</v>
      </c>
      <c r="D20" s="48">
        <v>10</v>
      </c>
      <c r="E20" s="54">
        <v>35</v>
      </c>
      <c r="F20" s="55">
        <v>10</v>
      </c>
      <c r="G20" s="49">
        <v>39411</v>
      </c>
      <c r="H20" s="49">
        <v>9</v>
      </c>
      <c r="I20" s="60">
        <v>10808.385620334167</v>
      </c>
      <c r="J20" s="60">
        <f t="shared" si="0"/>
        <v>378293.49671169586</v>
      </c>
      <c r="K20" s="60">
        <f t="shared" si="1"/>
        <v>378</v>
      </c>
      <c r="L20" s="5">
        <f t="shared" si="2"/>
        <v>55.002864688447836</v>
      </c>
      <c r="M20" s="6">
        <f t="shared" si="3"/>
        <v>594492.17177580553</v>
      </c>
      <c r="N20" s="4">
        <f t="shared" si="4"/>
        <v>594</v>
      </c>
    </row>
    <row r="21" spans="1:14" x14ac:dyDescent="0.25">
      <c r="A21" s="4">
        <v>33</v>
      </c>
      <c r="B21" s="4" t="s">
        <v>55</v>
      </c>
      <c r="C21" s="4" t="s">
        <v>56</v>
      </c>
      <c r="D21" s="48">
        <v>8</v>
      </c>
      <c r="E21" s="54">
        <v>24.174603174603174</v>
      </c>
      <c r="F21" s="55">
        <v>8</v>
      </c>
      <c r="G21" s="49">
        <v>38728</v>
      </c>
      <c r="H21" s="49">
        <v>9</v>
      </c>
      <c r="I21" s="60">
        <v>33341.310754793587</v>
      </c>
      <c r="J21" s="60">
        <f t="shared" si="0"/>
        <v>806012.95681826398</v>
      </c>
      <c r="K21" s="60">
        <f t="shared" si="1"/>
        <v>806</v>
      </c>
      <c r="L21" s="5">
        <f t="shared" si="2"/>
        <v>37.990640780274852</v>
      </c>
      <c r="M21" s="6">
        <f t="shared" si="3"/>
        <v>1266657.7600288778</v>
      </c>
      <c r="N21" s="4">
        <f t="shared" si="4"/>
        <v>1267</v>
      </c>
    </row>
    <row r="22" spans="1:14" x14ac:dyDescent="0.25">
      <c r="A22" s="4">
        <v>115</v>
      </c>
      <c r="B22" s="4" t="s">
        <v>57</v>
      </c>
      <c r="C22" s="4" t="s">
        <v>58</v>
      </c>
      <c r="D22" s="48">
        <v>10</v>
      </c>
      <c r="E22" s="54">
        <v>19.307692307692307</v>
      </c>
      <c r="F22" s="55">
        <v>3</v>
      </c>
      <c r="G22" s="49">
        <v>38416</v>
      </c>
      <c r="H22" s="49">
        <v>9</v>
      </c>
      <c r="I22" s="60">
        <v>12716.620941531242</v>
      </c>
      <c r="J22" s="60">
        <f t="shared" si="0"/>
        <v>245528.60433264167</v>
      </c>
      <c r="K22" s="60">
        <f t="shared" si="1"/>
        <v>246</v>
      </c>
      <c r="L22" s="5">
        <f t="shared" si="2"/>
        <v>30.342239641319573</v>
      </c>
      <c r="M22" s="6">
        <f t="shared" si="3"/>
        <v>385850.7600357639</v>
      </c>
      <c r="N22" s="4">
        <f t="shared" si="4"/>
        <v>386</v>
      </c>
    </row>
    <row r="23" spans="1:14" x14ac:dyDescent="0.25">
      <c r="A23" s="4">
        <v>83</v>
      </c>
      <c r="B23" s="4" t="s">
        <v>59</v>
      </c>
      <c r="C23" s="4" t="s">
        <v>60</v>
      </c>
      <c r="D23" s="48">
        <v>9</v>
      </c>
      <c r="E23" s="54">
        <v>21.36021505376344</v>
      </c>
      <c r="F23" s="55">
        <v>5</v>
      </c>
      <c r="G23" s="49">
        <v>37616</v>
      </c>
      <c r="H23" s="49">
        <v>9</v>
      </c>
      <c r="I23" s="60">
        <v>100154.70213880009</v>
      </c>
      <c r="J23" s="60">
        <f t="shared" si="0"/>
        <v>2139325.9763303911</v>
      </c>
      <c r="K23" s="60">
        <f t="shared" si="1"/>
        <v>2139</v>
      </c>
      <c r="L23" s="5">
        <f t="shared" si="2"/>
        <v>33.567800523379915</v>
      </c>
      <c r="M23" s="6">
        <f t="shared" si="3"/>
        <v>3361973.0628737733</v>
      </c>
      <c r="N23" s="4">
        <f t="shared" si="4"/>
        <v>3362</v>
      </c>
    </row>
    <row r="24" spans="1:14" x14ac:dyDescent="0.25">
      <c r="A24" s="4">
        <v>97</v>
      </c>
      <c r="B24" s="4" t="s">
        <v>61</v>
      </c>
      <c r="C24" s="4" t="s">
        <v>62</v>
      </c>
      <c r="D24" s="48">
        <v>5</v>
      </c>
      <c r="E24" s="54">
        <v>20.652173913043477</v>
      </c>
      <c r="F24" s="55">
        <v>4</v>
      </c>
      <c r="G24" s="49">
        <v>37550</v>
      </c>
      <c r="H24" s="49">
        <v>9</v>
      </c>
      <c r="I24" s="60">
        <v>25901.911699259152</v>
      </c>
      <c r="J24" s="60">
        <f t="shared" si="0"/>
        <v>534930.78509339551</v>
      </c>
      <c r="K24" s="60">
        <f t="shared" si="1"/>
        <v>535</v>
      </c>
      <c r="L24" s="5">
        <f t="shared" si="2"/>
        <v>32.4551064931835</v>
      </c>
      <c r="M24" s="6">
        <f t="shared" si="3"/>
        <v>840649.30257649138</v>
      </c>
      <c r="N24" s="4">
        <f t="shared" si="4"/>
        <v>841</v>
      </c>
    </row>
    <row r="25" spans="1:14" x14ac:dyDescent="0.25">
      <c r="A25" s="4">
        <v>42</v>
      </c>
      <c r="B25" s="4" t="s">
        <v>63</v>
      </c>
      <c r="C25" s="4" t="s">
        <v>64</v>
      </c>
      <c r="D25" s="48">
        <v>8</v>
      </c>
      <c r="E25" s="54">
        <v>23.611940298507463</v>
      </c>
      <c r="F25" s="55">
        <v>8</v>
      </c>
      <c r="G25" s="49">
        <v>36610</v>
      </c>
      <c r="H25" s="49">
        <v>9</v>
      </c>
      <c r="I25" s="60">
        <v>30434.737379999438</v>
      </c>
      <c r="J25" s="60">
        <f t="shared" si="0"/>
        <v>718623.20201730018</v>
      </c>
      <c r="K25" s="60">
        <f t="shared" si="1"/>
        <v>719</v>
      </c>
      <c r="L25" s="5">
        <f t="shared" si="2"/>
        <v>37.106410207728985</v>
      </c>
      <c r="M25" s="6">
        <f t="shared" si="3"/>
        <v>1129323.8497867621</v>
      </c>
      <c r="N25" s="4">
        <f t="shared" si="4"/>
        <v>1129</v>
      </c>
    </row>
    <row r="26" spans="1:14" x14ac:dyDescent="0.25">
      <c r="A26" s="4">
        <v>30</v>
      </c>
      <c r="B26" s="4" t="s">
        <v>65</v>
      </c>
      <c r="C26" s="4" t="s">
        <v>66</v>
      </c>
      <c r="D26" s="48">
        <v>9</v>
      </c>
      <c r="E26" s="54">
        <v>24.258064516129032</v>
      </c>
      <c r="F26" s="55">
        <v>9</v>
      </c>
      <c r="G26" s="49">
        <v>36461</v>
      </c>
      <c r="H26" s="49">
        <v>9</v>
      </c>
      <c r="I26" s="60">
        <v>19874.137362425059</v>
      </c>
      <c r="J26" s="60">
        <f t="shared" si="0"/>
        <v>482108.10634011758</v>
      </c>
      <c r="K26" s="60">
        <f t="shared" si="1"/>
        <v>482</v>
      </c>
      <c r="L26" s="5">
        <f t="shared" si="2"/>
        <v>38.121801148122366</v>
      </c>
      <c r="M26" s="6">
        <f t="shared" si="3"/>
        <v>757637.91252083727</v>
      </c>
      <c r="N26" s="4">
        <f t="shared" si="4"/>
        <v>758</v>
      </c>
    </row>
    <row r="27" spans="1:14" x14ac:dyDescent="0.25">
      <c r="A27" s="4">
        <v>10</v>
      </c>
      <c r="B27" s="4" t="s">
        <v>67</v>
      </c>
      <c r="C27" s="4" t="s">
        <v>68</v>
      </c>
      <c r="D27" s="48">
        <v>8</v>
      </c>
      <c r="E27" s="54">
        <v>27.422535211267604</v>
      </c>
      <c r="F27" s="55">
        <v>10</v>
      </c>
      <c r="G27" s="49">
        <v>36450</v>
      </c>
      <c r="H27" s="49">
        <v>9</v>
      </c>
      <c r="I27" s="60">
        <v>21116.576622955345</v>
      </c>
      <c r="J27" s="60">
        <f t="shared" si="0"/>
        <v>579070.06598442327</v>
      </c>
      <c r="K27" s="60">
        <f t="shared" si="1"/>
        <v>579</v>
      </c>
      <c r="L27" s="5">
        <f t="shared" si="2"/>
        <v>43.094799818272804</v>
      </c>
      <c r="M27" s="6">
        <f t="shared" si="3"/>
        <v>910014.64241347974</v>
      </c>
      <c r="N27" s="4">
        <f t="shared" si="4"/>
        <v>910</v>
      </c>
    </row>
    <row r="28" spans="1:14" x14ac:dyDescent="0.25">
      <c r="A28" s="4">
        <v>61</v>
      </c>
      <c r="B28" s="4" t="s">
        <v>69</v>
      </c>
      <c r="C28" s="4" t="s">
        <v>70</v>
      </c>
      <c r="D28" s="48">
        <v>5</v>
      </c>
      <c r="E28" s="54">
        <v>22.521739130434781</v>
      </c>
      <c r="F28" s="55">
        <v>6</v>
      </c>
      <c r="G28" s="49">
        <v>36381</v>
      </c>
      <c r="H28" s="49">
        <v>9</v>
      </c>
      <c r="I28" s="60">
        <v>17189.667747703148</v>
      </c>
      <c r="J28" s="60">
        <f t="shared" si="0"/>
        <v>387141.21275261871</v>
      </c>
      <c r="K28" s="60">
        <f t="shared" si="1"/>
        <v>387</v>
      </c>
      <c r="L28" s="5">
        <f t="shared" si="2"/>
        <v>35.393147712566432</v>
      </c>
      <c r="M28" s="6">
        <f t="shared" si="3"/>
        <v>608396.44972439669</v>
      </c>
      <c r="N28" s="4">
        <f t="shared" si="4"/>
        <v>608</v>
      </c>
    </row>
    <row r="29" spans="1:14" x14ac:dyDescent="0.25">
      <c r="A29" s="4">
        <v>127</v>
      </c>
      <c r="B29" s="4" t="s">
        <v>71</v>
      </c>
      <c r="C29" s="4" t="s">
        <v>72</v>
      </c>
      <c r="D29" s="48">
        <v>2</v>
      </c>
      <c r="E29" s="54">
        <v>18.030303030303031</v>
      </c>
      <c r="F29" s="55">
        <v>2</v>
      </c>
      <c r="G29" s="49">
        <v>36296</v>
      </c>
      <c r="H29" s="49">
        <v>9</v>
      </c>
      <c r="I29" s="60">
        <v>31201.215118705761</v>
      </c>
      <c r="J29" s="60">
        <f t="shared" si="0"/>
        <v>562567.36350393726</v>
      </c>
      <c r="K29" s="60">
        <f t="shared" si="1"/>
        <v>563</v>
      </c>
      <c r="L29" s="5">
        <f t="shared" si="2"/>
        <v>28.334809081927673</v>
      </c>
      <c r="M29" s="6">
        <f t="shared" si="3"/>
        <v>884080.47351268306</v>
      </c>
      <c r="N29" s="4">
        <f t="shared" si="4"/>
        <v>884</v>
      </c>
    </row>
    <row r="30" spans="1:14" x14ac:dyDescent="0.25">
      <c r="A30" s="4">
        <v>75</v>
      </c>
      <c r="B30" s="4" t="s">
        <v>73</v>
      </c>
      <c r="C30" s="4" t="s">
        <v>74</v>
      </c>
      <c r="D30" s="48">
        <v>8</v>
      </c>
      <c r="E30" s="54">
        <v>21.9</v>
      </c>
      <c r="F30" s="55">
        <v>5</v>
      </c>
      <c r="G30" s="49">
        <v>36261</v>
      </c>
      <c r="H30" s="49">
        <v>9</v>
      </c>
      <c r="I30" s="60">
        <v>26971.517112056368</v>
      </c>
      <c r="J30" s="60">
        <f t="shared" si="0"/>
        <v>590676.22475403443</v>
      </c>
      <c r="K30" s="60">
        <f t="shared" si="1"/>
        <v>591</v>
      </c>
      <c r="L30" s="5">
        <f t="shared" si="2"/>
        <v>34.416078190771643</v>
      </c>
      <c r="M30" s="6">
        <f t="shared" si="3"/>
        <v>928253.84185226739</v>
      </c>
      <c r="N30" s="4">
        <f t="shared" si="4"/>
        <v>928</v>
      </c>
    </row>
    <row r="31" spans="1:14" x14ac:dyDescent="0.25">
      <c r="A31" s="4">
        <v>137</v>
      </c>
      <c r="B31" s="4" t="s">
        <v>75</v>
      </c>
      <c r="C31" s="4" t="s">
        <v>76</v>
      </c>
      <c r="D31" s="48">
        <v>3</v>
      </c>
      <c r="E31" s="54">
        <v>16.609271523178808</v>
      </c>
      <c r="F31" s="55">
        <v>1</v>
      </c>
      <c r="G31" s="49">
        <v>36114</v>
      </c>
      <c r="H31" s="49">
        <v>9</v>
      </c>
      <c r="I31" s="60">
        <v>31318.974104969544</v>
      </c>
      <c r="J31" s="60">
        <f t="shared" si="0"/>
        <v>520185.34473684517</v>
      </c>
      <c r="K31" s="60">
        <f t="shared" si="1"/>
        <v>520</v>
      </c>
      <c r="L31" s="5">
        <f t="shared" si="2"/>
        <v>26.101643261802682</v>
      </c>
      <c r="M31" s="6">
        <f t="shared" si="3"/>
        <v>817476.68941355101</v>
      </c>
      <c r="N31" s="4">
        <f t="shared" si="4"/>
        <v>817</v>
      </c>
    </row>
    <row r="32" spans="1:14" x14ac:dyDescent="0.25">
      <c r="A32" s="4">
        <v>128</v>
      </c>
      <c r="B32" s="4" t="s">
        <v>77</v>
      </c>
      <c r="C32" s="4" t="s">
        <v>78</v>
      </c>
      <c r="D32" s="48">
        <v>10</v>
      </c>
      <c r="E32" s="54">
        <v>18</v>
      </c>
      <c r="F32" s="55">
        <v>2</v>
      </c>
      <c r="G32" s="49">
        <v>35888</v>
      </c>
      <c r="H32" s="49">
        <v>9</v>
      </c>
      <c r="I32" s="60">
        <v>11071.935035936816</v>
      </c>
      <c r="J32" s="60">
        <f t="shared" si="0"/>
        <v>199294.83064686268</v>
      </c>
      <c r="K32" s="60">
        <f t="shared" si="1"/>
        <v>199</v>
      </c>
      <c r="L32" s="5">
        <f t="shared" si="2"/>
        <v>28.287187554058885</v>
      </c>
      <c r="M32" s="6">
        <f t="shared" si="3"/>
        <v>313193.90294790041</v>
      </c>
      <c r="N32" s="4">
        <f t="shared" si="4"/>
        <v>313</v>
      </c>
    </row>
    <row r="33" spans="1:14" x14ac:dyDescent="0.25">
      <c r="A33" s="4">
        <v>15</v>
      </c>
      <c r="B33" s="4" t="s">
        <v>79</v>
      </c>
      <c r="C33" s="4" t="s">
        <v>80</v>
      </c>
      <c r="D33" s="48">
        <v>9</v>
      </c>
      <c r="E33" s="54">
        <v>26.285714285714285</v>
      </c>
      <c r="F33" s="55">
        <v>10</v>
      </c>
      <c r="G33" s="49">
        <v>35865</v>
      </c>
      <c r="H33" s="49">
        <v>8</v>
      </c>
      <c r="I33" s="60">
        <v>24781.591100799949</v>
      </c>
      <c r="J33" s="60">
        <f t="shared" si="0"/>
        <v>651401.82322102727</v>
      </c>
      <c r="K33" s="60">
        <f t="shared" si="1"/>
        <v>651</v>
      </c>
      <c r="L33" s="5">
        <f t="shared" si="2"/>
        <v>41.308273888466942</v>
      </c>
      <c r="M33" s="6">
        <f t="shared" si="3"/>
        <v>1023684.7525838393</v>
      </c>
      <c r="N33" s="4">
        <f t="shared" si="4"/>
        <v>1024</v>
      </c>
    </row>
    <row r="34" spans="1:14" x14ac:dyDescent="0.25">
      <c r="A34" s="4">
        <v>52</v>
      </c>
      <c r="B34" s="4" t="s">
        <v>81</v>
      </c>
      <c r="C34" s="4" t="s">
        <v>82</v>
      </c>
      <c r="D34" s="48">
        <v>8</v>
      </c>
      <c r="E34" s="54">
        <v>22.921052631578949</v>
      </c>
      <c r="F34" s="55">
        <v>7</v>
      </c>
      <c r="G34" s="49">
        <v>35667</v>
      </c>
      <c r="H34" s="49">
        <v>8</v>
      </c>
      <c r="I34" s="60">
        <v>16495.275966298959</v>
      </c>
      <c r="J34" s="60">
        <f t="shared" si="0"/>
        <v>378089.08859595773</v>
      </c>
      <c r="K34" s="60">
        <f t="shared" si="1"/>
        <v>378</v>
      </c>
      <c r="L34" s="5">
        <f t="shared" si="2"/>
        <v>36.02067304032937</v>
      </c>
      <c r="M34" s="6">
        <f t="shared" si="3"/>
        <v>594170.94229205791</v>
      </c>
      <c r="N34" s="4">
        <f t="shared" si="4"/>
        <v>594</v>
      </c>
    </row>
    <row r="35" spans="1:14" x14ac:dyDescent="0.25">
      <c r="A35" s="4">
        <v>117</v>
      </c>
      <c r="B35" s="4" t="s">
        <v>83</v>
      </c>
      <c r="C35" s="4" t="s">
        <v>84</v>
      </c>
      <c r="D35" s="48">
        <v>4</v>
      </c>
      <c r="E35" s="54">
        <v>19.183486238532112</v>
      </c>
      <c r="F35" s="55">
        <v>3</v>
      </c>
      <c r="G35" s="49">
        <v>35571</v>
      </c>
      <c r="H35" s="49">
        <v>8</v>
      </c>
      <c r="I35" s="60">
        <v>34162.591787461461</v>
      </c>
      <c r="J35" s="60">
        <f t="shared" si="0"/>
        <v>655357.60942735709</v>
      </c>
      <c r="K35" s="60">
        <f t="shared" si="1"/>
        <v>655</v>
      </c>
      <c r="L35" s="5">
        <f t="shared" si="2"/>
        <v>30.14704850944808</v>
      </c>
      <c r="M35" s="6">
        <f t="shared" si="3"/>
        <v>1029901.3118250732</v>
      </c>
      <c r="N35" s="4">
        <f t="shared" si="4"/>
        <v>1030</v>
      </c>
    </row>
    <row r="36" spans="1:14" x14ac:dyDescent="0.25">
      <c r="A36" s="4">
        <v>4</v>
      </c>
      <c r="B36" s="4" t="s">
        <v>85</v>
      </c>
      <c r="C36" s="4" t="s">
        <v>86</v>
      </c>
      <c r="D36" s="48">
        <v>8</v>
      </c>
      <c r="E36" s="54">
        <v>31.527777777777779</v>
      </c>
      <c r="F36" s="55">
        <v>10</v>
      </c>
      <c r="G36" s="49">
        <v>35435</v>
      </c>
      <c r="H36" s="49">
        <v>8</v>
      </c>
      <c r="I36" s="60">
        <v>26402.291054979316</v>
      </c>
      <c r="J36" s="60">
        <f t="shared" si="0"/>
        <v>832405.5652055979</v>
      </c>
      <c r="K36" s="60">
        <f t="shared" si="1"/>
        <v>832</v>
      </c>
      <c r="L36" s="5">
        <f t="shared" si="2"/>
        <v>49.546231286816102</v>
      </c>
      <c r="M36" s="6">
        <f t="shared" si="3"/>
        <v>1308134.019111841</v>
      </c>
      <c r="N36" s="4">
        <f t="shared" si="4"/>
        <v>1308</v>
      </c>
    </row>
    <row r="37" spans="1:14" x14ac:dyDescent="0.25">
      <c r="A37" s="4">
        <v>108</v>
      </c>
      <c r="B37" s="4" t="s">
        <v>87</v>
      </c>
      <c r="C37" s="4" t="s">
        <v>88</v>
      </c>
      <c r="D37" s="48">
        <v>5</v>
      </c>
      <c r="E37" s="54">
        <v>20.163398692810457</v>
      </c>
      <c r="F37" s="55">
        <v>3</v>
      </c>
      <c r="G37" s="49">
        <v>34820</v>
      </c>
      <c r="H37" s="49">
        <v>8</v>
      </c>
      <c r="I37" s="60">
        <v>33865.019834134931</v>
      </c>
      <c r="J37" s="60">
        <f t="shared" si="0"/>
        <v>682833.89665559644</v>
      </c>
      <c r="K37" s="60">
        <f t="shared" si="1"/>
        <v>683</v>
      </c>
      <c r="L37" s="5">
        <f t="shared" si="2"/>
        <v>31.686991141710841</v>
      </c>
      <c r="M37" s="6">
        <f t="shared" si="3"/>
        <v>1073080.5834980956</v>
      </c>
      <c r="N37" s="4">
        <f t="shared" si="4"/>
        <v>1073</v>
      </c>
    </row>
    <row r="38" spans="1:14" x14ac:dyDescent="0.25">
      <c r="A38" s="4">
        <v>70</v>
      </c>
      <c r="B38" s="4" t="s">
        <v>89</v>
      </c>
      <c r="C38" s="4" t="s">
        <v>90</v>
      </c>
      <c r="D38" s="48">
        <v>5</v>
      </c>
      <c r="E38" s="54">
        <v>22.167832167832167</v>
      </c>
      <c r="F38" s="55">
        <v>6</v>
      </c>
      <c r="G38" s="49">
        <v>34666</v>
      </c>
      <c r="H38" s="49">
        <v>8</v>
      </c>
      <c r="I38" s="60">
        <v>36127.627224677359</v>
      </c>
      <c r="J38" s="60">
        <f t="shared" si="0"/>
        <v>800871.17693865194</v>
      </c>
      <c r="K38" s="60">
        <f t="shared" si="1"/>
        <v>801</v>
      </c>
      <c r="L38" s="5">
        <f t="shared" si="2"/>
        <v>34.83697923324268</v>
      </c>
      <c r="M38" s="6">
        <f t="shared" si="3"/>
        <v>1258577.3993724179</v>
      </c>
      <c r="N38" s="4">
        <f t="shared" si="4"/>
        <v>1259</v>
      </c>
    </row>
    <row r="39" spans="1:14" x14ac:dyDescent="0.25">
      <c r="A39" s="4">
        <v>25</v>
      </c>
      <c r="B39" s="4" t="s">
        <v>91</v>
      </c>
      <c r="C39" s="4" t="s">
        <v>92</v>
      </c>
      <c r="D39" s="48">
        <v>6</v>
      </c>
      <c r="E39" s="54">
        <v>24.771428571428572</v>
      </c>
      <c r="F39" s="55">
        <v>9</v>
      </c>
      <c r="G39" s="49">
        <v>34543</v>
      </c>
      <c r="H39" s="49">
        <v>8</v>
      </c>
      <c r="I39" s="60">
        <v>29336.947989372777</v>
      </c>
      <c r="J39" s="60">
        <f t="shared" si="0"/>
        <v>726718.11162246275</v>
      </c>
      <c r="K39" s="60">
        <f t="shared" si="1"/>
        <v>727</v>
      </c>
      <c r="L39" s="5">
        <f t="shared" si="2"/>
        <v>38.928558110109613</v>
      </c>
      <c r="M39" s="6">
        <f t="shared" si="3"/>
        <v>1142045.0845775616</v>
      </c>
      <c r="N39" s="4">
        <f t="shared" si="4"/>
        <v>1142</v>
      </c>
    </row>
    <row r="40" spans="1:14" x14ac:dyDescent="0.25">
      <c r="A40" s="4">
        <v>68</v>
      </c>
      <c r="B40" s="4" t="s">
        <v>93</v>
      </c>
      <c r="C40" s="4" t="s">
        <v>94</v>
      </c>
      <c r="D40" s="48">
        <v>10</v>
      </c>
      <c r="E40" s="54">
        <v>22.315068493150687</v>
      </c>
      <c r="F40" s="55">
        <v>6</v>
      </c>
      <c r="G40" s="49">
        <v>33996</v>
      </c>
      <c r="H40" s="49">
        <v>8</v>
      </c>
      <c r="I40" s="60">
        <v>65117.638113823843</v>
      </c>
      <c r="J40" s="60">
        <f t="shared" si="0"/>
        <v>1453104.5546221787</v>
      </c>
      <c r="K40" s="60">
        <f t="shared" si="1"/>
        <v>1453</v>
      </c>
      <c r="L40" s="5">
        <f t="shared" si="2"/>
        <v>35.068362652634647</v>
      </c>
      <c r="M40" s="6">
        <f t="shared" si="3"/>
        <v>2283568.9484585985</v>
      </c>
      <c r="N40" s="4">
        <f t="shared" si="4"/>
        <v>2284</v>
      </c>
    </row>
    <row r="41" spans="1:14" x14ac:dyDescent="0.25">
      <c r="A41" s="4">
        <v>143</v>
      </c>
      <c r="B41" s="4" t="s">
        <v>95</v>
      </c>
      <c r="C41" s="4" t="s">
        <v>96</v>
      </c>
      <c r="D41" s="48">
        <v>9</v>
      </c>
      <c r="E41" s="54">
        <v>15.454545454545455</v>
      </c>
      <c r="F41" s="55">
        <v>1</v>
      </c>
      <c r="G41" s="49">
        <v>33812</v>
      </c>
      <c r="H41" s="49">
        <v>8</v>
      </c>
      <c r="I41" s="60">
        <v>42003.802876173824</v>
      </c>
      <c r="J41" s="60">
        <f t="shared" si="0"/>
        <v>649149.68081359554</v>
      </c>
      <c r="K41" s="60">
        <f t="shared" si="1"/>
        <v>649</v>
      </c>
      <c r="L41" s="5">
        <f t="shared" si="2"/>
        <v>24.286979213080862</v>
      </c>
      <c r="M41" s="6">
        <f t="shared" si="3"/>
        <v>1020145.4873239798</v>
      </c>
      <c r="N41" s="4">
        <f t="shared" si="4"/>
        <v>1020</v>
      </c>
    </row>
    <row r="42" spans="1:14" x14ac:dyDescent="0.25">
      <c r="A42" s="4">
        <v>39</v>
      </c>
      <c r="B42" s="4" t="s">
        <v>97</v>
      </c>
      <c r="C42" s="4" t="s">
        <v>98</v>
      </c>
      <c r="D42" s="48">
        <v>4</v>
      </c>
      <c r="E42" s="54">
        <v>23.814814814814813</v>
      </c>
      <c r="F42" s="55">
        <v>8</v>
      </c>
      <c r="G42" s="49">
        <v>33765</v>
      </c>
      <c r="H42" s="49">
        <v>8</v>
      </c>
      <c r="I42" s="60">
        <v>26130.634434642732</v>
      </c>
      <c r="J42" s="60">
        <f t="shared" si="0"/>
        <v>622296.22005463985</v>
      </c>
      <c r="K42" s="60">
        <f t="shared" si="1"/>
        <v>622</v>
      </c>
      <c r="L42" s="5">
        <f t="shared" si="2"/>
        <v>37.425229623991484</v>
      </c>
      <c r="M42" s="6">
        <f t="shared" si="3"/>
        <v>977944.99393708317</v>
      </c>
      <c r="N42" s="4">
        <f t="shared" si="4"/>
        <v>978</v>
      </c>
    </row>
    <row r="43" spans="1:14" x14ac:dyDescent="0.25">
      <c r="A43" s="4">
        <v>105</v>
      </c>
      <c r="B43" s="4" t="s">
        <v>99</v>
      </c>
      <c r="C43" s="4" t="s">
        <v>100</v>
      </c>
      <c r="D43" s="48">
        <v>9</v>
      </c>
      <c r="E43" s="54">
        <v>20.26063829787234</v>
      </c>
      <c r="F43" s="55">
        <v>3</v>
      </c>
      <c r="G43" s="49">
        <v>33662</v>
      </c>
      <c r="H43" s="49">
        <v>8</v>
      </c>
      <c r="I43" s="60">
        <v>68061.570260570428</v>
      </c>
      <c r="J43" s="60">
        <f t="shared" si="0"/>
        <v>1378970.8570346422</v>
      </c>
      <c r="K43" s="60">
        <f t="shared" si="1"/>
        <v>1379</v>
      </c>
      <c r="L43" s="5">
        <f t="shared" si="2"/>
        <v>31.839804194270183</v>
      </c>
      <c r="M43" s="6">
        <f t="shared" si="3"/>
        <v>2167067.0702511249</v>
      </c>
      <c r="N43" s="4">
        <f t="shared" si="4"/>
        <v>2167</v>
      </c>
    </row>
    <row r="44" spans="1:14" x14ac:dyDescent="0.25">
      <c r="A44" s="4">
        <v>49</v>
      </c>
      <c r="B44" s="4" t="s">
        <v>101</v>
      </c>
      <c r="C44" s="4" t="s">
        <v>102</v>
      </c>
      <c r="D44" s="48">
        <v>10</v>
      </c>
      <c r="E44" s="54">
        <v>23.035087719298247</v>
      </c>
      <c r="F44" s="55">
        <v>7</v>
      </c>
      <c r="G44" s="49">
        <v>33508</v>
      </c>
      <c r="H44" s="49">
        <v>8</v>
      </c>
      <c r="I44" s="60">
        <v>30297.809273512361</v>
      </c>
      <c r="J44" s="60">
        <f t="shared" si="0"/>
        <v>697912.69431792514</v>
      </c>
      <c r="K44" s="60">
        <f t="shared" si="1"/>
        <v>698</v>
      </c>
      <c r="L44" s="5">
        <f t="shared" si="2"/>
        <v>36.199880368888223</v>
      </c>
      <c r="M44" s="6">
        <f t="shared" si="3"/>
        <v>1096777.0711405396</v>
      </c>
      <c r="N44" s="4">
        <f t="shared" si="4"/>
        <v>1097</v>
      </c>
    </row>
    <row r="45" spans="1:14" x14ac:dyDescent="0.25">
      <c r="A45" s="4">
        <v>40</v>
      </c>
      <c r="B45" s="4" t="s">
        <v>103</v>
      </c>
      <c r="C45" s="4" t="s">
        <v>104</v>
      </c>
      <c r="D45" s="48">
        <v>8</v>
      </c>
      <c r="E45" s="54">
        <v>23.677655677655679</v>
      </c>
      <c r="F45" s="55">
        <v>8</v>
      </c>
      <c r="G45" s="49">
        <v>33502</v>
      </c>
      <c r="H45" s="49">
        <v>8</v>
      </c>
      <c r="I45" s="60">
        <v>60467.466957149874</v>
      </c>
      <c r="J45" s="60">
        <f t="shared" si="0"/>
        <v>1431727.8623114168</v>
      </c>
      <c r="K45" s="60">
        <f t="shared" si="1"/>
        <v>1432</v>
      </c>
      <c r="L45" s="5">
        <f t="shared" si="2"/>
        <v>37.209682610792967</v>
      </c>
      <c r="M45" s="6">
        <f t="shared" si="3"/>
        <v>2249975.253754158</v>
      </c>
      <c r="N45" s="4">
        <f t="shared" si="4"/>
        <v>2250</v>
      </c>
    </row>
    <row r="46" spans="1:14" x14ac:dyDescent="0.25">
      <c r="A46" s="4">
        <v>36</v>
      </c>
      <c r="B46" s="4" t="s">
        <v>105</v>
      </c>
      <c r="C46" s="4" t="s">
        <v>106</v>
      </c>
      <c r="D46" s="48">
        <v>8</v>
      </c>
      <c r="E46" s="54">
        <v>23.989795918367346</v>
      </c>
      <c r="F46" s="55">
        <v>8</v>
      </c>
      <c r="G46" s="49">
        <v>33405</v>
      </c>
      <c r="H46" s="49">
        <v>8</v>
      </c>
      <c r="I46" s="60">
        <v>153841.48525945932</v>
      </c>
      <c r="J46" s="60">
        <f t="shared" si="0"/>
        <v>3690625.8351529473</v>
      </c>
      <c r="K46" s="60">
        <f t="shared" si="1"/>
        <v>3691</v>
      </c>
      <c r="L46" s="5">
        <f t="shared" si="2"/>
        <v>37.700214251469639</v>
      </c>
      <c r="M46" s="6">
        <f t="shared" si="3"/>
        <v>5799856.9550459245</v>
      </c>
      <c r="N46" s="4">
        <f t="shared" si="4"/>
        <v>5800</v>
      </c>
    </row>
    <row r="47" spans="1:14" x14ac:dyDescent="0.25">
      <c r="A47" s="4">
        <v>64</v>
      </c>
      <c r="B47" s="4" t="s">
        <v>107</v>
      </c>
      <c r="C47" s="4" t="s">
        <v>108</v>
      </c>
      <c r="D47" s="48">
        <v>9</v>
      </c>
      <c r="E47" s="54">
        <v>22.452702702702702</v>
      </c>
      <c r="F47" s="55">
        <v>6</v>
      </c>
      <c r="G47" s="49">
        <v>33310</v>
      </c>
      <c r="H47" s="49">
        <v>8</v>
      </c>
      <c r="I47" s="60">
        <v>109104.60432717139</v>
      </c>
      <c r="J47" s="60">
        <f t="shared" si="0"/>
        <v>2449693.2444539899</v>
      </c>
      <c r="K47" s="60">
        <f t="shared" si="1"/>
        <v>2450</v>
      </c>
      <c r="L47" s="5">
        <f t="shared" si="2"/>
        <v>35.284656247048673</v>
      </c>
      <c r="M47" s="6">
        <f t="shared" si="3"/>
        <v>3849718.4586545015</v>
      </c>
      <c r="N47" s="4">
        <f t="shared" si="4"/>
        <v>3850</v>
      </c>
    </row>
    <row r="48" spans="1:14" x14ac:dyDescent="0.25">
      <c r="A48" s="4">
        <v>26</v>
      </c>
      <c r="B48" s="4" t="s">
        <v>109</v>
      </c>
      <c r="C48" s="4" t="s">
        <v>110</v>
      </c>
      <c r="D48" s="48">
        <v>5</v>
      </c>
      <c r="E48" s="54">
        <v>24.633540372670808</v>
      </c>
      <c r="F48" s="55">
        <v>9</v>
      </c>
      <c r="G48" s="49">
        <v>33169</v>
      </c>
      <c r="H48" s="49">
        <v>7</v>
      </c>
      <c r="I48" s="60">
        <v>18914.759665688369</v>
      </c>
      <c r="J48" s="60">
        <f t="shared" si="0"/>
        <v>465937.49586409982</v>
      </c>
      <c r="K48" s="60">
        <f t="shared" si="1"/>
        <v>466</v>
      </c>
      <c r="L48" s="5">
        <f t="shared" si="2"/>
        <v>38.711865369012266</v>
      </c>
      <c r="M48" s="6">
        <f t="shared" si="3"/>
        <v>732225.62966535159</v>
      </c>
      <c r="N48" s="4">
        <f t="shared" si="4"/>
        <v>732</v>
      </c>
    </row>
    <row r="49" spans="1:14" x14ac:dyDescent="0.25">
      <c r="A49" s="4">
        <v>84</v>
      </c>
      <c r="B49" s="4" t="s">
        <v>111</v>
      </c>
      <c r="C49" s="4" t="s">
        <v>112</v>
      </c>
      <c r="D49" s="48">
        <v>7</v>
      </c>
      <c r="E49" s="54">
        <v>21.284653465346533</v>
      </c>
      <c r="F49" s="55">
        <v>5</v>
      </c>
      <c r="G49" s="49">
        <v>33135</v>
      </c>
      <c r="H49" s="49">
        <v>7</v>
      </c>
      <c r="I49" s="60">
        <v>168119.95756218256</v>
      </c>
      <c r="J49" s="60">
        <f t="shared" si="0"/>
        <v>3578375.0373198213</v>
      </c>
      <c r="K49" s="60">
        <f t="shared" si="1"/>
        <v>3578</v>
      </c>
      <c r="L49" s="5">
        <f t="shared" si="2"/>
        <v>33.449054699855935</v>
      </c>
      <c r="M49" s="6">
        <f t="shared" si="3"/>
        <v>5623453.6566349035</v>
      </c>
      <c r="N49" s="4">
        <f t="shared" si="4"/>
        <v>5623</v>
      </c>
    </row>
    <row r="50" spans="1:14" x14ac:dyDescent="0.25">
      <c r="A50" s="4">
        <v>148</v>
      </c>
      <c r="B50" s="4" t="s">
        <v>113</v>
      </c>
      <c r="C50" s="4" t="s">
        <v>114</v>
      </c>
      <c r="D50" s="48">
        <v>7</v>
      </c>
      <c r="E50" s="54"/>
      <c r="G50" s="49">
        <v>32730</v>
      </c>
      <c r="H50" s="49">
        <v>7</v>
      </c>
      <c r="I50" s="60">
        <v>17592.875686147865</v>
      </c>
      <c r="J50" s="60">
        <f t="shared" si="0"/>
        <v>0</v>
      </c>
      <c r="K50" s="60">
        <f t="shared" si="1"/>
        <v>0</v>
      </c>
      <c r="L50" s="5">
        <f t="shared" si="2"/>
        <v>0</v>
      </c>
      <c r="M50" s="6">
        <f t="shared" si="3"/>
        <v>0</v>
      </c>
      <c r="N50" s="4">
        <f t="shared" si="4"/>
        <v>0</v>
      </c>
    </row>
    <row r="51" spans="1:14" x14ac:dyDescent="0.25">
      <c r="A51" s="4">
        <v>46</v>
      </c>
      <c r="B51" s="4" t="s">
        <v>115</v>
      </c>
      <c r="C51" s="4" t="s">
        <v>116</v>
      </c>
      <c r="D51" s="48">
        <v>8</v>
      </c>
      <c r="E51" s="54">
        <v>23.2</v>
      </c>
      <c r="F51" s="55">
        <v>7</v>
      </c>
      <c r="G51" s="49">
        <v>32644</v>
      </c>
      <c r="H51" s="49">
        <v>7</v>
      </c>
      <c r="I51" s="60">
        <v>30152.975789510092</v>
      </c>
      <c r="J51" s="60">
        <f t="shared" si="0"/>
        <v>699549.03831663413</v>
      </c>
      <c r="K51" s="60">
        <f t="shared" si="1"/>
        <v>700</v>
      </c>
      <c r="L51" s="5">
        <f t="shared" si="2"/>
        <v>36.459041736342563</v>
      </c>
      <c r="M51" s="6">
        <f t="shared" si="3"/>
        <v>1099348.6027846753</v>
      </c>
      <c r="N51" s="4">
        <f t="shared" si="4"/>
        <v>1099</v>
      </c>
    </row>
    <row r="52" spans="1:14" x14ac:dyDescent="0.25">
      <c r="A52" s="4">
        <v>106</v>
      </c>
      <c r="B52" s="4" t="s">
        <v>117</v>
      </c>
      <c r="C52" s="4" t="s">
        <v>118</v>
      </c>
      <c r="D52" s="48">
        <v>4</v>
      </c>
      <c r="E52" s="54">
        <v>20.22</v>
      </c>
      <c r="F52" s="55">
        <v>3</v>
      </c>
      <c r="G52" s="49">
        <v>31967</v>
      </c>
      <c r="H52" s="49">
        <v>7</v>
      </c>
      <c r="I52" s="60">
        <v>39406.380539184553</v>
      </c>
      <c r="J52" s="60">
        <f t="shared" si="0"/>
        <v>796797.01450231159</v>
      </c>
      <c r="K52" s="60">
        <f t="shared" si="1"/>
        <v>797</v>
      </c>
      <c r="L52" s="5">
        <f t="shared" si="2"/>
        <v>31.775940685726148</v>
      </c>
      <c r="M52" s="6">
        <f t="shared" si="3"/>
        <v>1252174.8106522816</v>
      </c>
      <c r="N52" s="4">
        <f t="shared" si="4"/>
        <v>1252</v>
      </c>
    </row>
    <row r="53" spans="1:14" x14ac:dyDescent="0.25">
      <c r="A53" s="4">
        <v>35</v>
      </c>
      <c r="B53" s="4" t="s">
        <v>119</v>
      </c>
      <c r="C53" s="4" t="s">
        <v>120</v>
      </c>
      <c r="D53" s="48">
        <v>7</v>
      </c>
      <c r="E53" s="54">
        <v>24</v>
      </c>
      <c r="F53" s="55">
        <v>8</v>
      </c>
      <c r="G53" s="49">
        <v>31900</v>
      </c>
      <c r="H53" s="49">
        <v>7</v>
      </c>
      <c r="I53" s="60">
        <v>27310.579382837339</v>
      </c>
      <c r="J53" s="60">
        <f t="shared" si="0"/>
        <v>655453.90518809611</v>
      </c>
      <c r="K53" s="60">
        <f t="shared" si="1"/>
        <v>655</v>
      </c>
      <c r="L53" s="5">
        <f t="shared" si="2"/>
        <v>37.716250072078516</v>
      </c>
      <c r="M53" s="6">
        <f t="shared" si="3"/>
        <v>1030052.6416164448</v>
      </c>
      <c r="N53" s="4">
        <f t="shared" si="4"/>
        <v>1030</v>
      </c>
    </row>
    <row r="54" spans="1:14" x14ac:dyDescent="0.25">
      <c r="A54" s="4">
        <v>2</v>
      </c>
      <c r="B54" s="4" t="s">
        <v>121</v>
      </c>
      <c r="C54" s="4" t="s">
        <v>122</v>
      </c>
      <c r="D54" s="48">
        <v>6</v>
      </c>
      <c r="E54" s="54">
        <v>33.171428571428571</v>
      </c>
      <c r="F54" s="55">
        <v>10</v>
      </c>
      <c r="G54" s="49">
        <v>31553</v>
      </c>
      <c r="H54" s="49">
        <v>7</v>
      </c>
      <c r="I54" s="60">
        <v>30618.968017231524</v>
      </c>
      <c r="J54" s="60">
        <f t="shared" si="0"/>
        <v>1015674.9105144513</v>
      </c>
      <c r="K54" s="60">
        <f t="shared" si="1"/>
        <v>1016</v>
      </c>
      <c r="L54" s="5">
        <f t="shared" si="2"/>
        <v>52.129245635337085</v>
      </c>
      <c r="M54" s="6">
        <f t="shared" si="3"/>
        <v>1596143.7048707921</v>
      </c>
      <c r="N54" s="4">
        <f t="shared" si="4"/>
        <v>1596</v>
      </c>
    </row>
    <row r="55" spans="1:14" x14ac:dyDescent="0.25">
      <c r="A55" s="4">
        <v>16</v>
      </c>
      <c r="B55" s="4" t="s">
        <v>123</v>
      </c>
      <c r="C55" s="4" t="s">
        <v>124</v>
      </c>
      <c r="D55" s="48">
        <v>10</v>
      </c>
      <c r="E55" s="54">
        <v>26.111111111111111</v>
      </c>
      <c r="F55" s="55">
        <v>9</v>
      </c>
      <c r="G55" s="49">
        <v>31148</v>
      </c>
      <c r="H55" s="49">
        <v>7</v>
      </c>
      <c r="I55" s="60">
        <v>20702.883019582503</v>
      </c>
      <c r="J55" s="60">
        <f t="shared" si="0"/>
        <v>540575.27884465421</v>
      </c>
      <c r="K55" s="60">
        <f t="shared" si="1"/>
        <v>541</v>
      </c>
      <c r="L55" s="5">
        <f t="shared" si="2"/>
        <v>41.033883180270607</v>
      </c>
      <c r="M55" s="6">
        <f t="shared" si="3"/>
        <v>849519.68332035642</v>
      </c>
      <c r="N55" s="4">
        <f t="shared" si="4"/>
        <v>850</v>
      </c>
    </row>
    <row r="56" spans="1:14" x14ac:dyDescent="0.25">
      <c r="A56" s="4">
        <v>114</v>
      </c>
      <c r="B56" s="4" t="s">
        <v>125</v>
      </c>
      <c r="C56" s="4" t="s">
        <v>126</v>
      </c>
      <c r="D56" s="48">
        <v>9</v>
      </c>
      <c r="E56" s="54">
        <v>19.374125874125873</v>
      </c>
      <c r="F56" s="55">
        <v>3</v>
      </c>
      <c r="G56" s="49">
        <v>31038</v>
      </c>
      <c r="H56" s="49">
        <v>7</v>
      </c>
      <c r="I56" s="60">
        <v>68695.793596229734</v>
      </c>
      <c r="J56" s="60">
        <f t="shared" si="0"/>
        <v>1330920.9521563249</v>
      </c>
      <c r="K56" s="60">
        <f t="shared" si="1"/>
        <v>1331</v>
      </c>
      <c r="L56" s="5">
        <f t="shared" si="2"/>
        <v>30.446640683185759</v>
      </c>
      <c r="M56" s="6">
        <f t="shared" si="3"/>
        <v>2091556.1440707</v>
      </c>
      <c r="N56" s="4">
        <f t="shared" si="4"/>
        <v>2092</v>
      </c>
    </row>
    <row r="57" spans="1:14" x14ac:dyDescent="0.25">
      <c r="A57" s="4">
        <v>133</v>
      </c>
      <c r="B57" s="4" t="s">
        <v>127</v>
      </c>
      <c r="C57" s="4" t="s">
        <v>128</v>
      </c>
      <c r="D57" s="48">
        <v>6</v>
      </c>
      <c r="E57" s="54">
        <v>17.433862433862434</v>
      </c>
      <c r="F57" s="55">
        <v>2</v>
      </c>
      <c r="G57" s="49">
        <v>30899</v>
      </c>
      <c r="H57" s="49">
        <v>7</v>
      </c>
      <c r="I57" s="60">
        <v>41892.440073417391</v>
      </c>
      <c r="J57" s="60">
        <f t="shared" si="0"/>
        <v>730347.03725878464</v>
      </c>
      <c r="K57" s="60">
        <f t="shared" si="1"/>
        <v>730</v>
      </c>
      <c r="L57" s="5">
        <f t="shared" si="2"/>
        <v>27.397496469907122</v>
      </c>
      <c r="M57" s="6">
        <f t="shared" si="3"/>
        <v>1147747.9790272487</v>
      </c>
      <c r="N57" s="4">
        <f t="shared" si="4"/>
        <v>1148</v>
      </c>
    </row>
    <row r="58" spans="1:14" x14ac:dyDescent="0.25">
      <c r="A58" s="4">
        <v>131</v>
      </c>
      <c r="B58" s="4" t="s">
        <v>129</v>
      </c>
      <c r="C58" s="4" t="s">
        <v>130</v>
      </c>
      <c r="D58" s="48">
        <v>10</v>
      </c>
      <c r="E58" s="54">
        <v>17.652173913043477</v>
      </c>
      <c r="F58" s="55">
        <v>2</v>
      </c>
      <c r="G58" s="49">
        <v>30828</v>
      </c>
      <c r="H58" s="49">
        <v>7</v>
      </c>
      <c r="I58" s="60">
        <v>20369.38884691571</v>
      </c>
      <c r="J58" s="60">
        <f t="shared" si="0"/>
        <v>359563.99442816427</v>
      </c>
      <c r="K58" s="60">
        <f t="shared" si="1"/>
        <v>360</v>
      </c>
      <c r="L58" s="5">
        <f t="shared" si="2"/>
        <v>27.740575234173686</v>
      </c>
      <c r="M58" s="6">
        <f t="shared" si="3"/>
        <v>565058.56378200359</v>
      </c>
      <c r="N58" s="4">
        <f t="shared" si="4"/>
        <v>565</v>
      </c>
    </row>
    <row r="59" spans="1:14" x14ac:dyDescent="0.25">
      <c r="A59" s="4">
        <v>92</v>
      </c>
      <c r="B59" s="4" t="s">
        <v>131</v>
      </c>
      <c r="C59" s="4" t="s">
        <v>132</v>
      </c>
      <c r="D59" s="48">
        <v>7</v>
      </c>
      <c r="E59" s="54">
        <v>20.818181818181817</v>
      </c>
      <c r="F59" s="55">
        <v>4</v>
      </c>
      <c r="G59" s="49">
        <v>30715</v>
      </c>
      <c r="H59" s="49">
        <v>7</v>
      </c>
      <c r="I59" s="60">
        <v>14147.1286660359</v>
      </c>
      <c r="J59" s="60">
        <f t="shared" si="0"/>
        <v>294517.49677474733</v>
      </c>
      <c r="K59" s="60">
        <f t="shared" si="1"/>
        <v>295</v>
      </c>
      <c r="L59" s="5">
        <f t="shared" si="2"/>
        <v>32.715989645855984</v>
      </c>
      <c r="M59" s="6">
        <f t="shared" si="3"/>
        <v>462837.3149566229</v>
      </c>
      <c r="N59" s="4">
        <f t="shared" si="4"/>
        <v>463</v>
      </c>
    </row>
    <row r="60" spans="1:14" x14ac:dyDescent="0.25">
      <c r="A60" s="4">
        <v>12</v>
      </c>
      <c r="B60" s="4" t="s">
        <v>133</v>
      </c>
      <c r="C60" s="4" t="s">
        <v>134</v>
      </c>
      <c r="D60" s="48">
        <v>6</v>
      </c>
      <c r="E60" s="54">
        <v>27.05</v>
      </c>
      <c r="F60" s="55">
        <v>10</v>
      </c>
      <c r="G60" s="49">
        <v>30610</v>
      </c>
      <c r="H60" s="49">
        <v>7</v>
      </c>
      <c r="I60" s="60">
        <v>22589.947254132818</v>
      </c>
      <c r="J60" s="60">
        <f t="shared" si="0"/>
        <v>611058.07322429272</v>
      </c>
      <c r="K60" s="60">
        <f t="shared" si="1"/>
        <v>611</v>
      </c>
      <c r="L60" s="5">
        <f t="shared" si="2"/>
        <v>42.509356852071825</v>
      </c>
      <c r="M60" s="6">
        <f t="shared" si="3"/>
        <v>960284.12909541198</v>
      </c>
      <c r="N60" s="4">
        <f t="shared" si="4"/>
        <v>960</v>
      </c>
    </row>
    <row r="61" spans="1:14" x14ac:dyDescent="0.25">
      <c r="A61" s="4">
        <v>144</v>
      </c>
      <c r="B61" s="4" t="s">
        <v>135</v>
      </c>
      <c r="C61" s="4" t="s">
        <v>136</v>
      </c>
      <c r="D61" s="48">
        <v>7</v>
      </c>
      <c r="E61" s="54">
        <v>15.071428571428571</v>
      </c>
      <c r="F61" s="55">
        <v>1</v>
      </c>
      <c r="G61" s="49">
        <v>30557</v>
      </c>
      <c r="H61" s="49">
        <v>7</v>
      </c>
      <c r="I61" s="60">
        <v>30901.441818801653</v>
      </c>
      <c r="J61" s="60">
        <f t="shared" si="0"/>
        <v>465728.87312622491</v>
      </c>
      <c r="K61" s="60">
        <f t="shared" si="1"/>
        <v>466</v>
      </c>
      <c r="L61" s="5">
        <f t="shared" si="2"/>
        <v>23.684907039311209</v>
      </c>
      <c r="M61" s="6">
        <f t="shared" si="3"/>
        <v>731897.77685900102</v>
      </c>
      <c r="N61" s="4">
        <f t="shared" si="4"/>
        <v>732</v>
      </c>
    </row>
    <row r="62" spans="1:14" x14ac:dyDescent="0.25">
      <c r="A62" s="4">
        <v>38</v>
      </c>
      <c r="B62" s="4" t="s">
        <v>137</v>
      </c>
      <c r="C62" s="4" t="s">
        <v>138</v>
      </c>
      <c r="D62" s="48">
        <v>5</v>
      </c>
      <c r="E62" s="54">
        <v>23.931034482758619</v>
      </c>
      <c r="F62" s="55">
        <v>8</v>
      </c>
      <c r="G62" s="49">
        <v>30459</v>
      </c>
      <c r="H62" s="49">
        <v>6</v>
      </c>
      <c r="I62" s="60">
        <v>30020.059897524821</v>
      </c>
      <c r="J62" s="60">
        <f t="shared" si="0"/>
        <v>718411.08858214563</v>
      </c>
      <c r="K62" s="60">
        <f t="shared" si="1"/>
        <v>718</v>
      </c>
      <c r="L62" s="5">
        <f t="shared" si="2"/>
        <v>37.607870043135755</v>
      </c>
      <c r="M62" s="6">
        <f t="shared" si="3"/>
        <v>1128990.5113132647</v>
      </c>
      <c r="N62" s="4">
        <f t="shared" si="4"/>
        <v>1129</v>
      </c>
    </row>
    <row r="63" spans="1:14" x14ac:dyDescent="0.25">
      <c r="A63" s="4">
        <v>102</v>
      </c>
      <c r="B63" s="4" t="s">
        <v>139</v>
      </c>
      <c r="C63" s="4" t="s">
        <v>140</v>
      </c>
      <c r="D63" s="48">
        <v>7</v>
      </c>
      <c r="E63" s="54">
        <v>20.411764705882351</v>
      </c>
      <c r="F63" s="55">
        <v>4</v>
      </c>
      <c r="G63" s="49">
        <v>30316</v>
      </c>
      <c r="H63" s="49">
        <v>6</v>
      </c>
      <c r="I63" s="60">
        <v>22494.159243183411</v>
      </c>
      <c r="J63" s="60">
        <f t="shared" si="0"/>
        <v>459145.48572850839</v>
      </c>
      <c r="K63" s="60">
        <f t="shared" si="1"/>
        <v>459</v>
      </c>
      <c r="L63" s="5">
        <f t="shared" si="2"/>
        <v>32.077300919145202</v>
      </c>
      <c r="M63" s="6">
        <f t="shared" si="3"/>
        <v>721551.91496676579</v>
      </c>
      <c r="N63" s="4">
        <f t="shared" si="4"/>
        <v>722</v>
      </c>
    </row>
    <row r="64" spans="1:14" x14ac:dyDescent="0.25">
      <c r="A64" s="4">
        <v>96</v>
      </c>
      <c r="B64" s="4" t="s">
        <v>141</v>
      </c>
      <c r="C64" s="4" t="s">
        <v>142</v>
      </c>
      <c r="D64" s="48">
        <v>10</v>
      </c>
      <c r="E64" s="54">
        <v>20.666666666666668</v>
      </c>
      <c r="F64" s="55">
        <v>4</v>
      </c>
      <c r="G64" s="49">
        <v>30243</v>
      </c>
      <c r="H64" s="49">
        <v>6</v>
      </c>
      <c r="I64" s="60">
        <v>3239.748063915295</v>
      </c>
      <c r="J64" s="60">
        <f t="shared" si="0"/>
        <v>66954.793320916098</v>
      </c>
      <c r="K64" s="60">
        <f t="shared" si="1"/>
        <v>67</v>
      </c>
      <c r="L64" s="5">
        <f t="shared" si="2"/>
        <v>32.477882006512054</v>
      </c>
      <c r="M64" s="6">
        <f t="shared" si="3"/>
        <v>105220.15535066683</v>
      </c>
      <c r="N64" s="4">
        <f t="shared" si="4"/>
        <v>105</v>
      </c>
    </row>
    <row r="65" spans="1:14" x14ac:dyDescent="0.25">
      <c r="A65" s="4">
        <v>41</v>
      </c>
      <c r="B65" s="4" t="s">
        <v>143</v>
      </c>
      <c r="C65" s="4" t="s">
        <v>144</v>
      </c>
      <c r="D65" s="48">
        <v>3</v>
      </c>
      <c r="E65" s="54">
        <v>23.623901581722318</v>
      </c>
      <c r="F65" s="55">
        <v>8</v>
      </c>
      <c r="G65" s="49">
        <v>30068</v>
      </c>
      <c r="H65" s="49">
        <v>6</v>
      </c>
      <c r="I65" s="60">
        <v>36666.58996901611</v>
      </c>
      <c r="J65" s="60">
        <f t="shared" si="0"/>
        <v>866207.91276540339</v>
      </c>
      <c r="K65" s="60">
        <f t="shared" si="1"/>
        <v>866</v>
      </c>
      <c r="L65" s="5">
        <f t="shared" si="2"/>
        <v>37.125207488933754</v>
      </c>
      <c r="M65" s="6">
        <f t="shared" si="3"/>
        <v>1361254.7605113802</v>
      </c>
      <c r="N65" s="4">
        <f t="shared" si="4"/>
        <v>1361</v>
      </c>
    </row>
    <row r="66" spans="1:14" x14ac:dyDescent="0.25">
      <c r="A66" s="4">
        <v>79</v>
      </c>
      <c r="B66" s="4" t="s">
        <v>145</v>
      </c>
      <c r="C66" s="4" t="s">
        <v>146</v>
      </c>
      <c r="D66" s="48">
        <v>9</v>
      </c>
      <c r="E66" s="54">
        <v>21.713826366559484</v>
      </c>
      <c r="F66" s="55">
        <v>5</v>
      </c>
      <c r="G66" s="49">
        <v>30049</v>
      </c>
      <c r="H66" s="49">
        <v>6</v>
      </c>
      <c r="I66" s="60">
        <v>65503.02746309877</v>
      </c>
      <c r="J66" s="60">
        <f t="shared" si="0"/>
        <v>1422321.3648177041</v>
      </c>
      <c r="K66" s="60">
        <f t="shared" si="1"/>
        <v>1422</v>
      </c>
      <c r="L66" s="5">
        <f t="shared" si="2"/>
        <v>34.12350438595206</v>
      </c>
      <c r="M66" s="6">
        <f t="shared" si="3"/>
        <v>2235192.8449301892</v>
      </c>
      <c r="N66" s="4">
        <f t="shared" si="4"/>
        <v>2235</v>
      </c>
    </row>
    <row r="67" spans="1:14" x14ac:dyDescent="0.25">
      <c r="A67" s="4">
        <v>51</v>
      </c>
      <c r="B67" s="4" t="s">
        <v>147</v>
      </c>
      <c r="C67" s="4" t="s">
        <v>148</v>
      </c>
      <c r="D67" s="48">
        <v>7</v>
      </c>
      <c r="E67" s="54">
        <v>23.012048192771083</v>
      </c>
      <c r="F67" s="55">
        <v>7</v>
      </c>
      <c r="G67" s="49">
        <v>29971</v>
      </c>
      <c r="H67" s="49">
        <v>6</v>
      </c>
      <c r="I67" s="60">
        <v>94491.657253714788</v>
      </c>
      <c r="J67" s="60">
        <f t="shared" si="0"/>
        <v>2174446.5705372919</v>
      </c>
      <c r="K67" s="60">
        <f t="shared" si="1"/>
        <v>2174</v>
      </c>
      <c r="L67" s="5">
        <f t="shared" si="2"/>
        <v>36.163673512886525</v>
      </c>
      <c r="M67" s="6">
        <f t="shared" si="3"/>
        <v>3417165.4426149172</v>
      </c>
      <c r="N67" s="4">
        <f t="shared" si="4"/>
        <v>3417</v>
      </c>
    </row>
    <row r="68" spans="1:14" x14ac:dyDescent="0.25">
      <c r="A68" s="4">
        <v>118</v>
      </c>
      <c r="B68" s="4" t="s">
        <v>149</v>
      </c>
      <c r="C68" s="4" t="s">
        <v>150</v>
      </c>
      <c r="D68" s="48">
        <v>4</v>
      </c>
      <c r="E68" s="54">
        <v>18.988826815642458</v>
      </c>
      <c r="F68" s="55">
        <v>3</v>
      </c>
      <c r="G68" s="49">
        <v>29895</v>
      </c>
      <c r="H68" s="49">
        <v>6</v>
      </c>
      <c r="I68" s="60">
        <v>33019.6444049028</v>
      </c>
      <c r="J68" s="60">
        <f t="shared" ref="J68:J131" si="5">I68*E68</f>
        <v>627004.30911879672</v>
      </c>
      <c r="K68" s="60">
        <f t="shared" ref="K68:K131" si="6">ROUND(J68/1000,0)</f>
        <v>627</v>
      </c>
      <c r="L68" s="5">
        <f t="shared" ref="L68:L131" si="7">E68*$L$1</f>
        <v>29.841139198090055</v>
      </c>
      <c r="M68" s="6">
        <f t="shared" ref="M68:M131" si="8">I68*L68</f>
        <v>985343.8049581399</v>
      </c>
      <c r="N68" s="4">
        <f t="shared" ref="N68:N131" si="9">ROUND(M68/1000,0)</f>
        <v>985</v>
      </c>
    </row>
    <row r="69" spans="1:14" x14ac:dyDescent="0.25">
      <c r="A69" s="4">
        <v>22</v>
      </c>
      <c r="B69" s="4" t="s">
        <v>151</v>
      </c>
      <c r="C69" s="4" t="s">
        <v>152</v>
      </c>
      <c r="D69" s="48">
        <v>9</v>
      </c>
      <c r="E69" s="54">
        <v>25.217391304347824</v>
      </c>
      <c r="F69" s="55">
        <v>9</v>
      </c>
      <c r="G69" s="49">
        <v>29761</v>
      </c>
      <c r="H69" s="49">
        <v>6</v>
      </c>
      <c r="I69" s="60">
        <v>33505.299778461384</v>
      </c>
      <c r="J69" s="60">
        <f t="shared" si="5"/>
        <v>844916.25528293918</v>
      </c>
      <c r="K69" s="60">
        <f t="shared" si="6"/>
        <v>845</v>
      </c>
      <c r="L69" s="5">
        <f t="shared" si="7"/>
        <v>39.629393191676698</v>
      </c>
      <c r="M69" s="6">
        <f t="shared" si="8"/>
        <v>1327794.6989256444</v>
      </c>
      <c r="N69" s="4">
        <f t="shared" si="9"/>
        <v>1328</v>
      </c>
    </row>
    <row r="70" spans="1:14" x14ac:dyDescent="0.25">
      <c r="A70" s="4">
        <v>53</v>
      </c>
      <c r="B70" s="4" t="s">
        <v>153</v>
      </c>
      <c r="C70" s="4" t="s">
        <v>154</v>
      </c>
      <c r="D70" s="48">
        <v>9</v>
      </c>
      <c r="E70" s="54">
        <v>22.855072463768117</v>
      </c>
      <c r="F70" s="55">
        <v>7</v>
      </c>
      <c r="G70" s="49">
        <v>29667</v>
      </c>
      <c r="H70" s="49">
        <v>6</v>
      </c>
      <c r="I70" s="60">
        <v>57295.42993586677</v>
      </c>
      <c r="J70" s="60">
        <f t="shared" si="5"/>
        <v>1309491.2030269841</v>
      </c>
      <c r="K70" s="60">
        <f t="shared" si="6"/>
        <v>1309</v>
      </c>
      <c r="L70" s="5">
        <f t="shared" si="7"/>
        <v>35.916984519123076</v>
      </c>
      <c r="M70" s="6">
        <f t="shared" si="8"/>
        <v>2057879.0700230277</v>
      </c>
      <c r="N70" s="4">
        <f t="shared" si="9"/>
        <v>2058</v>
      </c>
    </row>
    <row r="71" spans="1:14" x14ac:dyDescent="0.25">
      <c r="A71" s="4">
        <v>112</v>
      </c>
      <c r="B71" s="4" t="s">
        <v>155</v>
      </c>
      <c r="C71" s="4" t="s">
        <v>156</v>
      </c>
      <c r="D71" s="48">
        <v>7</v>
      </c>
      <c r="E71" s="54">
        <v>19.59090909090909</v>
      </c>
      <c r="F71" s="55">
        <v>3</v>
      </c>
      <c r="G71" s="49">
        <v>29514</v>
      </c>
      <c r="H71" s="49">
        <v>6</v>
      </c>
      <c r="I71" s="60">
        <v>44430.353645222203</v>
      </c>
      <c r="J71" s="60">
        <f t="shared" si="5"/>
        <v>870431.01914048952</v>
      </c>
      <c r="K71" s="60">
        <f t="shared" si="6"/>
        <v>870</v>
      </c>
      <c r="L71" s="5">
        <f t="shared" si="7"/>
        <v>30.787317767170148</v>
      </c>
      <c r="M71" s="6">
        <f t="shared" si="8"/>
        <v>1367891.4161832025</v>
      </c>
      <c r="N71" s="4">
        <f t="shared" si="9"/>
        <v>1368</v>
      </c>
    </row>
    <row r="72" spans="1:14" x14ac:dyDescent="0.25">
      <c r="A72" s="4">
        <v>146</v>
      </c>
      <c r="B72" s="4" t="s">
        <v>157</v>
      </c>
      <c r="C72" s="4" t="s">
        <v>158</v>
      </c>
      <c r="D72" s="48">
        <v>8</v>
      </c>
      <c r="E72" s="54">
        <v>14.833333333333334</v>
      </c>
      <c r="F72" s="55">
        <v>1</v>
      </c>
      <c r="G72" s="49">
        <v>29474</v>
      </c>
      <c r="H72" s="49">
        <v>6</v>
      </c>
      <c r="I72" s="60">
        <v>19179.476614504612</v>
      </c>
      <c r="J72" s="60">
        <f t="shared" si="5"/>
        <v>284495.56978181843</v>
      </c>
      <c r="K72" s="60">
        <f t="shared" si="6"/>
        <v>284</v>
      </c>
      <c r="L72" s="5">
        <f t="shared" si="7"/>
        <v>23.310737891770749</v>
      </c>
      <c r="M72" s="6">
        <f t="shared" si="8"/>
        <v>447087.75226206362</v>
      </c>
      <c r="N72" s="4">
        <f t="shared" si="9"/>
        <v>447</v>
      </c>
    </row>
    <row r="73" spans="1:14" x14ac:dyDescent="0.25">
      <c r="A73" s="4">
        <v>139</v>
      </c>
      <c r="B73" s="4" t="s">
        <v>159</v>
      </c>
      <c r="C73" s="4" t="s">
        <v>160</v>
      </c>
      <c r="D73" s="48">
        <v>4</v>
      </c>
      <c r="E73" s="54">
        <v>16.403669724770641</v>
      </c>
      <c r="F73" s="55">
        <v>1</v>
      </c>
      <c r="G73" s="49">
        <v>29472</v>
      </c>
      <c r="H73" s="49">
        <v>6</v>
      </c>
      <c r="I73" s="60">
        <v>66384.624252585985</v>
      </c>
      <c r="J73" s="60">
        <f t="shared" si="5"/>
        <v>1088951.4510424195</v>
      </c>
      <c r="K73" s="60">
        <f t="shared" si="6"/>
        <v>1089</v>
      </c>
      <c r="L73" s="5">
        <f t="shared" si="7"/>
        <v>25.778537893301369</v>
      </c>
      <c r="M73" s="6">
        <f t="shared" si="8"/>
        <v>1711298.551827861</v>
      </c>
      <c r="N73" s="4">
        <f t="shared" si="9"/>
        <v>1711</v>
      </c>
    </row>
    <row r="74" spans="1:14" x14ac:dyDescent="0.25">
      <c r="A74" s="4">
        <v>43</v>
      </c>
      <c r="B74" s="4" t="s">
        <v>161</v>
      </c>
      <c r="C74" s="4" t="s">
        <v>162</v>
      </c>
      <c r="D74" s="48">
        <v>3</v>
      </c>
      <c r="E74" s="54">
        <v>23.506250000000001</v>
      </c>
      <c r="F74" s="55">
        <v>8</v>
      </c>
      <c r="G74" s="49">
        <v>29204</v>
      </c>
      <c r="H74" s="49">
        <v>6</v>
      </c>
      <c r="I74" s="60">
        <v>31514.173308416513</v>
      </c>
      <c r="J74" s="60">
        <f t="shared" si="5"/>
        <v>740780.0363309657</v>
      </c>
      <c r="K74" s="60">
        <f t="shared" si="6"/>
        <v>741</v>
      </c>
      <c r="L74" s="5">
        <f t="shared" si="7"/>
        <v>36.940316802366482</v>
      </c>
      <c r="M74" s="6">
        <f t="shared" si="8"/>
        <v>1164143.5457775879</v>
      </c>
      <c r="N74" s="4">
        <f t="shared" si="9"/>
        <v>1164</v>
      </c>
    </row>
    <row r="75" spans="1:14" x14ac:dyDescent="0.25">
      <c r="A75" s="4">
        <v>76</v>
      </c>
      <c r="B75" s="4" t="s">
        <v>163</v>
      </c>
      <c r="C75" s="4" t="s">
        <v>164</v>
      </c>
      <c r="D75" s="48">
        <v>7</v>
      </c>
      <c r="E75" s="54">
        <v>21.848920863309353</v>
      </c>
      <c r="F75" s="55">
        <v>5</v>
      </c>
      <c r="G75" s="49">
        <v>29129</v>
      </c>
      <c r="H75" s="49">
        <v>6</v>
      </c>
      <c r="I75" s="60">
        <v>97435.065518193296</v>
      </c>
      <c r="J75" s="60">
        <f t="shared" si="5"/>
        <v>2128851.0358183673</v>
      </c>
      <c r="K75" s="60">
        <f t="shared" si="6"/>
        <v>2129</v>
      </c>
      <c r="L75" s="5">
        <f t="shared" si="7"/>
        <v>34.335806795234546</v>
      </c>
      <c r="M75" s="6">
        <f t="shared" si="8"/>
        <v>3345511.5847137044</v>
      </c>
      <c r="N75" s="4">
        <f t="shared" si="9"/>
        <v>3346</v>
      </c>
    </row>
    <row r="76" spans="1:14" x14ac:dyDescent="0.25">
      <c r="A76" s="4">
        <v>54</v>
      </c>
      <c r="B76" s="4" t="s">
        <v>165</v>
      </c>
      <c r="C76" s="4" t="s">
        <v>166</v>
      </c>
      <c r="D76" s="48">
        <v>9</v>
      </c>
      <c r="E76" s="54">
        <v>22.853846153846153</v>
      </c>
      <c r="F76" s="55">
        <v>7</v>
      </c>
      <c r="G76" s="49">
        <v>29116</v>
      </c>
      <c r="H76" s="49">
        <v>6</v>
      </c>
      <c r="I76" s="60">
        <v>59365.978321912269</v>
      </c>
      <c r="J76" s="60">
        <f t="shared" si="5"/>
        <v>1356740.9353415489</v>
      </c>
      <c r="K76" s="60">
        <f t="shared" si="6"/>
        <v>1357</v>
      </c>
      <c r="L76" s="5">
        <f t="shared" si="7"/>
        <v>35.915057360302967</v>
      </c>
      <c r="M76" s="6">
        <f t="shared" si="8"/>
        <v>2132132.5166819817</v>
      </c>
      <c r="N76" s="4">
        <f t="shared" si="9"/>
        <v>2132</v>
      </c>
    </row>
    <row r="77" spans="1:14" x14ac:dyDescent="0.25">
      <c r="A77" s="4">
        <v>44</v>
      </c>
      <c r="B77" s="4" t="s">
        <v>167</v>
      </c>
      <c r="C77" s="4" t="s">
        <v>168</v>
      </c>
      <c r="D77" s="48">
        <v>7</v>
      </c>
      <c r="E77" s="54">
        <v>23.425974025974025</v>
      </c>
      <c r="F77" s="55">
        <v>8</v>
      </c>
      <c r="G77" s="49">
        <v>29067</v>
      </c>
      <c r="H77" s="49">
        <v>5</v>
      </c>
      <c r="I77" s="60">
        <v>94423.58961389793</v>
      </c>
      <c r="J77" s="60">
        <f t="shared" si="5"/>
        <v>2211964.5577344038</v>
      </c>
      <c r="K77" s="60">
        <f t="shared" si="6"/>
        <v>2212</v>
      </c>
      <c r="L77" s="5">
        <f t="shared" si="7"/>
        <v>36.814162272735508</v>
      </c>
      <c r="M77" s="6">
        <f t="shared" si="8"/>
        <v>3476125.3504202217</v>
      </c>
      <c r="N77" s="4">
        <f t="shared" si="9"/>
        <v>3476</v>
      </c>
    </row>
    <row r="78" spans="1:14" x14ac:dyDescent="0.25">
      <c r="A78" s="4">
        <v>32</v>
      </c>
      <c r="B78" s="4" t="s">
        <v>169</v>
      </c>
      <c r="C78" s="4" t="s">
        <v>170</v>
      </c>
      <c r="D78" s="48">
        <v>3</v>
      </c>
      <c r="E78" s="54">
        <v>24.218045112781954</v>
      </c>
      <c r="F78" s="55">
        <v>8</v>
      </c>
      <c r="G78" s="49">
        <v>29043</v>
      </c>
      <c r="H78" s="49">
        <v>5</v>
      </c>
      <c r="I78" s="60">
        <v>27454.47550125733</v>
      </c>
      <c r="J78" s="60">
        <f t="shared" si="5"/>
        <v>664893.72623721696</v>
      </c>
      <c r="K78" s="60">
        <f t="shared" si="6"/>
        <v>665</v>
      </c>
      <c r="L78" s="5">
        <f t="shared" si="7"/>
        <v>38.058910238773464</v>
      </c>
      <c r="M78" s="6">
        <f t="shared" si="8"/>
        <v>1044887.4187549578</v>
      </c>
      <c r="N78" s="4">
        <f t="shared" si="9"/>
        <v>1045</v>
      </c>
    </row>
    <row r="79" spans="1:14" x14ac:dyDescent="0.25">
      <c r="A79" s="4">
        <v>31</v>
      </c>
      <c r="B79" s="4" t="s">
        <v>171</v>
      </c>
      <c r="C79" s="4" t="s">
        <v>172</v>
      </c>
      <c r="D79" s="48">
        <v>9</v>
      </c>
      <c r="E79" s="54">
        <v>24.248520710059172</v>
      </c>
      <c r="F79" s="55">
        <v>8</v>
      </c>
      <c r="G79" s="49">
        <v>28638</v>
      </c>
      <c r="H79" s="49">
        <v>5</v>
      </c>
      <c r="I79" s="60">
        <v>66855.86735152021</v>
      </c>
      <c r="J79" s="60">
        <f t="shared" si="5"/>
        <v>1621155.8840623067</v>
      </c>
      <c r="K79" s="60">
        <f t="shared" si="6"/>
        <v>1621</v>
      </c>
      <c r="L79" s="5">
        <f t="shared" si="7"/>
        <v>38.106802957440273</v>
      </c>
      <c r="M79" s="6">
        <f t="shared" si="8"/>
        <v>2547663.3637131448</v>
      </c>
      <c r="N79" s="4">
        <f t="shared" si="9"/>
        <v>2548</v>
      </c>
    </row>
    <row r="80" spans="1:14" x14ac:dyDescent="0.25">
      <c r="A80" s="4">
        <v>124</v>
      </c>
      <c r="B80" s="4" t="s">
        <v>173</v>
      </c>
      <c r="C80" s="4" t="s">
        <v>174</v>
      </c>
      <c r="D80" s="48">
        <v>6</v>
      </c>
      <c r="E80" s="54">
        <v>18.40358744394619</v>
      </c>
      <c r="F80" s="55">
        <v>2</v>
      </c>
      <c r="G80" s="49">
        <v>28536</v>
      </c>
      <c r="H80" s="49">
        <v>5</v>
      </c>
      <c r="I80" s="60">
        <v>56671.598680896263</v>
      </c>
      <c r="J80" s="60">
        <f t="shared" si="5"/>
        <v>1042960.7219120999</v>
      </c>
      <c r="K80" s="60">
        <f t="shared" si="6"/>
        <v>1043</v>
      </c>
      <c r="L80" s="5">
        <f t="shared" si="7"/>
        <v>28.921429427468279</v>
      </c>
      <c r="M80" s="6">
        <f t="shared" si="8"/>
        <v>1639023.6417913458</v>
      </c>
      <c r="N80" s="4">
        <f t="shared" si="9"/>
        <v>1639</v>
      </c>
    </row>
    <row r="81" spans="1:14" x14ac:dyDescent="0.25">
      <c r="A81" s="4">
        <v>89</v>
      </c>
      <c r="B81" s="4" t="s">
        <v>175</v>
      </c>
      <c r="C81" s="4" t="s">
        <v>176</v>
      </c>
      <c r="D81" s="48">
        <v>7</v>
      </c>
      <c r="E81" s="54">
        <v>20.961832061068701</v>
      </c>
      <c r="F81" s="55">
        <v>5</v>
      </c>
      <c r="G81" s="49">
        <v>28457</v>
      </c>
      <c r="H81" s="49">
        <v>5</v>
      </c>
      <c r="I81" s="60">
        <v>51283.43634739182</v>
      </c>
      <c r="J81" s="60">
        <f t="shared" si="5"/>
        <v>1074994.7802285338</v>
      </c>
      <c r="K81" s="60">
        <f t="shared" si="6"/>
        <v>1075</v>
      </c>
      <c r="L81" s="5">
        <f t="shared" si="7"/>
        <v>32.941737499340839</v>
      </c>
      <c r="M81" s="6">
        <f t="shared" si="8"/>
        <v>1689365.4982199362</v>
      </c>
      <c r="N81" s="4">
        <f t="shared" si="9"/>
        <v>1689</v>
      </c>
    </row>
    <row r="82" spans="1:14" x14ac:dyDescent="0.25">
      <c r="A82" s="4">
        <v>69</v>
      </c>
      <c r="B82" s="4" t="s">
        <v>177</v>
      </c>
      <c r="C82" s="4" t="s">
        <v>178</v>
      </c>
      <c r="D82" s="48">
        <v>8</v>
      </c>
      <c r="E82" s="54">
        <v>22.235294117647058</v>
      </c>
      <c r="F82" s="55">
        <v>6</v>
      </c>
      <c r="G82" s="49">
        <v>28240</v>
      </c>
      <c r="H82" s="49">
        <v>5</v>
      </c>
      <c r="I82" s="60">
        <v>97915.295972937325</v>
      </c>
      <c r="J82" s="60">
        <f t="shared" si="5"/>
        <v>2177175.4045747239</v>
      </c>
      <c r="K82" s="60">
        <f t="shared" si="6"/>
        <v>2177</v>
      </c>
      <c r="L82" s="5">
        <f t="shared" si="7"/>
        <v>34.942996390308032</v>
      </c>
      <c r="M82" s="6">
        <f t="shared" si="8"/>
        <v>3421453.8337382916</v>
      </c>
      <c r="N82" s="4">
        <f t="shared" si="9"/>
        <v>3421</v>
      </c>
    </row>
    <row r="83" spans="1:14" x14ac:dyDescent="0.25">
      <c r="A83" s="4">
        <v>104</v>
      </c>
      <c r="B83" s="4" t="s">
        <v>179</v>
      </c>
      <c r="C83" s="4" t="s">
        <v>180</v>
      </c>
      <c r="D83" s="48">
        <v>5</v>
      </c>
      <c r="E83" s="54">
        <v>20.28235294117647</v>
      </c>
      <c r="F83" s="55">
        <v>3</v>
      </c>
      <c r="G83" s="49">
        <v>28236</v>
      </c>
      <c r="H83" s="49">
        <v>5</v>
      </c>
      <c r="I83" s="60">
        <v>18764.803646228662</v>
      </c>
      <c r="J83" s="60">
        <f t="shared" si="5"/>
        <v>380594.37042468484</v>
      </c>
      <c r="K83" s="60">
        <f t="shared" si="6"/>
        <v>381</v>
      </c>
      <c r="L83" s="5">
        <f t="shared" si="7"/>
        <v>31.873928982482038</v>
      </c>
      <c r="M83" s="6">
        <f t="shared" si="8"/>
        <v>598108.01879011234</v>
      </c>
      <c r="N83" s="4">
        <f t="shared" si="9"/>
        <v>598</v>
      </c>
    </row>
    <row r="84" spans="1:14" x14ac:dyDescent="0.25">
      <c r="A84" s="4">
        <v>80</v>
      </c>
      <c r="B84" s="4" t="s">
        <v>181</v>
      </c>
      <c r="C84" s="4" t="s">
        <v>182</v>
      </c>
      <c r="D84" s="48">
        <v>8</v>
      </c>
      <c r="E84" s="54">
        <v>21.579710144927535</v>
      </c>
      <c r="F84" s="55">
        <v>5</v>
      </c>
      <c r="G84" s="49">
        <v>28225</v>
      </c>
      <c r="H84" s="49">
        <v>5</v>
      </c>
      <c r="I84" s="60">
        <v>35713.318997327282</v>
      </c>
      <c r="J84" s="60">
        <f t="shared" si="5"/>
        <v>770683.07227565686</v>
      </c>
      <c r="K84" s="60">
        <f t="shared" si="6"/>
        <v>771</v>
      </c>
      <c r="L84" s="5">
        <f t="shared" si="7"/>
        <v>33.912739346210692</v>
      </c>
      <c r="M84" s="6">
        <f t="shared" si="8"/>
        <v>1211136.4783444346</v>
      </c>
      <c r="N84" s="4">
        <f t="shared" si="9"/>
        <v>1211</v>
      </c>
    </row>
    <row r="85" spans="1:14" x14ac:dyDescent="0.25">
      <c r="A85" s="4">
        <v>37</v>
      </c>
      <c r="B85" s="4" t="s">
        <v>183</v>
      </c>
      <c r="C85" s="4" t="s">
        <v>184</v>
      </c>
      <c r="D85" s="48">
        <v>4</v>
      </c>
      <c r="E85" s="54">
        <v>23.936507936507937</v>
      </c>
      <c r="F85" s="55">
        <v>8</v>
      </c>
      <c r="G85" s="49">
        <v>28196</v>
      </c>
      <c r="H85" s="49">
        <v>5</v>
      </c>
      <c r="I85" s="60">
        <v>26400.643543209699</v>
      </c>
      <c r="J85" s="60">
        <f t="shared" si="5"/>
        <v>631939.21370095597</v>
      </c>
      <c r="K85" s="60">
        <f t="shared" si="6"/>
        <v>632</v>
      </c>
      <c r="L85" s="5">
        <f t="shared" si="7"/>
        <v>37.616471632734388</v>
      </c>
      <c r="M85" s="6">
        <f t="shared" si="8"/>
        <v>993099.05892907991</v>
      </c>
      <c r="N85" s="4">
        <f t="shared" si="9"/>
        <v>993</v>
      </c>
    </row>
    <row r="86" spans="1:14" x14ac:dyDescent="0.25">
      <c r="A86" s="4">
        <v>121</v>
      </c>
      <c r="B86" s="4" t="s">
        <v>185</v>
      </c>
      <c r="C86" s="4" t="s">
        <v>186</v>
      </c>
      <c r="D86" s="48">
        <v>5</v>
      </c>
      <c r="E86" s="54">
        <v>18.902439024390244</v>
      </c>
      <c r="F86" s="55">
        <v>2</v>
      </c>
      <c r="G86" s="49">
        <v>28043</v>
      </c>
      <c r="H86" s="49">
        <v>5</v>
      </c>
      <c r="I86" s="60">
        <v>33945.380222063104</v>
      </c>
      <c r="J86" s="60">
        <f t="shared" si="5"/>
        <v>641650.47980729036</v>
      </c>
      <c r="K86" s="60">
        <f t="shared" si="6"/>
        <v>642</v>
      </c>
      <c r="L86" s="5">
        <f t="shared" si="7"/>
        <v>29.705379884004927</v>
      </c>
      <c r="M86" s="6">
        <f t="shared" si="8"/>
        <v>1008360.414803372</v>
      </c>
      <c r="N86" s="4">
        <f t="shared" si="9"/>
        <v>1008</v>
      </c>
    </row>
    <row r="87" spans="1:14" x14ac:dyDescent="0.25">
      <c r="A87" s="4">
        <v>107</v>
      </c>
      <c r="B87" s="4" t="s">
        <v>187</v>
      </c>
      <c r="C87" s="4" t="s">
        <v>188</v>
      </c>
      <c r="D87" s="48">
        <v>10</v>
      </c>
      <c r="E87" s="54">
        <v>20.172413793103448</v>
      </c>
      <c r="F87" s="55">
        <v>3</v>
      </c>
      <c r="G87" s="49">
        <v>27925</v>
      </c>
      <c r="H87" s="49">
        <v>5</v>
      </c>
      <c r="I87" s="60">
        <v>25066.481445716723</v>
      </c>
      <c r="J87" s="60">
        <f t="shared" si="5"/>
        <v>505651.43606014771</v>
      </c>
      <c r="K87" s="60">
        <f t="shared" si="6"/>
        <v>506</v>
      </c>
      <c r="L87" s="5">
        <f t="shared" si="7"/>
        <v>31.701158465755647</v>
      </c>
      <c r="M87" s="6">
        <f t="shared" si="8"/>
        <v>794636.50048958953</v>
      </c>
      <c r="N87" s="4">
        <f t="shared" si="9"/>
        <v>795</v>
      </c>
    </row>
    <row r="88" spans="1:14" x14ac:dyDescent="0.25">
      <c r="A88" s="4">
        <v>103</v>
      </c>
      <c r="B88" s="4" t="s">
        <v>189</v>
      </c>
      <c r="C88" s="4" t="s">
        <v>190</v>
      </c>
      <c r="D88" s="48">
        <v>5</v>
      </c>
      <c r="E88" s="54">
        <v>20.356617647058822</v>
      </c>
      <c r="F88" s="55">
        <v>4</v>
      </c>
      <c r="G88" s="49">
        <v>27876</v>
      </c>
      <c r="H88" s="49">
        <v>5</v>
      </c>
      <c r="I88" s="60">
        <v>132996.83020067765</v>
      </c>
      <c r="J88" s="60">
        <f t="shared" si="5"/>
        <v>2707365.6206660005</v>
      </c>
      <c r="K88" s="60">
        <f t="shared" si="6"/>
        <v>2707</v>
      </c>
      <c r="L88" s="5">
        <f t="shared" si="7"/>
        <v>31.990636741589878</v>
      </c>
      <c r="M88" s="6">
        <f t="shared" si="8"/>
        <v>4254653.2827327885</v>
      </c>
      <c r="N88" s="4">
        <f t="shared" si="9"/>
        <v>4255</v>
      </c>
    </row>
    <row r="89" spans="1:14" x14ac:dyDescent="0.25">
      <c r="A89" s="4">
        <v>9</v>
      </c>
      <c r="B89" s="4" t="s">
        <v>191</v>
      </c>
      <c r="C89" s="4" t="s">
        <v>192</v>
      </c>
      <c r="D89" s="48">
        <v>4</v>
      </c>
      <c r="E89" s="54">
        <v>27.553191489361701</v>
      </c>
      <c r="F89" s="55">
        <v>10</v>
      </c>
      <c r="G89" s="49">
        <v>27867</v>
      </c>
      <c r="H89" s="49">
        <v>5</v>
      </c>
      <c r="I89" s="60">
        <v>11529.38364562644</v>
      </c>
      <c r="J89" s="60">
        <f t="shared" si="5"/>
        <v>317671.31534226041</v>
      </c>
      <c r="K89" s="60">
        <f t="shared" si="6"/>
        <v>318</v>
      </c>
      <c r="L89" s="5">
        <f t="shared" si="7"/>
        <v>43.300127520692975</v>
      </c>
      <c r="M89" s="6">
        <f t="shared" si="8"/>
        <v>499223.78209061688</v>
      </c>
      <c r="N89" s="4">
        <f t="shared" si="9"/>
        <v>499</v>
      </c>
    </row>
    <row r="90" spans="1:14" x14ac:dyDescent="0.25">
      <c r="A90" s="4">
        <v>74</v>
      </c>
      <c r="B90" s="4" t="s">
        <v>193</v>
      </c>
      <c r="C90" s="4" t="s">
        <v>194</v>
      </c>
      <c r="D90" s="48">
        <v>6</v>
      </c>
      <c r="E90" s="54">
        <v>22.020746887966805</v>
      </c>
      <c r="F90" s="55">
        <v>6</v>
      </c>
      <c r="G90" s="49">
        <v>27846</v>
      </c>
      <c r="H90" s="49">
        <v>5</v>
      </c>
      <c r="I90" s="60">
        <v>62075.006139870718</v>
      </c>
      <c r="J90" s="60">
        <f t="shared" si="5"/>
        <v>1366937.9982750784</v>
      </c>
      <c r="K90" s="60">
        <f t="shared" si="6"/>
        <v>1367</v>
      </c>
      <c r="L90" s="5">
        <f t="shared" si="7"/>
        <v>34.6058331833542</v>
      </c>
      <c r="M90" s="6">
        <f t="shared" si="8"/>
        <v>2148157.3073320538</v>
      </c>
      <c r="N90" s="4">
        <f t="shared" si="9"/>
        <v>2148</v>
      </c>
    </row>
    <row r="91" spans="1:14" x14ac:dyDescent="0.25">
      <c r="A91" s="4">
        <v>73</v>
      </c>
      <c r="B91" s="4" t="s">
        <v>195</v>
      </c>
      <c r="C91" s="4" t="s">
        <v>196</v>
      </c>
      <c r="D91" s="48">
        <v>4</v>
      </c>
      <c r="E91" s="54">
        <v>22.055555555555557</v>
      </c>
      <c r="F91" s="55">
        <v>6</v>
      </c>
      <c r="G91" s="49">
        <v>27799</v>
      </c>
      <c r="H91" s="49">
        <v>5</v>
      </c>
      <c r="I91" s="60">
        <v>43375.696822851503</v>
      </c>
      <c r="J91" s="60">
        <f t="shared" si="5"/>
        <v>956675.09103733604</v>
      </c>
      <c r="K91" s="60">
        <f t="shared" si="6"/>
        <v>957</v>
      </c>
      <c r="L91" s="5">
        <f t="shared" si="7"/>
        <v>34.660535367164748</v>
      </c>
      <c r="M91" s="6">
        <f t="shared" si="8"/>
        <v>1503424.87380386</v>
      </c>
      <c r="N91" s="4">
        <f t="shared" si="9"/>
        <v>1503</v>
      </c>
    </row>
    <row r="92" spans="1:14" x14ac:dyDescent="0.25">
      <c r="A92" s="4">
        <v>136</v>
      </c>
      <c r="B92" s="4" t="s">
        <v>197</v>
      </c>
      <c r="C92" s="4" t="s">
        <v>198</v>
      </c>
      <c r="D92" s="48">
        <v>3</v>
      </c>
      <c r="E92" s="54">
        <v>16.895238095238096</v>
      </c>
      <c r="F92" s="55">
        <v>1</v>
      </c>
      <c r="G92" s="49">
        <v>27712</v>
      </c>
      <c r="H92" s="49">
        <v>4</v>
      </c>
      <c r="I92" s="60">
        <v>94772.506076040081</v>
      </c>
      <c r="J92" s="60">
        <f t="shared" si="5"/>
        <v>1601204.0550370964</v>
      </c>
      <c r="K92" s="60">
        <f t="shared" si="6"/>
        <v>1601</v>
      </c>
      <c r="L92" s="5">
        <f t="shared" si="7"/>
        <v>26.551042709471144</v>
      </c>
      <c r="M92" s="6">
        <f t="shared" si="8"/>
        <v>2516308.8565085535</v>
      </c>
      <c r="N92" s="4">
        <f t="shared" si="9"/>
        <v>2516</v>
      </c>
    </row>
    <row r="93" spans="1:14" x14ac:dyDescent="0.25">
      <c r="A93" s="4">
        <v>47</v>
      </c>
      <c r="B93" s="4" t="s">
        <v>199</v>
      </c>
      <c r="C93" s="4" t="s">
        <v>200</v>
      </c>
      <c r="D93" s="48">
        <v>6</v>
      </c>
      <c r="E93" s="54">
        <v>23.16</v>
      </c>
      <c r="F93" s="55">
        <v>7</v>
      </c>
      <c r="G93" s="49">
        <v>27665</v>
      </c>
      <c r="H93" s="49">
        <v>4</v>
      </c>
      <c r="I93" s="60">
        <v>22940.123329328686</v>
      </c>
      <c r="J93" s="60">
        <f t="shared" si="5"/>
        <v>531293.25630725233</v>
      </c>
      <c r="K93" s="60">
        <f t="shared" si="6"/>
        <v>531</v>
      </c>
      <c r="L93" s="5">
        <f t="shared" si="7"/>
        <v>36.396181319555765</v>
      </c>
      <c r="M93" s="6">
        <f t="shared" si="8"/>
        <v>834932.88818721811</v>
      </c>
      <c r="N93" s="4">
        <f t="shared" si="9"/>
        <v>835</v>
      </c>
    </row>
    <row r="94" spans="1:14" x14ac:dyDescent="0.25">
      <c r="A94" s="4">
        <v>98</v>
      </c>
      <c r="B94" s="4" t="s">
        <v>201</v>
      </c>
      <c r="C94" s="4" t="s">
        <v>202</v>
      </c>
      <c r="D94" s="48">
        <v>4</v>
      </c>
      <c r="E94" s="54">
        <v>20.626506024096386</v>
      </c>
      <c r="F94" s="55">
        <v>4</v>
      </c>
      <c r="G94" s="49">
        <v>27594</v>
      </c>
      <c r="H94" s="49">
        <v>4</v>
      </c>
      <c r="I94" s="60">
        <v>72418.48278833201</v>
      </c>
      <c r="J94" s="60">
        <f t="shared" si="5"/>
        <v>1493740.2714894507</v>
      </c>
      <c r="K94" s="60">
        <f t="shared" si="6"/>
        <v>1494</v>
      </c>
      <c r="L94" s="5">
        <f t="shared" si="7"/>
        <v>32.414769138252218</v>
      </c>
      <c r="M94" s="6">
        <f t="shared" si="8"/>
        <v>2347428.4009262738</v>
      </c>
      <c r="N94" s="4">
        <f t="shared" si="9"/>
        <v>2347</v>
      </c>
    </row>
    <row r="95" spans="1:14" x14ac:dyDescent="0.25">
      <c r="A95" s="4">
        <v>63</v>
      </c>
      <c r="B95" s="4" t="s">
        <v>203</v>
      </c>
      <c r="C95" s="4" t="s">
        <v>204</v>
      </c>
      <c r="D95" s="48">
        <v>7</v>
      </c>
      <c r="E95" s="54">
        <v>22.482625482625483</v>
      </c>
      <c r="F95" s="55">
        <v>6</v>
      </c>
      <c r="G95" s="49">
        <v>27530</v>
      </c>
      <c r="H95" s="49">
        <v>4</v>
      </c>
      <c r="I95" s="60">
        <v>81014.900259772519</v>
      </c>
      <c r="J95" s="60">
        <f t="shared" si="5"/>
        <v>1821427.6610527234</v>
      </c>
      <c r="K95" s="60">
        <f t="shared" si="6"/>
        <v>1821</v>
      </c>
      <c r="L95" s="5">
        <f t="shared" si="7"/>
        <v>35.331680207482819</v>
      </c>
      <c r="M95" s="6">
        <f t="shared" si="8"/>
        <v>2862392.5480193994</v>
      </c>
      <c r="N95" s="4">
        <f t="shared" si="9"/>
        <v>2862</v>
      </c>
    </row>
    <row r="96" spans="1:14" x14ac:dyDescent="0.25">
      <c r="A96" s="4">
        <v>24</v>
      </c>
      <c r="B96" s="4" t="s">
        <v>205</v>
      </c>
      <c r="C96" s="4" t="s">
        <v>206</v>
      </c>
      <c r="D96" s="48">
        <v>2</v>
      </c>
      <c r="E96" s="54">
        <v>24.873015873015873</v>
      </c>
      <c r="F96" s="55">
        <v>9</v>
      </c>
      <c r="G96" s="49">
        <v>27151</v>
      </c>
      <c r="H96" s="49">
        <v>4</v>
      </c>
      <c r="I96" s="60">
        <v>18688.869447811827</v>
      </c>
      <c r="J96" s="60">
        <f t="shared" si="5"/>
        <v>464848.546424145</v>
      </c>
      <c r="K96" s="60">
        <f t="shared" si="6"/>
        <v>465</v>
      </c>
      <c r="L96" s="5">
        <f t="shared" si="7"/>
        <v>39.088203613060209</v>
      </c>
      <c r="M96" s="6">
        <f t="shared" si="8"/>
        <v>730514.33427396882</v>
      </c>
      <c r="N96" s="4">
        <f t="shared" si="9"/>
        <v>731</v>
      </c>
    </row>
    <row r="97" spans="1:14" x14ac:dyDescent="0.25">
      <c r="A97" s="4">
        <v>99</v>
      </c>
      <c r="B97" s="4" t="s">
        <v>207</v>
      </c>
      <c r="C97" s="4" t="s">
        <v>208</v>
      </c>
      <c r="D97" s="48">
        <v>8</v>
      </c>
      <c r="E97" s="54">
        <v>20.60377358490566</v>
      </c>
      <c r="F97" s="55">
        <v>4</v>
      </c>
      <c r="G97" s="49">
        <v>27043</v>
      </c>
      <c r="H97" s="49">
        <v>4</v>
      </c>
      <c r="I97" s="60">
        <v>31314.738919050469</v>
      </c>
      <c r="J97" s="60">
        <f t="shared" si="5"/>
        <v>645201.79055854923</v>
      </c>
      <c r="K97" s="60">
        <f t="shared" si="6"/>
        <v>645</v>
      </c>
      <c r="L97" s="5">
        <f t="shared" si="7"/>
        <v>32.379044873199476</v>
      </c>
      <c r="M97" s="6">
        <f t="shared" si="8"/>
        <v>1013941.3366524612</v>
      </c>
      <c r="N97" s="4">
        <f t="shared" si="9"/>
        <v>1014</v>
      </c>
    </row>
    <row r="98" spans="1:14" x14ac:dyDescent="0.25">
      <c r="A98" s="4">
        <v>20</v>
      </c>
      <c r="B98" s="4" t="s">
        <v>209</v>
      </c>
      <c r="C98" s="4" t="s">
        <v>210</v>
      </c>
      <c r="D98" s="48">
        <v>3</v>
      </c>
      <c r="E98" s="54">
        <v>25.649425287356323</v>
      </c>
      <c r="F98" s="55">
        <v>9</v>
      </c>
      <c r="G98" s="49">
        <v>26995</v>
      </c>
      <c r="H98" s="49">
        <v>4</v>
      </c>
      <c r="I98" s="60">
        <v>21081.601692313587</v>
      </c>
      <c r="J98" s="60">
        <f t="shared" si="5"/>
        <v>540730.967544802</v>
      </c>
      <c r="K98" s="60">
        <f t="shared" si="6"/>
        <v>541</v>
      </c>
      <c r="L98" s="5">
        <f t="shared" si="7"/>
        <v>40.30833909762606</v>
      </c>
      <c r="M98" s="6">
        <f t="shared" si="8"/>
        <v>849764.3497348635</v>
      </c>
      <c r="N98" s="4">
        <f t="shared" si="9"/>
        <v>850</v>
      </c>
    </row>
    <row r="99" spans="1:14" x14ac:dyDescent="0.25">
      <c r="A99" s="4">
        <v>82</v>
      </c>
      <c r="B99" s="4" t="s">
        <v>211</v>
      </c>
      <c r="C99" s="4" t="s">
        <v>212</v>
      </c>
      <c r="D99" s="48">
        <v>5</v>
      </c>
      <c r="E99" s="54">
        <v>21.392156862745097</v>
      </c>
      <c r="F99" s="55">
        <v>5</v>
      </c>
      <c r="G99" s="49">
        <v>26934</v>
      </c>
      <c r="H99" s="49">
        <v>4</v>
      </c>
      <c r="I99" s="60">
        <v>48334.630072815649</v>
      </c>
      <c r="J99" s="60">
        <f t="shared" si="5"/>
        <v>1033981.9884204288</v>
      </c>
      <c r="K99" s="60">
        <f t="shared" si="6"/>
        <v>1034</v>
      </c>
      <c r="L99" s="5">
        <f t="shared" si="7"/>
        <v>33.61799740901769</v>
      </c>
      <c r="M99" s="6">
        <f t="shared" si="8"/>
        <v>1624913.468553745</v>
      </c>
      <c r="N99" s="4">
        <f t="shared" si="9"/>
        <v>1625</v>
      </c>
    </row>
    <row r="100" spans="1:14" x14ac:dyDescent="0.25">
      <c r="A100" s="4">
        <v>18</v>
      </c>
      <c r="B100" s="4" t="s">
        <v>213</v>
      </c>
      <c r="C100" s="4" t="s">
        <v>214</v>
      </c>
      <c r="D100" s="48">
        <v>4</v>
      </c>
      <c r="E100" s="54">
        <v>25.729166666666668</v>
      </c>
      <c r="F100" s="55">
        <v>9</v>
      </c>
      <c r="G100" s="49">
        <v>26850</v>
      </c>
      <c r="H100" s="49">
        <v>4</v>
      </c>
      <c r="I100" s="60">
        <v>20319.47663679274</v>
      </c>
      <c r="J100" s="60">
        <f t="shared" si="5"/>
        <v>522803.2009674799</v>
      </c>
      <c r="K100" s="60">
        <f t="shared" si="6"/>
        <v>523</v>
      </c>
      <c r="L100" s="5">
        <f t="shared" si="7"/>
        <v>40.433653506091119</v>
      </c>
      <c r="M100" s="6">
        <f t="shared" si="8"/>
        <v>821590.67775719136</v>
      </c>
      <c r="N100" s="4">
        <f t="shared" si="9"/>
        <v>822</v>
      </c>
    </row>
    <row r="101" spans="1:14" x14ac:dyDescent="0.25">
      <c r="A101" s="4">
        <v>59</v>
      </c>
      <c r="B101" s="4" t="s">
        <v>215</v>
      </c>
      <c r="C101" s="4" t="s">
        <v>216</v>
      </c>
      <c r="D101" s="48">
        <v>1</v>
      </c>
      <c r="E101" s="54">
        <v>22.686502177068213</v>
      </c>
      <c r="F101" s="55">
        <v>7</v>
      </c>
      <c r="G101" s="49">
        <v>26786</v>
      </c>
      <c r="H101" s="49">
        <v>4</v>
      </c>
      <c r="I101" s="60">
        <v>126150.88722647399</v>
      </c>
      <c r="J101" s="60">
        <f t="shared" si="5"/>
        <v>2861922.377702489</v>
      </c>
      <c r="K101" s="60">
        <f t="shared" si="6"/>
        <v>2862</v>
      </c>
      <c r="L101" s="5">
        <f t="shared" si="7"/>
        <v>35.652074557127435</v>
      </c>
      <c r="M101" s="6">
        <f t="shared" si="8"/>
        <v>4497540.8368460257</v>
      </c>
      <c r="N101" s="4">
        <f t="shared" si="9"/>
        <v>4498</v>
      </c>
    </row>
    <row r="102" spans="1:14" x14ac:dyDescent="0.25">
      <c r="A102" s="4">
        <v>100</v>
      </c>
      <c r="B102" s="4" t="s">
        <v>217</v>
      </c>
      <c r="C102" s="4" t="s">
        <v>218</v>
      </c>
      <c r="D102" s="48">
        <v>2</v>
      </c>
      <c r="E102" s="54">
        <v>20.595588235294116</v>
      </c>
      <c r="F102" s="55">
        <v>4</v>
      </c>
      <c r="G102" s="49">
        <v>26692</v>
      </c>
      <c r="H102" s="49">
        <v>4</v>
      </c>
      <c r="I102" s="60">
        <v>26844.452184100421</v>
      </c>
      <c r="J102" s="60">
        <f t="shared" si="5"/>
        <v>552877.28358577401</v>
      </c>
      <c r="K102" s="60">
        <f t="shared" si="6"/>
        <v>553</v>
      </c>
      <c r="L102" s="5">
        <f t="shared" si="7"/>
        <v>32.366181510996299</v>
      </c>
      <c r="M102" s="6">
        <f t="shared" si="8"/>
        <v>868852.41195385519</v>
      </c>
      <c r="N102" s="4">
        <f t="shared" si="9"/>
        <v>869</v>
      </c>
    </row>
    <row r="103" spans="1:14" x14ac:dyDescent="0.25">
      <c r="A103" s="4">
        <v>77</v>
      </c>
      <c r="B103" s="4" t="s">
        <v>219</v>
      </c>
      <c r="C103" s="4" t="s">
        <v>220</v>
      </c>
      <c r="D103" s="48">
        <v>1</v>
      </c>
      <c r="E103" s="54">
        <v>21.837320574162678</v>
      </c>
      <c r="F103" s="55">
        <v>5</v>
      </c>
      <c r="G103" s="49">
        <v>26687</v>
      </c>
      <c r="H103" s="49">
        <v>4</v>
      </c>
      <c r="I103" s="60">
        <v>56509.269120741767</v>
      </c>
      <c r="J103" s="60">
        <f t="shared" si="5"/>
        <v>1234011.0252012699</v>
      </c>
      <c r="K103" s="60">
        <f t="shared" si="6"/>
        <v>1234</v>
      </c>
      <c r="L103" s="5">
        <f t="shared" si="7"/>
        <v>34.317576819969361</v>
      </c>
      <c r="M103" s="6">
        <f t="shared" si="8"/>
        <v>1939261.184091378</v>
      </c>
      <c r="N103" s="4">
        <f t="shared" si="9"/>
        <v>1939</v>
      </c>
    </row>
    <row r="104" spans="1:14" x14ac:dyDescent="0.25">
      <c r="A104" s="4">
        <v>122</v>
      </c>
      <c r="B104" s="4" t="s">
        <v>221</v>
      </c>
      <c r="C104" s="4" t="s">
        <v>222</v>
      </c>
      <c r="D104" s="48">
        <v>3</v>
      </c>
      <c r="E104" s="54">
        <v>18.792626728110598</v>
      </c>
      <c r="F104" s="55">
        <v>2</v>
      </c>
      <c r="G104" s="49">
        <v>26585</v>
      </c>
      <c r="H104" s="49">
        <v>4</v>
      </c>
      <c r="I104" s="60">
        <v>64674.906291928841</v>
      </c>
      <c r="J104" s="60">
        <f t="shared" si="5"/>
        <v>1215411.3726197502</v>
      </c>
      <c r="K104" s="60">
        <f t="shared" si="6"/>
        <v>1215</v>
      </c>
      <c r="L104" s="5">
        <f t="shared" si="7"/>
        <v>29.532808716193582</v>
      </c>
      <c r="M104" s="6">
        <f t="shared" si="8"/>
        <v>1910031.6362572792</v>
      </c>
      <c r="N104" s="4">
        <f t="shared" si="9"/>
        <v>1910</v>
      </c>
    </row>
    <row r="105" spans="1:14" x14ac:dyDescent="0.25">
      <c r="A105" s="4">
        <v>126</v>
      </c>
      <c r="B105" s="4" t="s">
        <v>223</v>
      </c>
      <c r="C105" s="4" t="s">
        <v>224</v>
      </c>
      <c r="D105" s="48">
        <v>3</v>
      </c>
      <c r="E105" s="54">
        <v>18.03846153846154</v>
      </c>
      <c r="F105" s="55">
        <v>2</v>
      </c>
      <c r="G105" s="49">
        <v>26549</v>
      </c>
      <c r="H105" s="49">
        <v>4</v>
      </c>
      <c r="I105" s="60">
        <v>28229.349875196021</v>
      </c>
      <c r="J105" s="60">
        <f t="shared" si="5"/>
        <v>509214.04197949753</v>
      </c>
      <c r="K105" s="60">
        <f t="shared" si="6"/>
        <v>509</v>
      </c>
      <c r="L105" s="5">
        <f t="shared" si="7"/>
        <v>28.347630262507732</v>
      </c>
      <c r="M105" s="6">
        <f t="shared" si="8"/>
        <v>800235.17281302565</v>
      </c>
      <c r="N105" s="4">
        <f t="shared" si="9"/>
        <v>800</v>
      </c>
    </row>
    <row r="106" spans="1:14" x14ac:dyDescent="0.25">
      <c r="A106" s="4">
        <v>66</v>
      </c>
      <c r="B106" s="4" t="s">
        <v>225</v>
      </c>
      <c r="C106" s="4" t="s">
        <v>226</v>
      </c>
      <c r="D106" s="48">
        <v>4</v>
      </c>
      <c r="E106" s="54">
        <v>22.352941176470587</v>
      </c>
      <c r="F106" s="55">
        <v>6</v>
      </c>
      <c r="G106" s="49">
        <v>26394</v>
      </c>
      <c r="H106" s="49">
        <v>3</v>
      </c>
      <c r="I106" s="60">
        <v>26392.283111456567</v>
      </c>
      <c r="J106" s="60">
        <f t="shared" si="5"/>
        <v>589945.15190314676</v>
      </c>
      <c r="K106" s="60">
        <f t="shared" si="6"/>
        <v>590</v>
      </c>
      <c r="L106" s="5">
        <f t="shared" si="7"/>
        <v>35.127879969092731</v>
      </c>
      <c r="M106" s="6">
        <f t="shared" si="8"/>
        <v>927104.9532495595</v>
      </c>
      <c r="N106" s="4">
        <f t="shared" si="9"/>
        <v>927</v>
      </c>
    </row>
    <row r="107" spans="1:14" x14ac:dyDescent="0.25">
      <c r="A107" s="4">
        <v>3</v>
      </c>
      <c r="B107" s="4" t="s">
        <v>227</v>
      </c>
      <c r="C107" s="4" t="s">
        <v>228</v>
      </c>
      <c r="D107" s="48">
        <v>2</v>
      </c>
      <c r="E107" s="54">
        <v>32.258064516129032</v>
      </c>
      <c r="F107" s="55">
        <v>10</v>
      </c>
      <c r="G107" s="49">
        <v>26304</v>
      </c>
      <c r="H107" s="49">
        <v>3</v>
      </c>
      <c r="I107" s="60">
        <v>14877.049130052574</v>
      </c>
      <c r="J107" s="60">
        <f t="shared" si="5"/>
        <v>479904.81064685719</v>
      </c>
      <c r="K107" s="60">
        <f t="shared" si="6"/>
        <v>480</v>
      </c>
      <c r="L107" s="5">
        <f t="shared" si="7"/>
        <v>50.693884505481876</v>
      </c>
      <c r="M107" s="6">
        <f t="shared" si="8"/>
        <v>754175.41038126475</v>
      </c>
      <c r="N107" s="4">
        <f t="shared" si="9"/>
        <v>754</v>
      </c>
    </row>
    <row r="108" spans="1:14" x14ac:dyDescent="0.25">
      <c r="A108" s="4">
        <v>5</v>
      </c>
      <c r="B108" s="4" t="s">
        <v>229</v>
      </c>
      <c r="C108" s="4" t="s">
        <v>230</v>
      </c>
      <c r="D108" s="48">
        <v>2</v>
      </c>
      <c r="E108" s="54">
        <v>30.095238095238095</v>
      </c>
      <c r="F108" s="55">
        <v>10</v>
      </c>
      <c r="G108" s="49">
        <v>26225</v>
      </c>
      <c r="H108" s="49">
        <v>3</v>
      </c>
      <c r="I108" s="60">
        <v>34542.195476194887</v>
      </c>
      <c r="J108" s="60">
        <f t="shared" si="5"/>
        <v>1039555.5971883413</v>
      </c>
      <c r="K108" s="60">
        <f t="shared" si="6"/>
        <v>1040</v>
      </c>
      <c r="L108" s="5">
        <f t="shared" si="7"/>
        <v>47.294980249114325</v>
      </c>
      <c r="M108" s="6">
        <f t="shared" si="8"/>
        <v>1633672.4528076833</v>
      </c>
      <c r="N108" s="4">
        <f t="shared" si="9"/>
        <v>1634</v>
      </c>
    </row>
    <row r="109" spans="1:14" x14ac:dyDescent="0.25">
      <c r="A109" s="4">
        <v>34</v>
      </c>
      <c r="B109" s="4" t="s">
        <v>231</v>
      </c>
      <c r="C109" s="4" t="s">
        <v>232</v>
      </c>
      <c r="D109" s="48">
        <v>6</v>
      </c>
      <c r="E109" s="54">
        <v>24</v>
      </c>
      <c r="F109" s="55">
        <v>8</v>
      </c>
      <c r="G109" s="49">
        <v>26193</v>
      </c>
      <c r="H109" s="49">
        <v>3</v>
      </c>
      <c r="I109" s="60">
        <v>24309.355061520047</v>
      </c>
      <c r="J109" s="60">
        <f t="shared" si="5"/>
        <v>583424.52147648111</v>
      </c>
      <c r="K109" s="60">
        <f t="shared" si="6"/>
        <v>583</v>
      </c>
      <c r="L109" s="5">
        <f t="shared" si="7"/>
        <v>37.716250072078516</v>
      </c>
      <c r="M109" s="6">
        <f t="shared" si="8"/>
        <v>916857.71459123772</v>
      </c>
      <c r="N109" s="4">
        <f t="shared" si="9"/>
        <v>917</v>
      </c>
    </row>
    <row r="110" spans="1:14" x14ac:dyDescent="0.25">
      <c r="A110" s="4">
        <v>67</v>
      </c>
      <c r="B110" s="4" t="s">
        <v>233</v>
      </c>
      <c r="C110" s="4" t="s">
        <v>234</v>
      </c>
      <c r="D110" s="48">
        <v>6</v>
      </c>
      <c r="E110" s="54">
        <v>22.343589743589742</v>
      </c>
      <c r="F110" s="55">
        <v>6</v>
      </c>
      <c r="G110" s="49">
        <v>26168</v>
      </c>
      <c r="H110" s="49">
        <v>3</v>
      </c>
      <c r="I110" s="60">
        <v>33576.519429708846</v>
      </c>
      <c r="J110" s="60">
        <f t="shared" si="5"/>
        <v>750219.97515508428</v>
      </c>
      <c r="K110" s="60">
        <f t="shared" si="6"/>
        <v>750</v>
      </c>
      <c r="L110" s="5">
        <f t="shared" si="7"/>
        <v>35.113184094881639</v>
      </c>
      <c r="M110" s="6">
        <f t="shared" si="8"/>
        <v>1178978.5080007371</v>
      </c>
      <c r="N110" s="4">
        <f t="shared" si="9"/>
        <v>1179</v>
      </c>
    </row>
    <row r="111" spans="1:14" x14ac:dyDescent="0.25">
      <c r="A111" s="4">
        <v>130</v>
      </c>
      <c r="B111" s="4" t="s">
        <v>235</v>
      </c>
      <c r="C111" s="4" t="s">
        <v>236</v>
      </c>
      <c r="D111" s="48">
        <v>7</v>
      </c>
      <c r="E111" s="54">
        <v>17.848837209302324</v>
      </c>
      <c r="F111" s="55">
        <v>2</v>
      </c>
      <c r="G111" s="49">
        <v>26155</v>
      </c>
      <c r="H111" s="49">
        <v>3</v>
      </c>
      <c r="I111" s="60">
        <v>64575.909216988781</v>
      </c>
      <c r="J111" s="60">
        <f t="shared" si="5"/>
        <v>1152604.8912567182</v>
      </c>
      <c r="K111" s="60">
        <f t="shared" si="6"/>
        <v>1153</v>
      </c>
      <c r="L111" s="5">
        <f t="shared" si="7"/>
        <v>28.049633653411103</v>
      </c>
      <c r="M111" s="6">
        <f t="shared" si="8"/>
        <v>1811330.5963724686</v>
      </c>
      <c r="N111" s="4">
        <f t="shared" si="9"/>
        <v>1811</v>
      </c>
    </row>
    <row r="112" spans="1:14" x14ac:dyDescent="0.25">
      <c r="A112" s="4">
        <v>101</v>
      </c>
      <c r="B112" s="4" t="s">
        <v>237</v>
      </c>
      <c r="C112" s="4" t="s">
        <v>238</v>
      </c>
      <c r="D112" s="48">
        <v>6</v>
      </c>
      <c r="E112" s="54">
        <v>20.525691699604742</v>
      </c>
      <c r="F112" s="55">
        <v>4</v>
      </c>
      <c r="G112" s="49">
        <v>26100</v>
      </c>
      <c r="H112" s="49">
        <v>3</v>
      </c>
      <c r="I112" s="60">
        <v>93467.548567763384</v>
      </c>
      <c r="J112" s="60">
        <f t="shared" si="5"/>
        <v>1918486.085819744</v>
      </c>
      <c r="K112" s="60">
        <f t="shared" si="6"/>
        <v>1918</v>
      </c>
      <c r="L112" s="5">
        <f t="shared" si="7"/>
        <v>32.256338376861613</v>
      </c>
      <c r="M112" s="6">
        <f t="shared" si="8"/>
        <v>3014920.8738575228</v>
      </c>
      <c r="N112" s="4">
        <f t="shared" si="9"/>
        <v>3015</v>
      </c>
    </row>
    <row r="113" spans="1:14" x14ac:dyDescent="0.25">
      <c r="A113" s="4">
        <v>55</v>
      </c>
      <c r="B113" s="4" t="s">
        <v>239</v>
      </c>
      <c r="C113" s="4" t="s">
        <v>240</v>
      </c>
      <c r="D113" s="48">
        <v>1</v>
      </c>
      <c r="E113" s="54">
        <v>22.844282238442823</v>
      </c>
      <c r="F113" s="55">
        <v>7</v>
      </c>
      <c r="G113" s="49">
        <v>26086</v>
      </c>
      <c r="H113" s="49">
        <v>3</v>
      </c>
      <c r="I113" s="60">
        <v>65248.01146131815</v>
      </c>
      <c r="J113" s="60">
        <f t="shared" si="5"/>
        <v>1490543.989319504</v>
      </c>
      <c r="K113" s="60">
        <f t="shared" si="6"/>
        <v>1491</v>
      </c>
      <c r="L113" s="5">
        <f t="shared" si="7"/>
        <v>35.900027567593796</v>
      </c>
      <c r="M113" s="6">
        <f t="shared" si="8"/>
        <v>2342405.4101919974</v>
      </c>
      <c r="N113" s="4">
        <f t="shared" si="9"/>
        <v>2342</v>
      </c>
    </row>
    <row r="114" spans="1:14" x14ac:dyDescent="0.25">
      <c r="A114" s="4">
        <v>71</v>
      </c>
      <c r="B114" s="4" t="s">
        <v>241</v>
      </c>
      <c r="C114" s="4" t="s">
        <v>242</v>
      </c>
      <c r="D114" s="48">
        <v>4</v>
      </c>
      <c r="E114" s="54">
        <v>22.134615384615383</v>
      </c>
      <c r="F114" s="55">
        <v>6</v>
      </c>
      <c r="G114" s="49">
        <v>26049</v>
      </c>
      <c r="H114" s="49">
        <v>3</v>
      </c>
      <c r="I114" s="60">
        <v>33923.502148935971</v>
      </c>
      <c r="J114" s="60">
        <f t="shared" si="5"/>
        <v>750883.67256587115</v>
      </c>
      <c r="K114" s="60">
        <f t="shared" si="6"/>
        <v>751</v>
      </c>
      <c r="L114" s="5">
        <f t="shared" si="7"/>
        <v>34.784778712309588</v>
      </c>
      <c r="M114" s="6">
        <f t="shared" si="8"/>
        <v>1180021.5153972965</v>
      </c>
      <c r="N114" s="4">
        <f t="shared" si="9"/>
        <v>1180</v>
      </c>
    </row>
    <row r="115" spans="1:14" x14ac:dyDescent="0.25">
      <c r="A115" s="4">
        <v>13</v>
      </c>
      <c r="B115" s="4" t="s">
        <v>243</v>
      </c>
      <c r="C115" s="4" t="s">
        <v>244</v>
      </c>
      <c r="D115" s="48">
        <v>4</v>
      </c>
      <c r="E115" s="54">
        <v>27.049019607843139</v>
      </c>
      <c r="F115" s="55">
        <v>10</v>
      </c>
      <c r="G115" s="49">
        <v>26009</v>
      </c>
      <c r="H115" s="49">
        <v>3</v>
      </c>
      <c r="I115" s="60">
        <v>43825.243186987551</v>
      </c>
      <c r="J115" s="60">
        <f t="shared" si="5"/>
        <v>1185429.8622833202</v>
      </c>
      <c r="K115" s="60">
        <f t="shared" si="6"/>
        <v>1185</v>
      </c>
      <c r="L115" s="5">
        <f t="shared" si="7"/>
        <v>42.507816155581956</v>
      </c>
      <c r="M115" s="6">
        <f t="shared" si="8"/>
        <v>1862915.3803661375</v>
      </c>
      <c r="N115" s="4">
        <f t="shared" si="9"/>
        <v>1863</v>
      </c>
    </row>
    <row r="116" spans="1:14" x14ac:dyDescent="0.25">
      <c r="A116" s="4">
        <v>145</v>
      </c>
      <c r="B116" s="4" t="s">
        <v>245</v>
      </c>
      <c r="C116" s="4" t="s">
        <v>246</v>
      </c>
      <c r="D116" s="48">
        <v>2</v>
      </c>
      <c r="E116" s="54">
        <v>14.916666666666666</v>
      </c>
      <c r="F116" s="55">
        <v>1</v>
      </c>
      <c r="G116" s="49">
        <v>25919</v>
      </c>
      <c r="H116" s="49">
        <v>3</v>
      </c>
      <c r="I116" s="60">
        <v>35564.01298923252</v>
      </c>
      <c r="J116" s="60">
        <f t="shared" si="5"/>
        <v>530496.52708938508</v>
      </c>
      <c r="K116" s="60">
        <f t="shared" si="6"/>
        <v>530</v>
      </c>
      <c r="L116" s="5">
        <f t="shared" si="7"/>
        <v>23.44169709340991</v>
      </c>
      <c r="M116" s="6">
        <f t="shared" si="8"/>
        <v>833680.81991968432</v>
      </c>
      <c r="N116" s="4">
        <f t="shared" si="9"/>
        <v>834</v>
      </c>
    </row>
    <row r="117" spans="1:14" x14ac:dyDescent="0.25">
      <c r="A117" s="4">
        <v>65</v>
      </c>
      <c r="B117" s="4" t="s">
        <v>247</v>
      </c>
      <c r="C117" s="4" t="s">
        <v>248</v>
      </c>
      <c r="D117" s="48">
        <v>3</v>
      </c>
      <c r="E117" s="54">
        <v>22.35593220338983</v>
      </c>
      <c r="F117" s="55">
        <v>6</v>
      </c>
      <c r="G117" s="49">
        <v>25913</v>
      </c>
      <c r="H117" s="49">
        <v>3</v>
      </c>
      <c r="I117" s="60">
        <v>28137.729538029675</v>
      </c>
      <c r="J117" s="60">
        <f t="shared" si="5"/>
        <v>629045.17390951084</v>
      </c>
      <c r="K117" s="60">
        <f t="shared" si="6"/>
        <v>629</v>
      </c>
      <c r="L117" s="5">
        <f t="shared" si="7"/>
        <v>35.132580399061837</v>
      </c>
      <c r="M117" s="6">
        <f t="shared" si="8"/>
        <v>988551.04524188465</v>
      </c>
      <c r="N117" s="4">
        <f t="shared" si="9"/>
        <v>989</v>
      </c>
    </row>
    <row r="118" spans="1:14" x14ac:dyDescent="0.25">
      <c r="A118" s="4">
        <v>28</v>
      </c>
      <c r="B118" s="4" t="s">
        <v>249</v>
      </c>
      <c r="C118" s="4" t="s">
        <v>250</v>
      </c>
      <c r="D118" s="48">
        <v>1</v>
      </c>
      <c r="E118" s="54">
        <v>24.363636363636363</v>
      </c>
      <c r="F118" s="55">
        <v>9</v>
      </c>
      <c r="G118" s="49">
        <v>25844</v>
      </c>
      <c r="H118" s="49">
        <v>3</v>
      </c>
      <c r="I118" s="60">
        <v>16544.068020518636</v>
      </c>
      <c r="J118" s="60">
        <f t="shared" si="5"/>
        <v>403073.65722718131</v>
      </c>
      <c r="K118" s="60">
        <f t="shared" si="6"/>
        <v>403</v>
      </c>
      <c r="L118" s="5">
        <f t="shared" si="7"/>
        <v>38.287708406503945</v>
      </c>
      <c r="M118" s="6">
        <f t="shared" si="8"/>
        <v>633434.45222698443</v>
      </c>
      <c r="N118" s="4">
        <f t="shared" si="9"/>
        <v>633</v>
      </c>
    </row>
    <row r="119" spans="1:14" x14ac:dyDescent="0.25">
      <c r="A119" s="4">
        <v>29</v>
      </c>
      <c r="B119" s="4" t="s">
        <v>251</v>
      </c>
      <c r="C119" s="4" t="s">
        <v>252</v>
      </c>
      <c r="D119" s="48">
        <v>7</v>
      </c>
      <c r="E119" s="54">
        <v>24.28</v>
      </c>
      <c r="F119" s="55">
        <v>9</v>
      </c>
      <c r="G119" s="49">
        <v>25778</v>
      </c>
      <c r="H119" s="49">
        <v>3</v>
      </c>
      <c r="I119" s="60">
        <v>19143.543057362513</v>
      </c>
      <c r="J119" s="60">
        <f t="shared" si="5"/>
        <v>464805.22543276183</v>
      </c>
      <c r="K119" s="60">
        <f t="shared" si="6"/>
        <v>465</v>
      </c>
      <c r="L119" s="5">
        <f t="shared" si="7"/>
        <v>38.1562729895861</v>
      </c>
      <c r="M119" s="6">
        <f t="shared" si="8"/>
        <v>730446.25488461973</v>
      </c>
      <c r="N119" s="4">
        <f t="shared" si="9"/>
        <v>730</v>
      </c>
    </row>
    <row r="120" spans="1:14" x14ac:dyDescent="0.25">
      <c r="A120" s="4">
        <v>81</v>
      </c>
      <c r="B120" s="4" t="s">
        <v>253</v>
      </c>
      <c r="C120" s="4" t="s">
        <v>254</v>
      </c>
      <c r="D120" s="48">
        <v>5</v>
      </c>
      <c r="E120" s="54">
        <v>21.46551724137931</v>
      </c>
      <c r="F120" s="55">
        <v>5</v>
      </c>
      <c r="G120" s="49">
        <v>25758</v>
      </c>
      <c r="H120" s="49">
        <v>3</v>
      </c>
      <c r="I120" s="60">
        <v>21104.383245039953</v>
      </c>
      <c r="J120" s="60">
        <f t="shared" si="5"/>
        <v>453016.50241508172</v>
      </c>
      <c r="K120" s="60">
        <f t="shared" si="6"/>
        <v>453</v>
      </c>
      <c r="L120" s="5">
        <f t="shared" si="7"/>
        <v>33.733284008432292</v>
      </c>
      <c r="M120" s="6">
        <f t="shared" si="8"/>
        <v>711920.15382773266</v>
      </c>
      <c r="N120" s="4">
        <f t="shared" si="9"/>
        <v>712</v>
      </c>
    </row>
    <row r="121" spans="1:14" x14ac:dyDescent="0.25">
      <c r="A121" s="4">
        <v>85</v>
      </c>
      <c r="B121" s="4" t="s">
        <v>255</v>
      </c>
      <c r="C121" s="4" t="s">
        <v>256</v>
      </c>
      <c r="D121" s="48">
        <v>1</v>
      </c>
      <c r="E121" s="54">
        <v>21.134502923976608</v>
      </c>
      <c r="F121" s="55">
        <v>5</v>
      </c>
      <c r="G121" s="49">
        <v>25682</v>
      </c>
      <c r="H121" s="49">
        <v>2</v>
      </c>
      <c r="I121" s="60">
        <v>25359.309106411543</v>
      </c>
      <c r="J121" s="60">
        <f t="shared" si="5"/>
        <v>535956.39245948137</v>
      </c>
      <c r="K121" s="60">
        <f t="shared" si="6"/>
        <v>536</v>
      </c>
      <c r="L121" s="5">
        <f t="shared" si="7"/>
        <v>33.213091559574011</v>
      </c>
      <c r="M121" s="6">
        <f t="shared" si="8"/>
        <v>842261.05523878557</v>
      </c>
      <c r="N121" s="4">
        <f t="shared" si="9"/>
        <v>842</v>
      </c>
    </row>
    <row r="122" spans="1:14" x14ac:dyDescent="0.25">
      <c r="A122" s="4">
        <v>58</v>
      </c>
      <c r="B122" s="4" t="s">
        <v>257</v>
      </c>
      <c r="C122" s="4" t="s">
        <v>258</v>
      </c>
      <c r="D122" s="48">
        <v>3</v>
      </c>
      <c r="E122" s="54">
        <v>22.755555555555556</v>
      </c>
      <c r="F122" s="55">
        <v>7</v>
      </c>
      <c r="G122" s="49">
        <v>25679</v>
      </c>
      <c r="H122" s="49">
        <v>2</v>
      </c>
      <c r="I122" s="60">
        <v>27845.647881857371</v>
      </c>
      <c r="J122" s="60">
        <f t="shared" si="5"/>
        <v>633643.18735604326</v>
      </c>
      <c r="K122" s="60">
        <f t="shared" si="6"/>
        <v>634</v>
      </c>
      <c r="L122" s="5">
        <f t="shared" si="7"/>
        <v>35.760592660933703</v>
      </c>
      <c r="M122" s="6">
        <f t="shared" si="8"/>
        <v>995776.87128289277</v>
      </c>
      <c r="N122" s="4">
        <f t="shared" si="9"/>
        <v>996</v>
      </c>
    </row>
    <row r="123" spans="1:14" x14ac:dyDescent="0.25">
      <c r="A123" s="4">
        <v>8</v>
      </c>
      <c r="B123" s="4" t="s">
        <v>259</v>
      </c>
      <c r="C123" s="4" t="s">
        <v>260</v>
      </c>
      <c r="D123" s="48">
        <v>1</v>
      </c>
      <c r="E123" s="54">
        <v>28.25</v>
      </c>
      <c r="F123" s="55">
        <v>10</v>
      </c>
      <c r="G123" s="49">
        <v>25649</v>
      </c>
      <c r="H123" s="49">
        <v>2</v>
      </c>
      <c r="I123" s="60">
        <v>37763.941504474606</v>
      </c>
      <c r="J123" s="60">
        <f t="shared" si="5"/>
        <v>1066831.3475014076</v>
      </c>
      <c r="K123" s="60">
        <f t="shared" si="6"/>
        <v>1067</v>
      </c>
      <c r="L123" s="5">
        <f t="shared" si="7"/>
        <v>44.395169355675755</v>
      </c>
      <c r="M123" s="6">
        <f t="shared" si="8"/>
        <v>1676536.5786289829</v>
      </c>
      <c r="N123" s="4">
        <f t="shared" si="9"/>
        <v>1677</v>
      </c>
    </row>
    <row r="124" spans="1:14" x14ac:dyDescent="0.25">
      <c r="A124" s="4">
        <v>147</v>
      </c>
      <c r="B124" s="4" t="s">
        <v>261</v>
      </c>
      <c r="C124" s="4" t="s">
        <v>262</v>
      </c>
      <c r="D124" s="48">
        <v>1</v>
      </c>
      <c r="E124" s="54">
        <v>12.389027431421447</v>
      </c>
      <c r="F124" s="55">
        <v>1</v>
      </c>
      <c r="G124" s="49">
        <v>25609</v>
      </c>
      <c r="H124" s="49">
        <v>2</v>
      </c>
      <c r="I124" s="60">
        <v>76696.217910926469</v>
      </c>
      <c r="J124" s="60">
        <f t="shared" si="5"/>
        <v>950191.54758474487</v>
      </c>
      <c r="K124" s="60">
        <f t="shared" si="6"/>
        <v>950</v>
      </c>
      <c r="L124" s="5">
        <f t="shared" si="7"/>
        <v>19.469485698055493</v>
      </c>
      <c r="M124" s="6">
        <f t="shared" si="8"/>
        <v>1493235.9177117303</v>
      </c>
      <c r="N124" s="4">
        <f t="shared" si="9"/>
        <v>1493</v>
      </c>
    </row>
    <row r="125" spans="1:14" x14ac:dyDescent="0.25">
      <c r="A125" s="4">
        <v>19</v>
      </c>
      <c r="B125" s="4" t="s">
        <v>263</v>
      </c>
      <c r="C125" s="4" t="s">
        <v>264</v>
      </c>
      <c r="D125" s="48">
        <v>2</v>
      </c>
      <c r="E125" s="54">
        <v>25.711656441717793</v>
      </c>
      <c r="F125" s="55">
        <v>9</v>
      </c>
      <c r="G125" s="49">
        <v>25545</v>
      </c>
      <c r="H125" s="49">
        <v>2</v>
      </c>
      <c r="I125" s="60">
        <v>46611.594934858418</v>
      </c>
      <c r="J125" s="60">
        <f t="shared" si="5"/>
        <v>1198461.3151655928</v>
      </c>
      <c r="K125" s="60">
        <f t="shared" si="6"/>
        <v>1198</v>
      </c>
      <c r="L125" s="5">
        <f t="shared" si="7"/>
        <v>40.406136005133199</v>
      </c>
      <c r="M125" s="6">
        <f t="shared" si="8"/>
        <v>1883394.4443540669</v>
      </c>
      <c r="N125" s="4">
        <f t="shared" si="9"/>
        <v>1883</v>
      </c>
    </row>
    <row r="126" spans="1:14" x14ac:dyDescent="0.25">
      <c r="A126" s="4">
        <v>110</v>
      </c>
      <c r="B126" s="4" t="s">
        <v>265</v>
      </c>
      <c r="C126" s="4" t="s">
        <v>266</v>
      </c>
      <c r="D126" s="48">
        <v>3</v>
      </c>
      <c r="E126" s="54">
        <v>19.76595744680851</v>
      </c>
      <c r="F126" s="55">
        <v>3</v>
      </c>
      <c r="G126" s="49">
        <v>25535</v>
      </c>
      <c r="H126" s="49">
        <v>2</v>
      </c>
      <c r="I126" s="60">
        <v>45390.544004012794</v>
      </c>
      <c r="J126" s="60">
        <f t="shared" si="5"/>
        <v>897187.56127080612</v>
      </c>
      <c r="K126" s="60">
        <f t="shared" si="6"/>
        <v>897</v>
      </c>
      <c r="L126" s="5">
        <f t="shared" si="7"/>
        <v>31.06240808241218</v>
      </c>
      <c r="M126" s="6">
        <f t="shared" si="8"/>
        <v>1409939.6009353327</v>
      </c>
      <c r="N126" s="4">
        <f t="shared" si="9"/>
        <v>1410</v>
      </c>
    </row>
    <row r="127" spans="1:14" x14ac:dyDescent="0.25">
      <c r="A127" s="4">
        <v>116</v>
      </c>
      <c r="B127" s="4" t="s">
        <v>267</v>
      </c>
      <c r="C127" s="4" t="s">
        <v>268</v>
      </c>
      <c r="D127" s="48">
        <v>6</v>
      </c>
      <c r="E127" s="54">
        <v>19.271186440677965</v>
      </c>
      <c r="F127" s="55">
        <v>3</v>
      </c>
      <c r="G127" s="49">
        <v>25471</v>
      </c>
      <c r="H127" s="49">
        <v>2</v>
      </c>
      <c r="I127" s="60">
        <v>106517.7903087186</v>
      </c>
      <c r="J127" s="60">
        <f t="shared" si="5"/>
        <v>2052724.1962883566</v>
      </c>
      <c r="K127" s="60">
        <f t="shared" si="6"/>
        <v>2053</v>
      </c>
      <c r="L127" s="5">
        <f t="shared" si="7"/>
        <v>30.284870290927451</v>
      </c>
      <c r="M127" s="6">
        <f t="shared" si="8"/>
        <v>3225877.4631757517</v>
      </c>
      <c r="N127" s="4">
        <f t="shared" si="9"/>
        <v>3226</v>
      </c>
    </row>
    <row r="128" spans="1:14" x14ac:dyDescent="0.25">
      <c r="A128" s="4">
        <v>86</v>
      </c>
      <c r="B128" s="4" t="s">
        <v>269</v>
      </c>
      <c r="C128" s="4" t="s">
        <v>270</v>
      </c>
      <c r="D128" s="48">
        <v>2</v>
      </c>
      <c r="E128" s="54">
        <v>21.095634095634097</v>
      </c>
      <c r="F128" s="55">
        <v>5</v>
      </c>
      <c r="G128" s="49">
        <v>25316</v>
      </c>
      <c r="H128" s="49">
        <v>2</v>
      </c>
      <c r="I128" s="60">
        <v>27823.125565101356</v>
      </c>
      <c r="J128" s="60">
        <f t="shared" si="5"/>
        <v>586946.47631826089</v>
      </c>
      <c r="K128" s="60">
        <f t="shared" si="6"/>
        <v>587</v>
      </c>
      <c r="L128" s="5">
        <f t="shared" si="7"/>
        <v>33.152008790833392</v>
      </c>
      <c r="M128" s="6">
        <f t="shared" si="8"/>
        <v>922392.50332270144</v>
      </c>
      <c r="N128" s="4">
        <f t="shared" si="9"/>
        <v>922</v>
      </c>
    </row>
    <row r="129" spans="1:14" x14ac:dyDescent="0.25">
      <c r="A129" s="4">
        <v>123</v>
      </c>
      <c r="B129" s="4" t="s">
        <v>271</v>
      </c>
      <c r="C129" s="4" t="s">
        <v>272</v>
      </c>
      <c r="D129" s="48">
        <v>3</v>
      </c>
      <c r="E129" s="54">
        <v>18.536585365853657</v>
      </c>
      <c r="F129" s="55">
        <v>2</v>
      </c>
      <c r="G129" s="49">
        <v>25222</v>
      </c>
      <c r="H129" s="49">
        <v>2</v>
      </c>
      <c r="I129" s="60">
        <v>37026.136868518646</v>
      </c>
      <c r="J129" s="60">
        <f t="shared" si="5"/>
        <v>686338.14683107729</v>
      </c>
      <c r="K129" s="60">
        <f t="shared" si="6"/>
        <v>686</v>
      </c>
      <c r="L129" s="5">
        <f t="shared" si="7"/>
        <v>29.130437047540315</v>
      </c>
      <c r="M129" s="6">
        <f t="shared" si="8"/>
        <v>1078587.5491619939</v>
      </c>
      <c r="N129" s="4">
        <f t="shared" si="9"/>
        <v>1079</v>
      </c>
    </row>
    <row r="130" spans="1:14" x14ac:dyDescent="0.25">
      <c r="A130" s="4">
        <v>95</v>
      </c>
      <c r="B130" s="4" t="s">
        <v>273</v>
      </c>
      <c r="C130" s="4" t="s">
        <v>274</v>
      </c>
      <c r="D130" s="48">
        <v>1</v>
      </c>
      <c r="E130" s="54">
        <v>20.710843373493976</v>
      </c>
      <c r="F130" s="55">
        <v>4</v>
      </c>
      <c r="G130" s="49">
        <v>25185</v>
      </c>
      <c r="H130" s="49">
        <v>2</v>
      </c>
      <c r="I130" s="60">
        <v>36183.409647709559</v>
      </c>
      <c r="J130" s="60">
        <f t="shared" si="5"/>
        <v>749388.92993268347</v>
      </c>
      <c r="K130" s="60">
        <f t="shared" si="6"/>
        <v>749</v>
      </c>
      <c r="L130" s="5">
        <f t="shared" si="7"/>
        <v>32.547306161597874</v>
      </c>
      <c r="M130" s="6">
        <f t="shared" si="8"/>
        <v>1177672.5117745174</v>
      </c>
      <c r="N130" s="4">
        <f t="shared" si="9"/>
        <v>1178</v>
      </c>
    </row>
    <row r="131" spans="1:14" x14ac:dyDescent="0.25">
      <c r="A131" s="4">
        <v>138</v>
      </c>
      <c r="B131" s="4" t="s">
        <v>275</v>
      </c>
      <c r="C131" s="4" t="s">
        <v>276</v>
      </c>
      <c r="D131" s="48">
        <v>8</v>
      </c>
      <c r="E131" s="54">
        <v>16.415730337078653</v>
      </c>
      <c r="F131" s="55">
        <v>1</v>
      </c>
      <c r="G131" s="49">
        <v>25172</v>
      </c>
      <c r="H131" s="49">
        <v>2</v>
      </c>
      <c r="I131" s="60">
        <v>87639.068154209424</v>
      </c>
      <c r="J131" s="60">
        <f t="shared" si="5"/>
        <v>1438659.3098123593</v>
      </c>
      <c r="K131" s="60">
        <f t="shared" si="6"/>
        <v>1439</v>
      </c>
      <c r="L131" s="5">
        <f t="shared" si="7"/>
        <v>25.797491271211008</v>
      </c>
      <c r="M131" s="6">
        <f t="shared" si="8"/>
        <v>2260868.0957252844</v>
      </c>
      <c r="N131" s="4">
        <f t="shared" si="9"/>
        <v>2261</v>
      </c>
    </row>
    <row r="132" spans="1:14" x14ac:dyDescent="0.25">
      <c r="A132" s="4">
        <v>72</v>
      </c>
      <c r="B132" s="4" t="s">
        <v>277</v>
      </c>
      <c r="C132" s="4" t="s">
        <v>278</v>
      </c>
      <c r="D132" s="48">
        <v>1</v>
      </c>
      <c r="E132" s="54">
        <v>22.115384615384617</v>
      </c>
      <c r="F132" s="55">
        <v>6</v>
      </c>
      <c r="G132" s="49">
        <v>25130</v>
      </c>
      <c r="H132" s="49">
        <v>2</v>
      </c>
      <c r="I132" s="60">
        <v>14108.100968207107</v>
      </c>
      <c r="J132" s="60">
        <f t="shared" ref="J132:J150" si="10">I132*E132</f>
        <v>312006.07910458028</v>
      </c>
      <c r="K132" s="60">
        <f t="shared" ref="K132:K150" si="11">ROUND(J132/1000,0)</f>
        <v>312</v>
      </c>
      <c r="L132" s="5">
        <f t="shared" ref="L132:L150" si="12">E132*$L$1</f>
        <v>34.754557358085172</v>
      </c>
      <c r="M132" s="6">
        <f t="shared" ref="M132:M150" si="13">I132*L132</f>
        <v>490320.80431321089</v>
      </c>
      <c r="N132" s="4">
        <f t="shared" ref="N132:N150" si="14">ROUND(M132/1000,0)</f>
        <v>490</v>
      </c>
    </row>
    <row r="133" spans="1:14" x14ac:dyDescent="0.25">
      <c r="A133" s="4">
        <v>87</v>
      </c>
      <c r="B133" s="4" t="s">
        <v>279</v>
      </c>
      <c r="C133" s="4" t="s">
        <v>280</v>
      </c>
      <c r="D133" s="48">
        <v>2</v>
      </c>
      <c r="E133" s="54">
        <v>21</v>
      </c>
      <c r="F133" s="55">
        <v>5</v>
      </c>
      <c r="G133" s="49">
        <v>24834</v>
      </c>
      <c r="H133" s="49">
        <v>2</v>
      </c>
      <c r="I133" s="60">
        <v>19647.196665444251</v>
      </c>
      <c r="J133" s="60">
        <f t="shared" si="10"/>
        <v>412591.12997432926</v>
      </c>
      <c r="K133" s="60">
        <f t="shared" si="11"/>
        <v>413</v>
      </c>
      <c r="L133" s="5">
        <f t="shared" si="12"/>
        <v>33.001718813068699</v>
      </c>
      <c r="M133" s="6">
        <f t="shared" si="13"/>
        <v>648391.25981805217</v>
      </c>
      <c r="N133" s="4">
        <f t="shared" si="14"/>
        <v>648</v>
      </c>
    </row>
    <row r="134" spans="1:14" x14ac:dyDescent="0.25">
      <c r="A134" s="4">
        <v>11</v>
      </c>
      <c r="B134" s="4" t="s">
        <v>281</v>
      </c>
      <c r="C134" s="4" t="s">
        <v>282</v>
      </c>
      <c r="D134" s="48">
        <v>2</v>
      </c>
      <c r="E134" s="54">
        <v>27.104761904761904</v>
      </c>
      <c r="F134" s="55">
        <v>10</v>
      </c>
      <c r="G134" s="49">
        <v>24784</v>
      </c>
      <c r="H134" s="49">
        <v>2</v>
      </c>
      <c r="I134" s="60">
        <v>30314.000000000091</v>
      </c>
      <c r="J134" s="60">
        <f t="shared" si="10"/>
        <v>821653.7523809548</v>
      </c>
      <c r="K134" s="60">
        <f t="shared" si="11"/>
        <v>822</v>
      </c>
      <c r="L134" s="5">
        <f t="shared" si="12"/>
        <v>42.595415756006133</v>
      </c>
      <c r="M134" s="6">
        <f t="shared" si="13"/>
        <v>1291237.4332275738</v>
      </c>
      <c r="N134" s="4">
        <f t="shared" si="14"/>
        <v>1291</v>
      </c>
    </row>
    <row r="135" spans="1:14" x14ac:dyDescent="0.25">
      <c r="A135" s="4">
        <v>23</v>
      </c>
      <c r="B135" s="4" t="s">
        <v>283</v>
      </c>
      <c r="C135" s="4" t="s">
        <v>284</v>
      </c>
      <c r="D135" s="48">
        <v>2</v>
      </c>
      <c r="E135" s="54">
        <v>25.141025641025642</v>
      </c>
      <c r="F135" s="55">
        <v>9</v>
      </c>
      <c r="G135" s="49">
        <v>24496</v>
      </c>
      <c r="H135" s="49">
        <v>2</v>
      </c>
      <c r="I135" s="60">
        <v>31757.816582418163</v>
      </c>
      <c r="J135" s="60">
        <f t="shared" si="10"/>
        <v>798424.08100156439</v>
      </c>
      <c r="K135" s="60">
        <f t="shared" si="11"/>
        <v>798</v>
      </c>
      <c r="L135" s="5">
        <f t="shared" si="12"/>
        <v>39.509383756060885</v>
      </c>
      <c r="M135" s="6">
        <f t="shared" si="13"/>
        <v>1254731.7626093533</v>
      </c>
      <c r="N135" s="4">
        <f t="shared" si="14"/>
        <v>1255</v>
      </c>
    </row>
    <row r="136" spans="1:14" x14ac:dyDescent="0.25">
      <c r="A136" s="4">
        <v>17</v>
      </c>
      <c r="B136" s="4" t="s">
        <v>285</v>
      </c>
      <c r="C136" s="4" t="s">
        <v>286</v>
      </c>
      <c r="D136" s="48">
        <v>1</v>
      </c>
      <c r="E136" s="54">
        <v>25.943396226415093</v>
      </c>
      <c r="F136" s="55">
        <v>9</v>
      </c>
      <c r="G136" s="49">
        <v>24484</v>
      </c>
      <c r="H136" s="49">
        <v>1</v>
      </c>
      <c r="I136" s="60">
        <v>18551.785923582982</v>
      </c>
      <c r="J136" s="60">
        <f t="shared" si="10"/>
        <v>481296.33292314335</v>
      </c>
      <c r="K136" s="60">
        <f t="shared" si="11"/>
        <v>481</v>
      </c>
      <c r="L136" s="5">
        <f t="shared" si="12"/>
        <v>40.770317491437069</v>
      </c>
      <c r="M136" s="6">
        <f t="shared" si="13"/>
        <v>756362.20213765127</v>
      </c>
      <c r="N136" s="4">
        <f t="shared" si="14"/>
        <v>756</v>
      </c>
    </row>
    <row r="137" spans="1:14" x14ac:dyDescent="0.25">
      <c r="A137" s="4">
        <v>134</v>
      </c>
      <c r="B137" s="4" t="s">
        <v>287</v>
      </c>
      <c r="C137" s="4" t="s">
        <v>288</v>
      </c>
      <c r="D137" s="48">
        <v>4</v>
      </c>
      <c r="E137" s="54">
        <v>17.2</v>
      </c>
      <c r="F137" s="55">
        <v>1</v>
      </c>
      <c r="G137" s="49">
        <v>24371</v>
      </c>
      <c r="H137" s="49">
        <v>1</v>
      </c>
      <c r="I137" s="60">
        <v>38987.140441581301</v>
      </c>
      <c r="J137" s="60">
        <f t="shared" si="10"/>
        <v>670578.81559519831</v>
      </c>
      <c r="K137" s="60">
        <f t="shared" si="11"/>
        <v>671</v>
      </c>
      <c r="L137" s="5">
        <f t="shared" si="12"/>
        <v>27.029979218322936</v>
      </c>
      <c r="M137" s="6">
        <f t="shared" si="13"/>
        <v>1053821.5959177802</v>
      </c>
      <c r="N137" s="4">
        <f t="shared" si="14"/>
        <v>1054</v>
      </c>
    </row>
    <row r="138" spans="1:14" x14ac:dyDescent="0.25">
      <c r="A138" s="4">
        <v>120</v>
      </c>
      <c r="B138" s="4" t="s">
        <v>289</v>
      </c>
      <c r="C138" s="4" t="s">
        <v>290</v>
      </c>
      <c r="D138" s="48">
        <v>1</v>
      </c>
      <c r="E138" s="54">
        <v>18.916666666666668</v>
      </c>
      <c r="F138" s="55">
        <v>2</v>
      </c>
      <c r="G138" s="49">
        <v>24333</v>
      </c>
      <c r="H138" s="49">
        <v>1</v>
      </c>
      <c r="I138" s="60">
        <v>54826.086396994448</v>
      </c>
      <c r="J138" s="60">
        <f t="shared" si="10"/>
        <v>1037126.8010098117</v>
      </c>
      <c r="K138" s="60">
        <f t="shared" si="11"/>
        <v>1037</v>
      </c>
      <c r="L138" s="5">
        <f t="shared" si="12"/>
        <v>29.727738772089666</v>
      </c>
      <c r="M138" s="6">
        <f t="shared" si="13"/>
        <v>1629855.5743058696</v>
      </c>
      <c r="N138" s="4">
        <f t="shared" si="14"/>
        <v>1630</v>
      </c>
    </row>
    <row r="139" spans="1:14" x14ac:dyDescent="0.25">
      <c r="A139" s="4">
        <v>57</v>
      </c>
      <c r="B139" s="4" t="s">
        <v>291</v>
      </c>
      <c r="C139" s="4" t="s">
        <v>292</v>
      </c>
      <c r="D139" s="48">
        <v>5</v>
      </c>
      <c r="E139" s="54">
        <v>22.8125</v>
      </c>
      <c r="F139" s="55">
        <v>7</v>
      </c>
      <c r="G139" s="49">
        <v>24262</v>
      </c>
      <c r="H139" s="49">
        <v>1</v>
      </c>
      <c r="I139" s="60">
        <v>16843.90181491524</v>
      </c>
      <c r="J139" s="60">
        <f t="shared" si="10"/>
        <v>384251.51015275391</v>
      </c>
      <c r="K139" s="60">
        <f t="shared" si="11"/>
        <v>384</v>
      </c>
      <c r="L139" s="5">
        <f t="shared" si="12"/>
        <v>35.850081448720459</v>
      </c>
      <c r="M139" s="6">
        <f t="shared" si="13"/>
        <v>603855.25197896175</v>
      </c>
      <c r="N139" s="4">
        <f t="shared" si="14"/>
        <v>604</v>
      </c>
    </row>
    <row r="140" spans="1:14" x14ac:dyDescent="0.25">
      <c r="A140" s="4">
        <v>27</v>
      </c>
      <c r="B140" s="4" t="s">
        <v>293</v>
      </c>
      <c r="C140" s="4" t="s">
        <v>294</v>
      </c>
      <c r="D140" s="48">
        <v>2</v>
      </c>
      <c r="E140" s="54">
        <v>24.446428571428573</v>
      </c>
      <c r="F140" s="55">
        <v>9</v>
      </c>
      <c r="G140" s="49">
        <v>24167</v>
      </c>
      <c r="H140" s="49">
        <v>1</v>
      </c>
      <c r="I140" s="60">
        <v>35698.60607467129</v>
      </c>
      <c r="J140" s="60">
        <f t="shared" si="10"/>
        <v>872703.42350401788</v>
      </c>
      <c r="K140" s="60">
        <f t="shared" si="11"/>
        <v>873</v>
      </c>
      <c r="L140" s="5">
        <f t="shared" si="12"/>
        <v>38.417817223716881</v>
      </c>
      <c r="M140" s="6">
        <f t="shared" si="13"/>
        <v>1371462.5233181908</v>
      </c>
      <c r="N140" s="4">
        <f t="shared" si="14"/>
        <v>1371</v>
      </c>
    </row>
    <row r="141" spans="1:14" x14ac:dyDescent="0.25">
      <c r="A141" s="4">
        <v>132</v>
      </c>
      <c r="B141" s="4" t="s">
        <v>295</v>
      </c>
      <c r="C141" s="4" t="s">
        <v>296</v>
      </c>
      <c r="D141" s="48">
        <v>2</v>
      </c>
      <c r="E141" s="54">
        <v>17.565217391304348</v>
      </c>
      <c r="F141" s="55">
        <v>2</v>
      </c>
      <c r="G141" s="49">
        <v>24014</v>
      </c>
      <c r="H141" s="49">
        <v>1</v>
      </c>
      <c r="I141" s="60">
        <v>32357.448368485704</v>
      </c>
      <c r="J141" s="60">
        <f t="shared" si="10"/>
        <v>568365.61482035753</v>
      </c>
      <c r="K141" s="60">
        <f t="shared" si="11"/>
        <v>568</v>
      </c>
      <c r="L141" s="5">
        <f t="shared" si="12"/>
        <v>27.60392215420239</v>
      </c>
      <c r="M141" s="6">
        <f t="shared" si="13"/>
        <v>893192.48587230255</v>
      </c>
      <c r="N141" s="4">
        <f t="shared" si="14"/>
        <v>893</v>
      </c>
    </row>
    <row r="142" spans="1:14" x14ac:dyDescent="0.25">
      <c r="A142" s="4">
        <v>14</v>
      </c>
      <c r="B142" s="4" t="s">
        <v>297</v>
      </c>
      <c r="C142" s="4" t="s">
        <v>298</v>
      </c>
      <c r="D142" s="48">
        <v>1</v>
      </c>
      <c r="E142" s="54">
        <v>26.931034482758619</v>
      </c>
      <c r="F142" s="55">
        <v>10</v>
      </c>
      <c r="G142" s="49">
        <v>23879</v>
      </c>
      <c r="H142" s="49">
        <v>1</v>
      </c>
      <c r="I142" s="60">
        <v>31529.488071233602</v>
      </c>
      <c r="J142" s="60">
        <f t="shared" si="10"/>
        <v>849121.73047011869</v>
      </c>
      <c r="K142" s="60">
        <f t="shared" si="11"/>
        <v>849</v>
      </c>
      <c r="L142" s="5">
        <f t="shared" si="12"/>
        <v>42.322401302145572</v>
      </c>
      <c r="M142" s="6">
        <f t="shared" si="13"/>
        <v>1334403.6470019603</v>
      </c>
      <c r="N142" s="4">
        <f t="shared" si="14"/>
        <v>1334</v>
      </c>
    </row>
    <row r="143" spans="1:14" x14ac:dyDescent="0.25">
      <c r="A143" s="4">
        <v>50</v>
      </c>
      <c r="B143" s="4" t="s">
        <v>299</v>
      </c>
      <c r="C143" s="4" t="s">
        <v>300</v>
      </c>
      <c r="D143" s="48">
        <v>1</v>
      </c>
      <c r="E143" s="54">
        <v>23.028901734104046</v>
      </c>
      <c r="F143" s="55">
        <v>7</v>
      </c>
      <c r="G143" s="49">
        <v>23823</v>
      </c>
      <c r="H143" s="49">
        <v>1</v>
      </c>
      <c r="I143" s="60">
        <v>37666.781399678985</v>
      </c>
      <c r="J143" s="60">
        <f t="shared" si="10"/>
        <v>867424.60749318544</v>
      </c>
      <c r="K143" s="60">
        <f t="shared" si="11"/>
        <v>867</v>
      </c>
      <c r="L143" s="5">
        <f t="shared" si="12"/>
        <v>36.190159028699618</v>
      </c>
      <c r="M143" s="6">
        <f t="shared" si="13"/>
        <v>1363166.8089536473</v>
      </c>
      <c r="N143" s="4">
        <f t="shared" si="14"/>
        <v>1363</v>
      </c>
    </row>
    <row r="144" spans="1:14" x14ac:dyDescent="0.25">
      <c r="A144" s="4">
        <v>48</v>
      </c>
      <c r="B144" s="4" t="s">
        <v>301</v>
      </c>
      <c r="C144" s="4" t="s">
        <v>302</v>
      </c>
      <c r="D144" s="48">
        <v>1</v>
      </c>
      <c r="E144" s="54">
        <v>23.15625</v>
      </c>
      <c r="F144" s="55">
        <v>7</v>
      </c>
      <c r="G144" s="49">
        <v>23609</v>
      </c>
      <c r="H144" s="49">
        <v>1</v>
      </c>
      <c r="I144" s="60">
        <v>17120.674332601429</v>
      </c>
      <c r="J144" s="60">
        <f t="shared" si="10"/>
        <v>396450.61501430185</v>
      </c>
      <c r="K144" s="60">
        <f t="shared" si="11"/>
        <v>396</v>
      </c>
      <c r="L144" s="5">
        <f t="shared" si="12"/>
        <v>36.390288155482004</v>
      </c>
      <c r="M144" s="6">
        <f t="shared" si="13"/>
        <v>623026.27237953059</v>
      </c>
      <c r="N144" s="4">
        <f t="shared" si="14"/>
        <v>623</v>
      </c>
    </row>
    <row r="145" spans="1:14" x14ac:dyDescent="0.25">
      <c r="A145" s="4">
        <v>142</v>
      </c>
      <c r="B145" s="4" t="s">
        <v>303</v>
      </c>
      <c r="C145" s="4" t="s">
        <v>304</v>
      </c>
      <c r="D145" s="48">
        <v>3</v>
      </c>
      <c r="E145" s="54">
        <v>15.777777777777779</v>
      </c>
      <c r="F145" s="55">
        <v>1</v>
      </c>
      <c r="G145" s="49">
        <v>23343</v>
      </c>
      <c r="H145" s="49">
        <v>1</v>
      </c>
      <c r="I145" s="60">
        <v>16538.029741083963</v>
      </c>
      <c r="J145" s="60">
        <f t="shared" si="10"/>
        <v>260933.35813710254</v>
      </c>
      <c r="K145" s="60">
        <f t="shared" si="11"/>
        <v>261</v>
      </c>
      <c r="L145" s="5">
        <f t="shared" si="12"/>
        <v>24.79494217701458</v>
      </c>
      <c r="M145" s="6">
        <f t="shared" si="13"/>
        <v>410059.49115192425</v>
      </c>
      <c r="N145" s="4">
        <f t="shared" si="14"/>
        <v>410</v>
      </c>
    </row>
    <row r="146" spans="1:14" x14ac:dyDescent="0.25">
      <c r="A146" s="4">
        <v>119</v>
      </c>
      <c r="B146" s="4" t="s">
        <v>305</v>
      </c>
      <c r="C146" s="4" t="s">
        <v>306</v>
      </c>
      <c r="D146" s="48">
        <v>2</v>
      </c>
      <c r="E146" s="54">
        <v>18.948051948051948</v>
      </c>
      <c r="F146" s="55">
        <v>2</v>
      </c>
      <c r="G146" s="49">
        <v>23290</v>
      </c>
      <c r="H146" s="49">
        <v>1</v>
      </c>
      <c r="I146" s="60">
        <v>41895.071676410633</v>
      </c>
      <c r="J146" s="60">
        <f t="shared" si="10"/>
        <v>793829.99449198844</v>
      </c>
      <c r="K146" s="60">
        <f t="shared" si="11"/>
        <v>794</v>
      </c>
      <c r="L146" s="5">
        <f t="shared" si="12"/>
        <v>29.777061068810905</v>
      </c>
      <c r="M146" s="6">
        <f t="shared" si="13"/>
        <v>1247512.1077906894</v>
      </c>
      <c r="N146" s="4">
        <f t="shared" si="14"/>
        <v>1248</v>
      </c>
    </row>
    <row r="147" spans="1:14" x14ac:dyDescent="0.25">
      <c r="A147" s="4">
        <v>135</v>
      </c>
      <c r="B147" s="4" t="s">
        <v>307</v>
      </c>
      <c r="C147" s="4" t="s">
        <v>308</v>
      </c>
      <c r="D147" s="48">
        <v>5</v>
      </c>
      <c r="E147" s="54">
        <v>17.184510250569478</v>
      </c>
      <c r="F147" s="55">
        <v>1</v>
      </c>
      <c r="G147" s="49">
        <v>23266</v>
      </c>
      <c r="H147" s="49">
        <v>1</v>
      </c>
      <c r="I147" s="60">
        <v>69490.764069717261</v>
      </c>
      <c r="J147" s="60">
        <f t="shared" si="10"/>
        <v>1194164.7474759615</v>
      </c>
      <c r="K147" s="60">
        <f t="shared" si="11"/>
        <v>1194</v>
      </c>
      <c r="L147" s="5">
        <f t="shared" si="12"/>
        <v>27.005636915694794</v>
      </c>
      <c r="M147" s="6">
        <f t="shared" si="13"/>
        <v>1876642.3434609938</v>
      </c>
      <c r="N147" s="4">
        <f t="shared" si="14"/>
        <v>1877</v>
      </c>
    </row>
    <row r="148" spans="1:14" x14ac:dyDescent="0.25">
      <c r="A148" s="4">
        <v>21</v>
      </c>
      <c r="B148" s="4" t="s">
        <v>309</v>
      </c>
      <c r="C148" s="4" t="s">
        <v>310</v>
      </c>
      <c r="D148" s="48">
        <v>2</v>
      </c>
      <c r="E148" s="54">
        <v>25.612903225806452</v>
      </c>
      <c r="F148" s="55">
        <v>9</v>
      </c>
      <c r="G148" s="49">
        <v>23062</v>
      </c>
      <c r="H148" s="49">
        <v>1</v>
      </c>
      <c r="I148" s="60">
        <v>16872.288516801411</v>
      </c>
      <c r="J148" s="60">
        <f t="shared" si="10"/>
        <v>432148.29297872004</v>
      </c>
      <c r="K148" s="60">
        <f t="shared" si="11"/>
        <v>432</v>
      </c>
      <c r="L148" s="5">
        <f t="shared" si="12"/>
        <v>40.250944297352611</v>
      </c>
      <c r="M148" s="6">
        <f t="shared" si="13"/>
        <v>679125.54525863566</v>
      </c>
      <c r="N148" s="4">
        <f t="shared" si="14"/>
        <v>679</v>
      </c>
    </row>
    <row r="149" spans="1:14" x14ac:dyDescent="0.25">
      <c r="A149" s="4">
        <v>45</v>
      </c>
      <c r="B149" s="4" t="s">
        <v>311</v>
      </c>
      <c r="C149" s="4" t="s">
        <v>312</v>
      </c>
      <c r="D149" s="48">
        <v>1</v>
      </c>
      <c r="E149" s="54">
        <v>23.2</v>
      </c>
      <c r="F149" s="55">
        <v>8</v>
      </c>
      <c r="G149" s="49">
        <v>22623</v>
      </c>
      <c r="H149" s="49">
        <v>1</v>
      </c>
      <c r="I149" s="60">
        <v>45249.100073716254</v>
      </c>
      <c r="J149" s="60">
        <f t="shared" si="10"/>
        <v>1049779.1217102171</v>
      </c>
      <c r="K149" s="60">
        <f t="shared" si="11"/>
        <v>1050</v>
      </c>
      <c r="L149" s="5">
        <f t="shared" si="12"/>
        <v>36.459041736342563</v>
      </c>
      <c r="M149" s="6">
        <f t="shared" si="13"/>
        <v>1649738.8281195622</v>
      </c>
      <c r="N149" s="4">
        <f t="shared" si="14"/>
        <v>1650</v>
      </c>
    </row>
    <row r="150" spans="1:14" x14ac:dyDescent="0.25">
      <c r="A150" s="4">
        <v>94</v>
      </c>
      <c r="B150" s="4" t="s">
        <v>313</v>
      </c>
      <c r="C150" s="4" t="s">
        <v>314</v>
      </c>
      <c r="D150" s="48">
        <v>1</v>
      </c>
      <c r="E150" s="54">
        <v>20.723076923076924</v>
      </c>
      <c r="F150" s="55">
        <v>4</v>
      </c>
      <c r="G150" s="49">
        <v>22139</v>
      </c>
      <c r="H150" s="49">
        <v>1</v>
      </c>
      <c r="I150" s="60">
        <v>25836.894365099055</v>
      </c>
      <c r="J150" s="60">
        <f t="shared" si="10"/>
        <v>535419.94938136043</v>
      </c>
      <c r="K150" s="60">
        <f t="shared" si="11"/>
        <v>535</v>
      </c>
      <c r="L150" s="5">
        <f t="shared" si="12"/>
        <v>32.566531312237025</v>
      </c>
      <c r="M150" s="6">
        <f t="shared" si="13"/>
        <v>841418.02935195877</v>
      </c>
      <c r="N150" s="4">
        <f t="shared" si="14"/>
        <v>841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50"/>
  <sheetViews>
    <sheetView zoomScale="108" zoomScaleNormal="70" workbookViewId="0">
      <selection activeCell="E3" sqref="E3"/>
    </sheetView>
  </sheetViews>
  <sheetFormatPr defaultColWidth="8.7109375" defaultRowHeight="15" x14ac:dyDescent="0.25"/>
  <cols>
    <col min="1" max="1" width="8.7109375" style="4"/>
    <col min="2" max="2" width="9.85546875" style="4" bestFit="1" customWidth="1"/>
    <col min="3" max="3" width="33" style="4" bestFit="1" customWidth="1"/>
    <col min="4" max="4" width="10.42578125" style="4" customWidth="1"/>
    <col min="5" max="5" width="11.140625" style="55" customWidth="1"/>
    <col min="6" max="6" width="8.7109375" style="55"/>
    <col min="7" max="7" width="12.42578125" style="48" customWidth="1"/>
    <col min="8" max="8" width="13.5703125" style="48" customWidth="1"/>
    <col min="9" max="9" width="12.42578125" style="60" customWidth="1"/>
    <col min="10" max="11" width="13.140625" style="60" customWidth="1"/>
    <col min="12" max="12" width="8.7109375" style="58"/>
    <col min="13" max="13" width="11.85546875" style="58" bestFit="1" customWidth="1"/>
    <col min="14" max="14" width="8.7109375" style="58"/>
    <col min="15" max="15" width="12.42578125" style="48" customWidth="1"/>
    <col min="16" max="16" width="13.5703125" style="48" customWidth="1"/>
    <col min="17" max="19" width="8.7109375" style="4"/>
    <col min="20" max="20" width="8.7109375" style="4" customWidth="1"/>
    <col min="21" max="16384" width="8.7109375" style="4"/>
  </cols>
  <sheetData>
    <row r="1" spans="1:23" s="2" customFormat="1" ht="49.5" customHeight="1" x14ac:dyDescent="0.25">
      <c r="E1" s="53" t="s">
        <v>5</v>
      </c>
      <c r="F1" s="53"/>
      <c r="G1" s="47" t="s">
        <v>365</v>
      </c>
      <c r="H1" s="46"/>
      <c r="I1" s="59" t="s">
        <v>7</v>
      </c>
      <c r="J1" s="59"/>
      <c r="K1" s="59"/>
      <c r="L1" s="57"/>
      <c r="M1" s="57" t="s">
        <v>6</v>
      </c>
      <c r="N1" s="57"/>
      <c r="O1" s="47">
        <v>1.5715104196699381</v>
      </c>
      <c r="P1" s="46"/>
    </row>
    <row r="2" spans="1:23" s="3" customFormat="1" ht="135" x14ac:dyDescent="0.25">
      <c r="A2" s="3" t="s">
        <v>8</v>
      </c>
      <c r="B2" s="3" t="s">
        <v>9</v>
      </c>
      <c r="C2" s="3" t="s">
        <v>10</v>
      </c>
      <c r="D2" s="3" t="s">
        <v>11</v>
      </c>
      <c r="E2" s="56" t="s">
        <v>12</v>
      </c>
      <c r="F2" s="56" t="s">
        <v>13</v>
      </c>
      <c r="G2" s="52" t="s">
        <v>14</v>
      </c>
      <c r="H2" s="52" t="s">
        <v>15</v>
      </c>
      <c r="I2" s="61" t="s">
        <v>16</v>
      </c>
      <c r="J2" s="61" t="s">
        <v>17</v>
      </c>
      <c r="K2" s="61" t="s">
        <v>18</v>
      </c>
      <c r="L2" s="51" t="s">
        <v>364</v>
      </c>
      <c r="M2" s="51" t="s">
        <v>366</v>
      </c>
      <c r="N2" s="51" t="s">
        <v>367</v>
      </c>
      <c r="O2" s="52" t="s">
        <v>363</v>
      </c>
      <c r="P2" s="52" t="s">
        <v>368</v>
      </c>
      <c r="T2" s="52" t="s">
        <v>363</v>
      </c>
      <c r="U2" s="52" t="s">
        <v>368</v>
      </c>
    </row>
    <row r="3" spans="1:23" x14ac:dyDescent="0.25">
      <c r="A3" s="4">
        <v>1</v>
      </c>
      <c r="B3" s="4" t="s">
        <v>53</v>
      </c>
      <c r="C3" s="4" t="s">
        <v>54</v>
      </c>
      <c r="D3" s="4">
        <v>10</v>
      </c>
      <c r="E3" s="54">
        <v>35</v>
      </c>
      <c r="F3" s="55">
        <v>10</v>
      </c>
      <c r="G3" s="49">
        <v>39411</v>
      </c>
      <c r="H3" s="49">
        <v>9</v>
      </c>
      <c r="I3" s="60">
        <v>10808.385620334167</v>
      </c>
      <c r="J3" s="60">
        <f>I3*E3</f>
        <v>378293.49671169586</v>
      </c>
      <c r="K3" s="60">
        <f>ROUND(J3/1000,0)</f>
        <v>378</v>
      </c>
      <c r="L3" s="58">
        <v>731.7</v>
      </c>
      <c r="M3" s="62">
        <f>E3/L3*100</f>
        <v>4.7833811671450048</v>
      </c>
      <c r="N3" s="58">
        <v>10</v>
      </c>
      <c r="O3" s="49">
        <f>E3*$O$1</f>
        <v>55.002864688447836</v>
      </c>
      <c r="P3" s="49">
        <f>O3/L3*100</f>
        <v>7.5171333454213247</v>
      </c>
      <c r="S3" s="4" t="s">
        <v>228</v>
      </c>
      <c r="T3" s="49">
        <f>O3</f>
        <v>55.002864688447836</v>
      </c>
      <c r="U3" s="49">
        <f t="shared" ref="U3:U12" si="0">P3</f>
        <v>7.5171333454213247</v>
      </c>
      <c r="W3" s="4">
        <f>(K3*0.93)</f>
        <v>351.54</v>
      </c>
    </row>
    <row r="4" spans="1:23" x14ac:dyDescent="0.25">
      <c r="A4" s="4">
        <v>2</v>
      </c>
      <c r="B4" s="4" t="s">
        <v>121</v>
      </c>
      <c r="C4" s="4" t="s">
        <v>122</v>
      </c>
      <c r="D4" s="4">
        <v>6</v>
      </c>
      <c r="E4" s="54">
        <v>33.171428571428571</v>
      </c>
      <c r="F4" s="55">
        <v>10</v>
      </c>
      <c r="G4" s="49">
        <v>31553</v>
      </c>
      <c r="H4" s="49">
        <v>7</v>
      </c>
      <c r="I4" s="60">
        <v>30618.968017231524</v>
      </c>
      <c r="J4" s="60">
        <f>I4*E4</f>
        <v>1015674.9105144513</v>
      </c>
      <c r="K4" s="60">
        <f>ROUND(J4/1000,0)</f>
        <v>1016</v>
      </c>
      <c r="L4" s="58">
        <v>606</v>
      </c>
      <c r="M4" s="62">
        <f>E4/L4*100</f>
        <v>5.4738330975954739</v>
      </c>
      <c r="N4" s="58">
        <v>10</v>
      </c>
      <c r="O4" s="49">
        <f t="shared" ref="O4:O67" si="1">E4*$O$1</f>
        <v>52.129245635337085</v>
      </c>
      <c r="P4" s="49">
        <f t="shared" ref="P4:P67" si="2">O4/L4*100</f>
        <v>8.6021857484054589</v>
      </c>
      <c r="S4" s="4" t="s">
        <v>230</v>
      </c>
      <c r="T4" s="49">
        <f t="shared" ref="T4:T12" si="3">O4</f>
        <v>52.129245635337085</v>
      </c>
      <c r="U4" s="49">
        <f t="shared" si="0"/>
        <v>8.6021857484054589</v>
      </c>
      <c r="W4" s="4">
        <f t="shared" ref="W4:W12" si="4">(K4*0.93)</f>
        <v>944.88</v>
      </c>
    </row>
    <row r="5" spans="1:23" x14ac:dyDescent="0.25">
      <c r="A5" s="4">
        <v>3</v>
      </c>
      <c r="B5" s="4" t="s">
        <v>227</v>
      </c>
      <c r="C5" s="4" t="s">
        <v>228</v>
      </c>
      <c r="D5" s="4">
        <v>2</v>
      </c>
      <c r="E5" s="54">
        <v>32.258064516129032</v>
      </c>
      <c r="F5" s="55">
        <v>10</v>
      </c>
      <c r="G5" s="49">
        <v>26304</v>
      </c>
      <c r="H5" s="49">
        <v>3</v>
      </c>
      <c r="I5" s="60">
        <v>14877.049130052574</v>
      </c>
      <c r="J5" s="60">
        <f>I5*E5</f>
        <v>479904.81064685719</v>
      </c>
      <c r="K5" s="60">
        <f>ROUND(J5/1000,0)</f>
        <v>480</v>
      </c>
      <c r="L5" s="58">
        <v>507.6</v>
      </c>
      <c r="M5" s="62">
        <f>E5/L5*100</f>
        <v>6.3550166501436234</v>
      </c>
      <c r="N5" s="58">
        <v>10</v>
      </c>
      <c r="O5" s="49">
        <f t="shared" si="1"/>
        <v>50.693884505481876</v>
      </c>
      <c r="P5" s="49">
        <f t="shared" si="2"/>
        <v>9.98697488287665</v>
      </c>
      <c r="S5" s="4" t="s">
        <v>298</v>
      </c>
      <c r="T5" s="49">
        <f t="shared" si="3"/>
        <v>50.693884505481876</v>
      </c>
      <c r="U5" s="49">
        <f t="shared" si="0"/>
        <v>9.98697488287665</v>
      </c>
      <c r="W5" s="4">
        <f t="shared" si="4"/>
        <v>446.40000000000003</v>
      </c>
    </row>
    <row r="6" spans="1:23" x14ac:dyDescent="0.25">
      <c r="A6" s="4">
        <v>4</v>
      </c>
      <c r="B6" s="4" t="s">
        <v>85</v>
      </c>
      <c r="C6" s="4" t="s">
        <v>86</v>
      </c>
      <c r="D6" s="4">
        <v>8</v>
      </c>
      <c r="E6" s="54">
        <v>31.527777777777779</v>
      </c>
      <c r="F6" s="55">
        <v>10</v>
      </c>
      <c r="G6" s="49">
        <v>35435</v>
      </c>
      <c r="H6" s="49">
        <v>8</v>
      </c>
      <c r="I6" s="60">
        <v>26402.291054979316</v>
      </c>
      <c r="J6" s="60">
        <f>I6*E6</f>
        <v>832405.5652055979</v>
      </c>
      <c r="K6" s="60">
        <f>ROUND(J6/1000,0)</f>
        <v>832</v>
      </c>
      <c r="L6" s="58">
        <v>658.8</v>
      </c>
      <c r="M6" s="62">
        <f>E6/L6*100</f>
        <v>4.7856371854550366</v>
      </c>
      <c r="N6" s="58">
        <v>10</v>
      </c>
      <c r="O6" s="49">
        <f t="shared" si="1"/>
        <v>49.546231286816102</v>
      </c>
      <c r="P6" s="49">
        <f t="shared" si="2"/>
        <v>7.5206787017025061</v>
      </c>
      <c r="S6" s="4" t="s">
        <v>310</v>
      </c>
      <c r="T6" s="49">
        <f t="shared" si="3"/>
        <v>49.546231286816102</v>
      </c>
      <c r="U6" s="49">
        <f t="shared" si="0"/>
        <v>7.5206787017025061</v>
      </c>
      <c r="W6" s="4">
        <f t="shared" si="4"/>
        <v>773.76</v>
      </c>
    </row>
    <row r="7" spans="1:23" x14ac:dyDescent="0.25">
      <c r="A7" s="4">
        <v>5</v>
      </c>
      <c r="B7" s="4" t="s">
        <v>229</v>
      </c>
      <c r="C7" s="4" t="s">
        <v>230</v>
      </c>
      <c r="D7" s="4">
        <v>2</v>
      </c>
      <c r="E7" s="54">
        <v>30.095238095238095</v>
      </c>
      <c r="F7" s="55">
        <v>10</v>
      </c>
      <c r="G7" s="49">
        <v>26225</v>
      </c>
      <c r="H7" s="49">
        <v>3</v>
      </c>
      <c r="I7" s="60">
        <v>34542.195476194887</v>
      </c>
      <c r="J7" s="60">
        <f>I7*E7</f>
        <v>1039555.5971883413</v>
      </c>
      <c r="K7" s="60">
        <f>ROUND(J7/1000,0)</f>
        <v>1040</v>
      </c>
      <c r="L7" s="58">
        <v>493.2</v>
      </c>
      <c r="M7" s="62">
        <f>E7/L7*100</f>
        <v>6.1020352991155917</v>
      </c>
      <c r="N7" s="58">
        <v>10</v>
      </c>
      <c r="O7" s="49">
        <f t="shared" si="1"/>
        <v>47.294980249114325</v>
      </c>
      <c r="P7" s="49">
        <f t="shared" si="2"/>
        <v>9.589412053753918</v>
      </c>
      <c r="S7" s="4" t="s">
        <v>260</v>
      </c>
      <c r="T7" s="49">
        <f t="shared" si="3"/>
        <v>47.294980249114325</v>
      </c>
      <c r="U7" s="49">
        <f t="shared" si="0"/>
        <v>9.589412053753918</v>
      </c>
      <c r="W7" s="4">
        <f t="shared" si="4"/>
        <v>967.2</v>
      </c>
    </row>
    <row r="8" spans="1:23" x14ac:dyDescent="0.25">
      <c r="A8" s="4">
        <v>6</v>
      </c>
      <c r="B8" s="4" t="s">
        <v>23</v>
      </c>
      <c r="C8" s="4" t="s">
        <v>24</v>
      </c>
      <c r="D8" s="4">
        <v>10</v>
      </c>
      <c r="E8" s="54">
        <v>28.583333333333332</v>
      </c>
      <c r="F8" s="55">
        <v>10</v>
      </c>
      <c r="G8" s="49">
        <v>63093</v>
      </c>
      <c r="H8" s="49">
        <v>10</v>
      </c>
      <c r="I8" s="60">
        <v>12109.897905266453</v>
      </c>
      <c r="J8" s="60">
        <f>I8*E8</f>
        <v>346141.24845886609</v>
      </c>
      <c r="K8" s="60">
        <f>ROUND(J8/1000,0)</f>
        <v>346</v>
      </c>
      <c r="L8" s="58">
        <v>1046.3</v>
      </c>
      <c r="M8" s="62">
        <f>E8/L8*100</f>
        <v>2.7318487368186308</v>
      </c>
      <c r="N8" s="58">
        <v>10</v>
      </c>
      <c r="O8" s="49">
        <f t="shared" si="1"/>
        <v>44.919006162232392</v>
      </c>
      <c r="P8" s="49">
        <f t="shared" si="2"/>
        <v>4.2931287548726358</v>
      </c>
      <c r="S8" s="4" t="s">
        <v>282</v>
      </c>
      <c r="T8" s="49">
        <f t="shared" si="3"/>
        <v>44.919006162232392</v>
      </c>
      <c r="U8" s="49">
        <f t="shared" si="0"/>
        <v>4.2931287548726358</v>
      </c>
      <c r="W8" s="4">
        <f t="shared" si="4"/>
        <v>321.78000000000003</v>
      </c>
    </row>
    <row r="9" spans="1:23" x14ac:dyDescent="0.25">
      <c r="A9" s="4">
        <v>7</v>
      </c>
      <c r="B9" s="4" t="s">
        <v>41</v>
      </c>
      <c r="C9" s="4" t="s">
        <v>42</v>
      </c>
      <c r="D9" s="4">
        <v>10</v>
      </c>
      <c r="E9" s="54">
        <v>28.376344086021504</v>
      </c>
      <c r="F9" s="55">
        <v>10</v>
      </c>
      <c r="G9" s="49">
        <v>43020</v>
      </c>
      <c r="H9" s="49">
        <v>10</v>
      </c>
      <c r="I9" s="60">
        <v>93263.291270438523</v>
      </c>
      <c r="J9" s="60">
        <f>I9*E9</f>
        <v>2646471.2436848092</v>
      </c>
      <c r="K9" s="60">
        <f>ROUND(J9/1000,0)</f>
        <v>2646</v>
      </c>
      <c r="L9" s="58">
        <v>748.4</v>
      </c>
      <c r="M9" s="62">
        <f>E9/L9*100</f>
        <v>3.7916012942305595</v>
      </c>
      <c r="N9" s="58">
        <v>10</v>
      </c>
      <c r="O9" s="49">
        <f t="shared" si="1"/>
        <v>44.593720403322223</v>
      </c>
      <c r="P9" s="49">
        <f t="shared" si="2"/>
        <v>5.9585409411173469</v>
      </c>
      <c r="S9" s="4" t="s">
        <v>286</v>
      </c>
      <c r="T9" s="49">
        <f t="shared" si="3"/>
        <v>44.593720403322223</v>
      </c>
      <c r="U9" s="49">
        <f t="shared" si="0"/>
        <v>5.9585409411173469</v>
      </c>
      <c r="W9" s="4">
        <f t="shared" si="4"/>
        <v>2460.7800000000002</v>
      </c>
    </row>
    <row r="10" spans="1:23" x14ac:dyDescent="0.25">
      <c r="A10" s="4">
        <v>8</v>
      </c>
      <c r="B10" s="4" t="s">
        <v>259</v>
      </c>
      <c r="C10" s="4" t="s">
        <v>260</v>
      </c>
      <c r="D10" s="4">
        <v>1</v>
      </c>
      <c r="E10" s="54">
        <v>28.25</v>
      </c>
      <c r="F10" s="55">
        <v>10</v>
      </c>
      <c r="G10" s="49">
        <v>25649</v>
      </c>
      <c r="H10" s="49">
        <v>2</v>
      </c>
      <c r="I10" s="60">
        <v>37763.941504474606</v>
      </c>
      <c r="J10" s="60">
        <f>I10*E10</f>
        <v>1066831.3475014076</v>
      </c>
      <c r="K10" s="60">
        <f>ROUND(J10/1000,0)</f>
        <v>1067</v>
      </c>
      <c r="L10" s="58">
        <v>496.2</v>
      </c>
      <c r="M10" s="62">
        <f>E10/L10*100</f>
        <v>5.6932688432083838</v>
      </c>
      <c r="N10" s="58">
        <v>10</v>
      </c>
      <c r="O10" s="49">
        <f t="shared" si="1"/>
        <v>44.395169355675755</v>
      </c>
      <c r="P10" s="49">
        <f t="shared" si="2"/>
        <v>8.947031309084192</v>
      </c>
      <c r="S10" s="4" t="s">
        <v>122</v>
      </c>
      <c r="T10" s="49">
        <f t="shared" si="3"/>
        <v>44.395169355675755</v>
      </c>
      <c r="U10" s="49">
        <f t="shared" si="0"/>
        <v>8.947031309084192</v>
      </c>
      <c r="W10" s="4">
        <f t="shared" si="4"/>
        <v>992.31000000000006</v>
      </c>
    </row>
    <row r="11" spans="1:23" x14ac:dyDescent="0.25">
      <c r="A11" s="4">
        <v>9</v>
      </c>
      <c r="B11" s="4" t="s">
        <v>191</v>
      </c>
      <c r="C11" s="4" t="s">
        <v>192</v>
      </c>
      <c r="D11" s="4">
        <v>4</v>
      </c>
      <c r="E11" s="54">
        <v>27.553191489361701</v>
      </c>
      <c r="F11" s="55">
        <v>10</v>
      </c>
      <c r="G11" s="49">
        <v>27867</v>
      </c>
      <c r="H11" s="49">
        <v>5</v>
      </c>
      <c r="I11" s="60">
        <v>11529.38364562644</v>
      </c>
      <c r="J11" s="60">
        <f>I11*E11</f>
        <v>317671.31534226041</v>
      </c>
      <c r="K11" s="60">
        <f>ROUND(J11/1000,0)</f>
        <v>318</v>
      </c>
      <c r="L11" s="58">
        <v>529.79999999999995</v>
      </c>
      <c r="M11" s="62">
        <f>E11/L11*100</f>
        <v>5.2006778953117596</v>
      </c>
      <c r="N11" s="58">
        <v>10</v>
      </c>
      <c r="O11" s="49">
        <f t="shared" si="1"/>
        <v>43.300127520692975</v>
      </c>
      <c r="P11" s="49">
        <f t="shared" si="2"/>
        <v>8.1729195018295542</v>
      </c>
      <c r="S11" s="4" t="s">
        <v>312</v>
      </c>
      <c r="T11" s="49">
        <f t="shared" si="3"/>
        <v>43.300127520692975</v>
      </c>
      <c r="U11" s="49">
        <f t="shared" si="0"/>
        <v>8.1729195018295542</v>
      </c>
      <c r="W11" s="4">
        <f t="shared" si="4"/>
        <v>295.74</v>
      </c>
    </row>
    <row r="12" spans="1:23" x14ac:dyDescent="0.25">
      <c r="A12" s="4">
        <v>10</v>
      </c>
      <c r="B12" s="4" t="s">
        <v>67</v>
      </c>
      <c r="C12" s="4" t="s">
        <v>68</v>
      </c>
      <c r="D12" s="4">
        <v>8</v>
      </c>
      <c r="E12" s="54">
        <v>27.422535211267604</v>
      </c>
      <c r="F12" s="55">
        <v>10</v>
      </c>
      <c r="G12" s="49">
        <v>36450</v>
      </c>
      <c r="H12" s="49">
        <v>9</v>
      </c>
      <c r="I12" s="60">
        <v>21116.576622955345</v>
      </c>
      <c r="J12" s="60">
        <f>I12*E12</f>
        <v>579070.06598442327</v>
      </c>
      <c r="K12" s="60">
        <f>ROUND(J12/1000,0)</f>
        <v>579</v>
      </c>
      <c r="L12" s="58">
        <v>669.8</v>
      </c>
      <c r="M12" s="62">
        <f>E12/L12*100</f>
        <v>4.0941378338709473</v>
      </c>
      <c r="N12" s="58">
        <v>10</v>
      </c>
      <c r="O12" s="49">
        <f t="shared" si="1"/>
        <v>43.094799818272804</v>
      </c>
      <c r="P12" s="49">
        <f t="shared" si="2"/>
        <v>6.433980265493104</v>
      </c>
      <c r="S12" s="4" t="s">
        <v>284</v>
      </c>
      <c r="T12" s="49">
        <f t="shared" si="3"/>
        <v>43.094799818272804</v>
      </c>
      <c r="U12" s="49">
        <f t="shared" si="0"/>
        <v>6.433980265493104</v>
      </c>
      <c r="W12" s="4">
        <f t="shared" si="4"/>
        <v>538.47</v>
      </c>
    </row>
    <row r="13" spans="1:23" x14ac:dyDescent="0.25">
      <c r="A13" s="4">
        <v>11</v>
      </c>
      <c r="B13" s="4" t="s">
        <v>281</v>
      </c>
      <c r="C13" s="4" t="s">
        <v>282</v>
      </c>
      <c r="D13" s="4">
        <v>2</v>
      </c>
      <c r="E13" s="54">
        <v>27.104761904761904</v>
      </c>
      <c r="F13" s="55">
        <v>10</v>
      </c>
      <c r="G13" s="49">
        <v>24784</v>
      </c>
      <c r="H13" s="49">
        <v>2</v>
      </c>
      <c r="I13" s="60">
        <v>30314.000000000091</v>
      </c>
      <c r="J13" s="60">
        <f>I13*E13</f>
        <v>821653.7523809548</v>
      </c>
      <c r="K13" s="60">
        <f>ROUND(J13/1000,0)</f>
        <v>822</v>
      </c>
      <c r="L13" s="58">
        <v>480.4</v>
      </c>
      <c r="M13" s="62">
        <f>E13/L13*100</f>
        <v>5.642123627136117</v>
      </c>
      <c r="N13" s="58">
        <v>10</v>
      </c>
      <c r="O13" s="49">
        <f t="shared" si="1"/>
        <v>42.595415756006133</v>
      </c>
      <c r="P13" s="49">
        <f t="shared" si="2"/>
        <v>8.866656069110352</v>
      </c>
    </row>
    <row r="14" spans="1:23" x14ac:dyDescent="0.25">
      <c r="A14" s="4">
        <v>12</v>
      </c>
      <c r="B14" s="4" t="s">
        <v>133</v>
      </c>
      <c r="C14" s="4" t="s">
        <v>134</v>
      </c>
      <c r="D14" s="4">
        <v>6</v>
      </c>
      <c r="E14" s="54">
        <v>27.05</v>
      </c>
      <c r="F14" s="55">
        <v>10</v>
      </c>
      <c r="G14" s="49">
        <v>30610</v>
      </c>
      <c r="H14" s="49">
        <v>7</v>
      </c>
      <c r="I14" s="60">
        <v>22589.947254132818</v>
      </c>
      <c r="J14" s="60">
        <f>I14*E14</f>
        <v>611058.07322429272</v>
      </c>
      <c r="K14" s="60">
        <f>ROUND(J14/1000,0)</f>
        <v>611</v>
      </c>
      <c r="L14" s="58">
        <v>585.79999999999995</v>
      </c>
      <c r="M14" s="62">
        <f>E14/L14*100</f>
        <v>4.617616934107204</v>
      </c>
      <c r="N14" s="58">
        <v>10</v>
      </c>
      <c r="O14" s="49">
        <f t="shared" si="1"/>
        <v>42.509356852071825</v>
      </c>
      <c r="P14" s="49">
        <f t="shared" si="2"/>
        <v>7.256633125993825</v>
      </c>
    </row>
    <row r="15" spans="1:23" x14ac:dyDescent="0.25">
      <c r="A15" s="4">
        <v>13</v>
      </c>
      <c r="B15" s="4" t="s">
        <v>243</v>
      </c>
      <c r="C15" s="4" t="s">
        <v>244</v>
      </c>
      <c r="D15" s="4">
        <v>4</v>
      </c>
      <c r="E15" s="54">
        <v>27.049019607843139</v>
      </c>
      <c r="F15" s="55">
        <v>10</v>
      </c>
      <c r="G15" s="49">
        <v>26009</v>
      </c>
      <c r="H15" s="49">
        <v>3</v>
      </c>
      <c r="I15" s="60">
        <v>43825.243186987551</v>
      </c>
      <c r="J15" s="60">
        <f>I15*E15</f>
        <v>1185429.8622833202</v>
      </c>
      <c r="K15" s="60">
        <f>ROUND(J15/1000,0)</f>
        <v>1185</v>
      </c>
      <c r="L15" s="58">
        <v>517</v>
      </c>
      <c r="M15" s="62">
        <f>E15/L15*100</f>
        <v>5.2319186862365843</v>
      </c>
      <c r="N15" s="58">
        <v>10</v>
      </c>
      <c r="O15" s="49">
        <f t="shared" si="1"/>
        <v>42.507816155581956</v>
      </c>
      <c r="P15" s="49">
        <f t="shared" si="2"/>
        <v>8.2220147302866451</v>
      </c>
    </row>
    <row r="16" spans="1:23" x14ac:dyDescent="0.25">
      <c r="A16" s="4">
        <v>14</v>
      </c>
      <c r="B16" s="4" t="s">
        <v>297</v>
      </c>
      <c r="C16" s="4" t="s">
        <v>298</v>
      </c>
      <c r="D16" s="4">
        <v>1</v>
      </c>
      <c r="E16" s="54">
        <v>26.931034482758619</v>
      </c>
      <c r="F16" s="55">
        <v>10</v>
      </c>
      <c r="G16" s="49">
        <v>23879</v>
      </c>
      <c r="H16" s="49">
        <v>1</v>
      </c>
      <c r="I16" s="60">
        <v>31529.488071233602</v>
      </c>
      <c r="J16" s="60">
        <f>I16*E16</f>
        <v>849121.73047011869</v>
      </c>
      <c r="K16" s="60">
        <f>ROUND(J16/1000,0)</f>
        <v>849</v>
      </c>
      <c r="L16" s="58">
        <v>468.1</v>
      </c>
      <c r="M16" s="62">
        <f>E16/L16*100</f>
        <v>5.7532652174233316</v>
      </c>
      <c r="N16" s="58">
        <v>10</v>
      </c>
      <c r="O16" s="49">
        <f t="shared" si="1"/>
        <v>42.322401302145572</v>
      </c>
      <c r="P16" s="49">
        <f t="shared" si="2"/>
        <v>9.0413162363053985</v>
      </c>
    </row>
    <row r="17" spans="1:16" x14ac:dyDescent="0.25">
      <c r="A17" s="4">
        <v>15</v>
      </c>
      <c r="B17" s="4" t="s">
        <v>79</v>
      </c>
      <c r="C17" s="4" t="s">
        <v>80</v>
      </c>
      <c r="D17" s="4">
        <v>9</v>
      </c>
      <c r="E17" s="54">
        <v>26.285714285714285</v>
      </c>
      <c r="F17" s="55">
        <v>10</v>
      </c>
      <c r="G17" s="49">
        <v>35865</v>
      </c>
      <c r="H17" s="49">
        <v>8</v>
      </c>
      <c r="I17" s="60">
        <v>24781.591100799949</v>
      </c>
      <c r="J17" s="60">
        <f>I17*E17</f>
        <v>651401.82322102727</v>
      </c>
      <c r="K17" s="60">
        <f>ROUND(J17/1000,0)</f>
        <v>651</v>
      </c>
      <c r="L17" s="58">
        <v>643.29999999999995</v>
      </c>
      <c r="M17" s="62">
        <f>E17/L17*100</f>
        <v>4.0860740378850124</v>
      </c>
      <c r="N17" s="58">
        <v>10</v>
      </c>
      <c r="O17" s="49">
        <f t="shared" si="1"/>
        <v>41.308273888466942</v>
      </c>
      <c r="P17" s="49">
        <f t="shared" si="2"/>
        <v>6.4213079260791144</v>
      </c>
    </row>
    <row r="18" spans="1:16" x14ac:dyDescent="0.25">
      <c r="A18" s="4">
        <v>16</v>
      </c>
      <c r="B18" s="4" t="s">
        <v>123</v>
      </c>
      <c r="C18" s="4" t="s">
        <v>124</v>
      </c>
      <c r="D18" s="4">
        <v>10</v>
      </c>
      <c r="E18" s="54">
        <v>26.111111111111111</v>
      </c>
      <c r="F18" s="55">
        <v>9</v>
      </c>
      <c r="G18" s="49">
        <v>31148</v>
      </c>
      <c r="H18" s="49">
        <v>7</v>
      </c>
      <c r="I18" s="60">
        <v>20702.883019582503</v>
      </c>
      <c r="J18" s="60">
        <f>I18*E18</f>
        <v>540575.27884465421</v>
      </c>
      <c r="K18" s="60">
        <f>ROUND(J18/1000,0)</f>
        <v>541</v>
      </c>
      <c r="L18" s="58">
        <v>584.79999999999995</v>
      </c>
      <c r="M18" s="62">
        <f>E18/L18*100</f>
        <v>4.4649642802857583</v>
      </c>
      <c r="N18" s="58">
        <v>9</v>
      </c>
      <c r="O18" s="49">
        <f t="shared" si="1"/>
        <v>41.033883180270607</v>
      </c>
      <c r="P18" s="49">
        <f t="shared" si="2"/>
        <v>7.0167378899231556</v>
      </c>
    </row>
    <row r="19" spans="1:16" x14ac:dyDescent="0.25">
      <c r="A19" s="4">
        <v>17</v>
      </c>
      <c r="B19" s="4" t="s">
        <v>285</v>
      </c>
      <c r="C19" s="4" t="s">
        <v>286</v>
      </c>
      <c r="D19" s="4">
        <v>1</v>
      </c>
      <c r="E19" s="54">
        <v>25.943396226415093</v>
      </c>
      <c r="F19" s="55">
        <v>9</v>
      </c>
      <c r="G19" s="49">
        <v>24484</v>
      </c>
      <c r="H19" s="49">
        <v>1</v>
      </c>
      <c r="I19" s="60">
        <v>18551.785923582982</v>
      </c>
      <c r="J19" s="60">
        <f>I19*E19</f>
        <v>481296.33292314335</v>
      </c>
      <c r="K19" s="60">
        <f>ROUND(J19/1000,0)</f>
        <v>481</v>
      </c>
      <c r="L19" s="58">
        <v>467</v>
      </c>
      <c r="M19" s="62">
        <f>E19/L19*100</f>
        <v>5.5553310977334247</v>
      </c>
      <c r="N19" s="58">
        <v>9</v>
      </c>
      <c r="O19" s="49">
        <f t="shared" si="1"/>
        <v>40.770317491437069</v>
      </c>
      <c r="P19" s="49">
        <f t="shared" si="2"/>
        <v>8.7302607048045111</v>
      </c>
    </row>
    <row r="20" spans="1:16" x14ac:dyDescent="0.25">
      <c r="A20" s="4">
        <v>18</v>
      </c>
      <c r="B20" s="4" t="s">
        <v>213</v>
      </c>
      <c r="C20" s="4" t="s">
        <v>214</v>
      </c>
      <c r="D20" s="4">
        <v>4</v>
      </c>
      <c r="E20" s="54">
        <v>25.729166666666668</v>
      </c>
      <c r="F20" s="55">
        <v>9</v>
      </c>
      <c r="G20" s="49">
        <v>26850</v>
      </c>
      <c r="H20" s="49">
        <v>4</v>
      </c>
      <c r="I20" s="60">
        <v>20319.47663679274</v>
      </c>
      <c r="J20" s="60">
        <f>I20*E20</f>
        <v>522803.2009674799</v>
      </c>
      <c r="K20" s="60">
        <f>ROUND(J20/1000,0)</f>
        <v>523</v>
      </c>
      <c r="L20" s="58">
        <v>518.6</v>
      </c>
      <c r="M20" s="62">
        <f>E20/L20*100</f>
        <v>4.9612739426661525</v>
      </c>
      <c r="N20" s="58">
        <v>9</v>
      </c>
      <c r="O20" s="49">
        <f t="shared" si="1"/>
        <v>40.433653506091119</v>
      </c>
      <c r="P20" s="49">
        <f t="shared" si="2"/>
        <v>7.7966936957368143</v>
      </c>
    </row>
    <row r="21" spans="1:16" x14ac:dyDescent="0.25">
      <c r="A21" s="4">
        <v>19</v>
      </c>
      <c r="B21" s="4" t="s">
        <v>263</v>
      </c>
      <c r="C21" s="4" t="s">
        <v>264</v>
      </c>
      <c r="D21" s="4">
        <v>2</v>
      </c>
      <c r="E21" s="54">
        <v>25.711656441717793</v>
      </c>
      <c r="F21" s="55">
        <v>9</v>
      </c>
      <c r="G21" s="49">
        <v>25545</v>
      </c>
      <c r="H21" s="49">
        <v>2</v>
      </c>
      <c r="I21" s="60">
        <v>46611.594934858418</v>
      </c>
      <c r="J21" s="60">
        <f>I21*E21</f>
        <v>1198461.3151655928</v>
      </c>
      <c r="K21" s="60">
        <f>ROUND(J21/1000,0)</f>
        <v>1198</v>
      </c>
      <c r="L21" s="58">
        <v>492.3</v>
      </c>
      <c r="M21" s="62">
        <f>E21/L21*100</f>
        <v>5.2227618203773698</v>
      </c>
      <c r="N21" s="58">
        <v>9</v>
      </c>
      <c r="O21" s="49">
        <f t="shared" si="1"/>
        <v>40.406136005133199</v>
      </c>
      <c r="P21" s="49">
        <f t="shared" si="2"/>
        <v>8.2076246201773717</v>
      </c>
    </row>
    <row r="22" spans="1:16" x14ac:dyDescent="0.25">
      <c r="A22" s="4">
        <v>20</v>
      </c>
      <c r="B22" s="4" t="s">
        <v>209</v>
      </c>
      <c r="C22" s="4" t="s">
        <v>210</v>
      </c>
      <c r="D22" s="4">
        <v>3</v>
      </c>
      <c r="E22" s="54">
        <v>25.649425287356323</v>
      </c>
      <c r="F22" s="55">
        <v>9</v>
      </c>
      <c r="G22" s="49">
        <v>26995</v>
      </c>
      <c r="H22" s="49">
        <v>4</v>
      </c>
      <c r="I22" s="60">
        <v>21081.601692313587</v>
      </c>
      <c r="J22" s="60">
        <f>I22*E22</f>
        <v>540730.967544802</v>
      </c>
      <c r="K22" s="60">
        <f>ROUND(J22/1000,0)</f>
        <v>541</v>
      </c>
      <c r="L22" s="58">
        <v>504.8</v>
      </c>
      <c r="M22" s="62">
        <f>E22/L22*100</f>
        <v>5.0811064356886533</v>
      </c>
      <c r="N22" s="58">
        <v>9</v>
      </c>
      <c r="O22" s="49">
        <f t="shared" si="1"/>
        <v>40.30833909762606</v>
      </c>
      <c r="P22" s="49">
        <f t="shared" si="2"/>
        <v>7.9850117071366995</v>
      </c>
    </row>
    <row r="23" spans="1:16" x14ac:dyDescent="0.25">
      <c r="A23" s="4">
        <v>21</v>
      </c>
      <c r="B23" s="4" t="s">
        <v>309</v>
      </c>
      <c r="C23" s="4" t="s">
        <v>310</v>
      </c>
      <c r="D23" s="4">
        <v>2</v>
      </c>
      <c r="E23" s="54">
        <v>25.612903225806452</v>
      </c>
      <c r="F23" s="55">
        <v>9</v>
      </c>
      <c r="G23" s="49">
        <v>23062</v>
      </c>
      <c r="H23" s="49">
        <v>1</v>
      </c>
      <c r="I23" s="60">
        <v>16872.288516801411</v>
      </c>
      <c r="J23" s="60">
        <f>I23*E23</f>
        <v>432148.29297872004</v>
      </c>
      <c r="K23" s="60">
        <f>ROUND(J23/1000,0)</f>
        <v>432</v>
      </c>
      <c r="L23" s="58">
        <v>446.3</v>
      </c>
      <c r="M23" s="62">
        <f>E23/L23*100</f>
        <v>5.7389431382044478</v>
      </c>
      <c r="N23" s="58">
        <v>9</v>
      </c>
      <c r="O23" s="49">
        <f t="shared" si="1"/>
        <v>40.250944297352611</v>
      </c>
      <c r="P23" s="49">
        <f t="shared" si="2"/>
        <v>9.018808939581584</v>
      </c>
    </row>
    <row r="24" spans="1:16" x14ac:dyDescent="0.25">
      <c r="A24" s="4">
        <v>22</v>
      </c>
      <c r="B24" s="4" t="s">
        <v>151</v>
      </c>
      <c r="C24" s="4" t="s">
        <v>152</v>
      </c>
      <c r="D24" s="4">
        <v>9</v>
      </c>
      <c r="E24" s="54">
        <v>25.217391304347824</v>
      </c>
      <c r="F24" s="55">
        <v>9</v>
      </c>
      <c r="G24" s="49">
        <v>29761</v>
      </c>
      <c r="H24" s="49">
        <v>6</v>
      </c>
      <c r="I24" s="60">
        <v>33505.299778461384</v>
      </c>
      <c r="J24" s="60">
        <f>I24*E24</f>
        <v>844916.25528293918</v>
      </c>
      <c r="K24" s="60">
        <f>ROUND(J24/1000,0)</f>
        <v>845</v>
      </c>
      <c r="L24" s="58">
        <v>580</v>
      </c>
      <c r="M24" s="62">
        <f>E24/L24*100</f>
        <v>4.3478260869565215</v>
      </c>
      <c r="N24" s="58">
        <v>9</v>
      </c>
      <c r="O24" s="49">
        <f t="shared" si="1"/>
        <v>39.629393191676698</v>
      </c>
      <c r="P24" s="49">
        <f t="shared" si="2"/>
        <v>6.8326539985649486</v>
      </c>
    </row>
    <row r="25" spans="1:16" x14ac:dyDescent="0.25">
      <c r="A25" s="4">
        <v>23</v>
      </c>
      <c r="B25" s="4" t="s">
        <v>283</v>
      </c>
      <c r="C25" s="4" t="s">
        <v>284</v>
      </c>
      <c r="D25" s="4">
        <v>2</v>
      </c>
      <c r="E25" s="54">
        <v>25.141025641025642</v>
      </c>
      <c r="F25" s="55">
        <v>9</v>
      </c>
      <c r="G25" s="49">
        <v>24496</v>
      </c>
      <c r="H25" s="49">
        <v>2</v>
      </c>
      <c r="I25" s="60">
        <v>31757.816582418163</v>
      </c>
      <c r="J25" s="60">
        <f>I25*E25</f>
        <v>798424.08100156439</v>
      </c>
      <c r="K25" s="60">
        <f>ROUND(J25/1000,0)</f>
        <v>798</v>
      </c>
      <c r="L25" s="58">
        <v>473.5</v>
      </c>
      <c r="M25" s="62">
        <f>E25/L25*100</f>
        <v>5.309614707713969</v>
      </c>
      <c r="N25" s="58">
        <v>9</v>
      </c>
      <c r="O25" s="49">
        <f t="shared" si="1"/>
        <v>39.509383756060885</v>
      </c>
      <c r="P25" s="49">
        <f t="shared" si="2"/>
        <v>8.3441148376052556</v>
      </c>
    </row>
    <row r="26" spans="1:16" x14ac:dyDescent="0.25">
      <c r="A26" s="4">
        <v>24</v>
      </c>
      <c r="B26" s="4" t="s">
        <v>205</v>
      </c>
      <c r="C26" s="4" t="s">
        <v>206</v>
      </c>
      <c r="D26" s="4">
        <v>2</v>
      </c>
      <c r="E26" s="54">
        <v>24.873015873015873</v>
      </c>
      <c r="F26" s="55">
        <v>9</v>
      </c>
      <c r="G26" s="49">
        <v>27151</v>
      </c>
      <c r="H26" s="49">
        <v>4</v>
      </c>
      <c r="I26" s="60">
        <v>18688.869447811827</v>
      </c>
      <c r="J26" s="60">
        <f>I26*E26</f>
        <v>464848.546424145</v>
      </c>
      <c r="K26" s="60">
        <f>ROUND(J26/1000,0)</f>
        <v>465</v>
      </c>
      <c r="L26" s="58">
        <v>529.9</v>
      </c>
      <c r="M26" s="62">
        <f>E26/L26*100</f>
        <v>4.6939075057587987</v>
      </c>
      <c r="N26" s="58">
        <v>9</v>
      </c>
      <c r="O26" s="49">
        <f t="shared" si="1"/>
        <v>39.088203613060209</v>
      </c>
      <c r="P26" s="49">
        <f t="shared" si="2"/>
        <v>7.376524554266882</v>
      </c>
    </row>
    <row r="27" spans="1:16" x14ac:dyDescent="0.25">
      <c r="A27" s="4">
        <v>25</v>
      </c>
      <c r="B27" s="4" t="s">
        <v>91</v>
      </c>
      <c r="C27" s="4" t="s">
        <v>92</v>
      </c>
      <c r="D27" s="4">
        <v>6</v>
      </c>
      <c r="E27" s="54">
        <v>24.771428571428572</v>
      </c>
      <c r="F27" s="55">
        <v>9</v>
      </c>
      <c r="G27" s="49">
        <v>34543</v>
      </c>
      <c r="H27" s="49">
        <v>8</v>
      </c>
      <c r="I27" s="60">
        <v>29336.947989372777</v>
      </c>
      <c r="J27" s="60">
        <f>I27*E27</f>
        <v>726718.11162246275</v>
      </c>
      <c r="K27" s="60">
        <f>ROUND(J27/1000,0)</f>
        <v>727</v>
      </c>
      <c r="L27" s="58">
        <v>651.29999999999995</v>
      </c>
      <c r="M27" s="62">
        <f>E27/L27*100</f>
        <v>3.8033822464960192</v>
      </c>
      <c r="N27" s="58">
        <v>9</v>
      </c>
      <c r="O27" s="49">
        <f t="shared" si="1"/>
        <v>38.928558110109613</v>
      </c>
      <c r="P27" s="49">
        <f t="shared" si="2"/>
        <v>5.9770548303561517</v>
      </c>
    </row>
    <row r="28" spans="1:16" x14ac:dyDescent="0.25">
      <c r="A28" s="4">
        <v>26</v>
      </c>
      <c r="B28" s="4" t="s">
        <v>109</v>
      </c>
      <c r="C28" s="4" t="s">
        <v>110</v>
      </c>
      <c r="D28" s="4">
        <v>5</v>
      </c>
      <c r="E28" s="54">
        <v>24.633540372670808</v>
      </c>
      <c r="F28" s="55">
        <v>9</v>
      </c>
      <c r="G28" s="49">
        <v>33169</v>
      </c>
      <c r="H28" s="49">
        <v>7</v>
      </c>
      <c r="I28" s="60">
        <v>18914.759665688369</v>
      </c>
      <c r="J28" s="60">
        <f>I28*E28</f>
        <v>465937.49586409982</v>
      </c>
      <c r="K28" s="60">
        <f>ROUND(J28/1000,0)</f>
        <v>466</v>
      </c>
      <c r="L28" s="58">
        <v>612.29999999999995</v>
      </c>
      <c r="M28" s="62">
        <f>E28/L28*100</f>
        <v>4.0231161804133286</v>
      </c>
      <c r="N28" s="58">
        <v>9</v>
      </c>
      <c r="O28" s="49">
        <f t="shared" si="1"/>
        <v>38.711865369012266</v>
      </c>
      <c r="P28" s="49">
        <f t="shared" si="2"/>
        <v>6.3223689970622683</v>
      </c>
    </row>
    <row r="29" spans="1:16" x14ac:dyDescent="0.25">
      <c r="A29" s="4">
        <v>27</v>
      </c>
      <c r="B29" s="4" t="s">
        <v>293</v>
      </c>
      <c r="C29" s="4" t="s">
        <v>294</v>
      </c>
      <c r="D29" s="4">
        <v>2</v>
      </c>
      <c r="E29" s="54">
        <v>24.446428571428573</v>
      </c>
      <c r="F29" s="55">
        <v>9</v>
      </c>
      <c r="G29" s="49">
        <v>24167</v>
      </c>
      <c r="H29" s="49">
        <v>1</v>
      </c>
      <c r="I29" s="60">
        <v>35698.60607467129</v>
      </c>
      <c r="J29" s="60">
        <f>I29*E29</f>
        <v>872703.42350401788</v>
      </c>
      <c r="K29" s="60">
        <f>ROUND(J29/1000,0)</f>
        <v>873</v>
      </c>
      <c r="L29" s="58">
        <v>466.6</v>
      </c>
      <c r="M29" s="62">
        <f>E29/L29*100</f>
        <v>5.239268875145429</v>
      </c>
      <c r="N29" s="58">
        <v>9</v>
      </c>
      <c r="O29" s="49">
        <f t="shared" si="1"/>
        <v>38.417817223716881</v>
      </c>
      <c r="P29" s="49">
        <f t="shared" si="2"/>
        <v>8.2335656287434382</v>
      </c>
    </row>
    <row r="30" spans="1:16" x14ac:dyDescent="0.25">
      <c r="A30" s="4">
        <v>28</v>
      </c>
      <c r="B30" s="4" t="s">
        <v>249</v>
      </c>
      <c r="C30" s="4" t="s">
        <v>250</v>
      </c>
      <c r="D30" s="4">
        <v>1</v>
      </c>
      <c r="E30" s="54">
        <v>24.363636363636363</v>
      </c>
      <c r="F30" s="55">
        <v>9</v>
      </c>
      <c r="G30" s="49">
        <v>25844</v>
      </c>
      <c r="H30" s="49">
        <v>3</v>
      </c>
      <c r="I30" s="60">
        <v>16544.068020518636</v>
      </c>
      <c r="J30" s="60">
        <f>I30*E30</f>
        <v>403073.65722718131</v>
      </c>
      <c r="K30" s="60">
        <f>ROUND(J30/1000,0)</f>
        <v>403</v>
      </c>
      <c r="L30" s="58">
        <v>510.8</v>
      </c>
      <c r="M30" s="62">
        <f>E30/L30*100</f>
        <v>4.7697017156688259</v>
      </c>
      <c r="N30" s="58">
        <v>9</v>
      </c>
      <c r="O30" s="49">
        <f t="shared" si="1"/>
        <v>38.287708406503945</v>
      </c>
      <c r="P30" s="49">
        <f t="shared" si="2"/>
        <v>7.4956359448911405</v>
      </c>
    </row>
    <row r="31" spans="1:16" x14ac:dyDescent="0.25">
      <c r="A31" s="4">
        <v>29</v>
      </c>
      <c r="B31" s="4" t="s">
        <v>251</v>
      </c>
      <c r="C31" s="4" t="s">
        <v>252</v>
      </c>
      <c r="D31" s="4">
        <v>7</v>
      </c>
      <c r="E31" s="54">
        <v>24.28</v>
      </c>
      <c r="F31" s="55">
        <v>9</v>
      </c>
      <c r="G31" s="49">
        <v>25778</v>
      </c>
      <c r="H31" s="49">
        <v>3</v>
      </c>
      <c r="I31" s="60">
        <v>19143.543057362513</v>
      </c>
      <c r="J31" s="60">
        <f>I31*E31</f>
        <v>464805.22543276183</v>
      </c>
      <c r="K31" s="60">
        <f>ROUND(J31/1000,0)</f>
        <v>465</v>
      </c>
      <c r="L31" s="58">
        <v>485.4</v>
      </c>
      <c r="M31" s="62">
        <f>E31/L31*100</f>
        <v>5.0020601565718996</v>
      </c>
      <c r="N31" s="58">
        <v>9</v>
      </c>
      <c r="O31" s="49">
        <f t="shared" si="1"/>
        <v>38.1562729895861</v>
      </c>
      <c r="P31" s="49">
        <f t="shared" si="2"/>
        <v>7.860789655868583</v>
      </c>
    </row>
    <row r="32" spans="1:16" x14ac:dyDescent="0.25">
      <c r="A32" s="4">
        <v>30</v>
      </c>
      <c r="B32" s="4" t="s">
        <v>65</v>
      </c>
      <c r="C32" s="4" t="s">
        <v>66</v>
      </c>
      <c r="D32" s="4">
        <v>9</v>
      </c>
      <c r="E32" s="54">
        <v>24.258064516129032</v>
      </c>
      <c r="F32" s="55">
        <v>9</v>
      </c>
      <c r="G32" s="49">
        <v>36461</v>
      </c>
      <c r="H32" s="49">
        <v>9</v>
      </c>
      <c r="I32" s="60">
        <v>19874.137362425059</v>
      </c>
      <c r="J32" s="60">
        <f>I32*E32</f>
        <v>482108.10634011758</v>
      </c>
      <c r="K32" s="60">
        <f>ROUND(J32/1000,0)</f>
        <v>482</v>
      </c>
      <c r="L32" s="58">
        <v>696.4</v>
      </c>
      <c r="M32" s="62">
        <f>E32/L32*100</f>
        <v>3.4833521706101425</v>
      </c>
      <c r="N32" s="58">
        <v>9</v>
      </c>
      <c r="O32" s="49">
        <f t="shared" si="1"/>
        <v>38.121801148122366</v>
      </c>
      <c r="P32" s="49">
        <f t="shared" si="2"/>
        <v>5.4741242314937342</v>
      </c>
    </row>
    <row r="33" spans="1:16" x14ac:dyDescent="0.25">
      <c r="A33" s="4">
        <v>31</v>
      </c>
      <c r="B33" s="4" t="s">
        <v>171</v>
      </c>
      <c r="C33" s="4" t="s">
        <v>172</v>
      </c>
      <c r="D33" s="4">
        <v>9</v>
      </c>
      <c r="E33" s="54">
        <v>24.248520710059172</v>
      </c>
      <c r="F33" s="55">
        <v>8</v>
      </c>
      <c r="G33" s="49">
        <v>28638</v>
      </c>
      <c r="H33" s="49">
        <v>5</v>
      </c>
      <c r="I33" s="60">
        <v>66855.86735152021</v>
      </c>
      <c r="J33" s="60">
        <f>I33*E33</f>
        <v>1621155.8840623067</v>
      </c>
      <c r="K33" s="60">
        <f>ROUND(J33/1000,0)</f>
        <v>1621</v>
      </c>
      <c r="L33" s="58">
        <v>548.9</v>
      </c>
      <c r="M33" s="62">
        <f>E33/L33*100</f>
        <v>4.4176572618070997</v>
      </c>
      <c r="N33" s="58">
        <v>8</v>
      </c>
      <c r="O33" s="49">
        <f t="shared" si="1"/>
        <v>38.106802957440273</v>
      </c>
      <c r="P33" s="49">
        <f t="shared" si="2"/>
        <v>6.9423944174604246</v>
      </c>
    </row>
    <row r="34" spans="1:16" x14ac:dyDescent="0.25">
      <c r="A34" s="4">
        <v>32</v>
      </c>
      <c r="B34" s="4" t="s">
        <v>169</v>
      </c>
      <c r="C34" s="4" t="s">
        <v>170</v>
      </c>
      <c r="D34" s="4">
        <v>3</v>
      </c>
      <c r="E34" s="54">
        <v>24.218045112781954</v>
      </c>
      <c r="F34" s="55">
        <v>8</v>
      </c>
      <c r="G34" s="49">
        <v>29043</v>
      </c>
      <c r="H34" s="49">
        <v>5</v>
      </c>
      <c r="I34" s="60">
        <v>27454.47550125733</v>
      </c>
      <c r="J34" s="60">
        <f>I34*E34</f>
        <v>664893.72623721696</v>
      </c>
      <c r="K34" s="60">
        <f>ROUND(J34/1000,0)</f>
        <v>665</v>
      </c>
      <c r="L34" s="58">
        <v>552.70000000000005</v>
      </c>
      <c r="M34" s="62">
        <f>E34/L34*100</f>
        <v>4.3817704202608923</v>
      </c>
      <c r="N34" s="58">
        <v>8</v>
      </c>
      <c r="O34" s="49">
        <f t="shared" si="1"/>
        <v>38.058910238773464</v>
      </c>
      <c r="P34" s="49">
        <f t="shared" si="2"/>
        <v>6.885997872041516</v>
      </c>
    </row>
    <row r="35" spans="1:16" x14ac:dyDescent="0.25">
      <c r="A35" s="4">
        <v>33</v>
      </c>
      <c r="B35" s="4" t="s">
        <v>55</v>
      </c>
      <c r="C35" s="4" t="s">
        <v>56</v>
      </c>
      <c r="D35" s="4">
        <v>8</v>
      </c>
      <c r="E35" s="54">
        <v>24.174603174603174</v>
      </c>
      <c r="F35" s="55">
        <v>8</v>
      </c>
      <c r="G35" s="49">
        <v>38728</v>
      </c>
      <c r="H35" s="49">
        <v>9</v>
      </c>
      <c r="I35" s="60">
        <v>33341.310754793587</v>
      </c>
      <c r="J35" s="60">
        <f>I35*E35</f>
        <v>806012.95681826398</v>
      </c>
      <c r="K35" s="60">
        <f>ROUND(J35/1000,0)</f>
        <v>806</v>
      </c>
      <c r="L35" s="58">
        <v>687.4</v>
      </c>
      <c r="M35" s="62">
        <f>E35/L35*100</f>
        <v>3.5168174533900456</v>
      </c>
      <c r="N35" s="58">
        <v>8</v>
      </c>
      <c r="O35" s="49">
        <f t="shared" si="1"/>
        <v>37.990640780274852</v>
      </c>
      <c r="P35" s="49">
        <f t="shared" si="2"/>
        <v>5.5267152720795538</v>
      </c>
    </row>
    <row r="36" spans="1:16" x14ac:dyDescent="0.25">
      <c r="A36" s="4">
        <v>34</v>
      </c>
      <c r="B36" s="4" t="s">
        <v>231</v>
      </c>
      <c r="C36" s="4" t="s">
        <v>232</v>
      </c>
      <c r="D36" s="4">
        <v>6</v>
      </c>
      <c r="E36" s="54">
        <v>24</v>
      </c>
      <c r="F36" s="55">
        <v>8</v>
      </c>
      <c r="G36" s="49">
        <v>26193</v>
      </c>
      <c r="H36" s="49">
        <v>3</v>
      </c>
      <c r="I36" s="60">
        <v>24309.355061520047</v>
      </c>
      <c r="J36" s="60">
        <f>I36*E36</f>
        <v>583424.52147648111</v>
      </c>
      <c r="K36" s="60">
        <f>ROUND(J36/1000,0)</f>
        <v>583</v>
      </c>
      <c r="L36" s="58">
        <v>507.9</v>
      </c>
      <c r="M36" s="62">
        <f>E36/L36*100</f>
        <v>4.7253396337861782</v>
      </c>
      <c r="N36" s="58">
        <v>8</v>
      </c>
      <c r="O36" s="49">
        <f t="shared" si="1"/>
        <v>37.716250072078516</v>
      </c>
      <c r="P36" s="49">
        <f t="shared" si="2"/>
        <v>7.425920470974309</v>
      </c>
    </row>
    <row r="37" spans="1:16" x14ac:dyDescent="0.25">
      <c r="A37" s="4">
        <v>35</v>
      </c>
      <c r="B37" s="4" t="s">
        <v>119</v>
      </c>
      <c r="C37" s="4" t="s">
        <v>120</v>
      </c>
      <c r="D37" s="4">
        <v>7</v>
      </c>
      <c r="E37" s="54">
        <v>24</v>
      </c>
      <c r="F37" s="55">
        <v>8</v>
      </c>
      <c r="G37" s="49">
        <v>31900</v>
      </c>
      <c r="H37" s="49">
        <v>7</v>
      </c>
      <c r="I37" s="60">
        <v>27310.579382837339</v>
      </c>
      <c r="J37" s="60">
        <f>I37*E37</f>
        <v>655453.90518809611</v>
      </c>
      <c r="K37" s="60">
        <f>ROUND(J37/1000,0)</f>
        <v>655</v>
      </c>
      <c r="L37" s="58">
        <v>607.6</v>
      </c>
      <c r="M37" s="62">
        <f>E37/L37*100</f>
        <v>3.9499670836076364</v>
      </c>
      <c r="N37" s="58">
        <v>8</v>
      </c>
      <c r="O37" s="49">
        <f t="shared" si="1"/>
        <v>37.716250072078516</v>
      </c>
      <c r="P37" s="49">
        <f t="shared" si="2"/>
        <v>6.2074144292426778</v>
      </c>
    </row>
    <row r="38" spans="1:16" x14ac:dyDescent="0.25">
      <c r="A38" s="4">
        <v>36</v>
      </c>
      <c r="B38" s="4" t="s">
        <v>105</v>
      </c>
      <c r="C38" s="4" t="s">
        <v>106</v>
      </c>
      <c r="D38" s="4">
        <v>8</v>
      </c>
      <c r="E38" s="54">
        <v>23.989795918367346</v>
      </c>
      <c r="F38" s="55">
        <v>8</v>
      </c>
      <c r="G38" s="49">
        <v>33405</v>
      </c>
      <c r="H38" s="49">
        <v>8</v>
      </c>
      <c r="I38" s="60">
        <v>153841.48525945932</v>
      </c>
      <c r="J38" s="60">
        <f>I38*E38</f>
        <v>3690625.8351529473</v>
      </c>
      <c r="K38" s="60">
        <f>ROUND(J38/1000,0)</f>
        <v>3691</v>
      </c>
      <c r="L38" s="58">
        <v>605.4</v>
      </c>
      <c r="M38" s="62">
        <f>E38/L38*100</f>
        <v>3.9626355993338866</v>
      </c>
      <c r="N38" s="58">
        <v>8</v>
      </c>
      <c r="O38" s="49">
        <f t="shared" si="1"/>
        <v>37.700214251469639</v>
      </c>
      <c r="P38" s="49">
        <f t="shared" si="2"/>
        <v>6.2273231337082322</v>
      </c>
    </row>
    <row r="39" spans="1:16" x14ac:dyDescent="0.25">
      <c r="A39" s="4">
        <v>37</v>
      </c>
      <c r="B39" s="4" t="s">
        <v>183</v>
      </c>
      <c r="C39" s="4" t="s">
        <v>184</v>
      </c>
      <c r="D39" s="4">
        <v>4</v>
      </c>
      <c r="E39" s="54">
        <v>23.936507936507937</v>
      </c>
      <c r="F39" s="55">
        <v>8</v>
      </c>
      <c r="G39" s="49">
        <v>28196</v>
      </c>
      <c r="H39" s="49">
        <v>5</v>
      </c>
      <c r="I39" s="60">
        <v>26400.643543209699</v>
      </c>
      <c r="J39" s="60">
        <f>I39*E39</f>
        <v>631939.21370095597</v>
      </c>
      <c r="K39" s="60">
        <f>ROUND(J39/1000,0)</f>
        <v>632</v>
      </c>
      <c r="L39" s="58">
        <v>530</v>
      </c>
      <c r="M39" s="62">
        <f>E39/L39*100</f>
        <v>4.5163222521713084</v>
      </c>
      <c r="N39" s="58">
        <v>8</v>
      </c>
      <c r="O39" s="49">
        <f t="shared" si="1"/>
        <v>37.616471632734388</v>
      </c>
      <c r="P39" s="49">
        <f t="shared" si="2"/>
        <v>7.0974474778744137</v>
      </c>
    </row>
    <row r="40" spans="1:16" x14ac:dyDescent="0.25">
      <c r="A40" s="4">
        <v>38</v>
      </c>
      <c r="B40" s="4" t="s">
        <v>137</v>
      </c>
      <c r="C40" s="4" t="s">
        <v>138</v>
      </c>
      <c r="D40" s="4">
        <v>5</v>
      </c>
      <c r="E40" s="54">
        <v>23.931034482758619</v>
      </c>
      <c r="F40" s="55">
        <v>8</v>
      </c>
      <c r="G40" s="49">
        <v>30459</v>
      </c>
      <c r="H40" s="49">
        <v>6</v>
      </c>
      <c r="I40" s="60">
        <v>30020.059897524821</v>
      </c>
      <c r="J40" s="60">
        <f>I40*E40</f>
        <v>718411.08858214563</v>
      </c>
      <c r="K40" s="60">
        <f>ROUND(J40/1000,0)</f>
        <v>718</v>
      </c>
      <c r="L40" s="58">
        <v>567.70000000000005</v>
      </c>
      <c r="M40" s="62">
        <f>E40/L40*100</f>
        <v>4.2154367593374351</v>
      </c>
      <c r="N40" s="58">
        <v>8</v>
      </c>
      <c r="O40" s="49">
        <f t="shared" si="1"/>
        <v>37.607870043135755</v>
      </c>
      <c r="P40" s="49">
        <f t="shared" si="2"/>
        <v>6.6246027907584546</v>
      </c>
    </row>
    <row r="41" spans="1:16" x14ac:dyDescent="0.25">
      <c r="A41" s="4">
        <v>39</v>
      </c>
      <c r="B41" s="4" t="s">
        <v>97</v>
      </c>
      <c r="C41" s="4" t="s">
        <v>98</v>
      </c>
      <c r="D41" s="4">
        <v>4</v>
      </c>
      <c r="E41" s="54">
        <v>23.814814814814813</v>
      </c>
      <c r="F41" s="55">
        <v>8</v>
      </c>
      <c r="G41" s="49">
        <v>33765</v>
      </c>
      <c r="H41" s="49">
        <v>8</v>
      </c>
      <c r="I41" s="60">
        <v>26130.634434642732</v>
      </c>
      <c r="J41" s="60">
        <f>I41*E41</f>
        <v>622296.22005463985</v>
      </c>
      <c r="K41" s="60">
        <f>ROUND(J41/1000,0)</f>
        <v>622</v>
      </c>
      <c r="L41" s="58">
        <v>618.4</v>
      </c>
      <c r="M41" s="62">
        <f>E41/L41*100</f>
        <v>3.8510373245172724</v>
      </c>
      <c r="N41" s="58">
        <v>8</v>
      </c>
      <c r="O41" s="49">
        <f t="shared" si="1"/>
        <v>37.425229623991484</v>
      </c>
      <c r="P41" s="49">
        <f t="shared" si="2"/>
        <v>6.0519452820167343</v>
      </c>
    </row>
    <row r="42" spans="1:16" x14ac:dyDescent="0.25">
      <c r="A42" s="4">
        <v>40</v>
      </c>
      <c r="B42" s="4" t="s">
        <v>103</v>
      </c>
      <c r="C42" s="4" t="s">
        <v>104</v>
      </c>
      <c r="D42" s="4">
        <v>8</v>
      </c>
      <c r="E42" s="54">
        <v>23.677655677655679</v>
      </c>
      <c r="F42" s="55">
        <v>8</v>
      </c>
      <c r="G42" s="49">
        <v>33502</v>
      </c>
      <c r="H42" s="49">
        <v>8</v>
      </c>
      <c r="I42" s="60">
        <v>60467.466957149874</v>
      </c>
      <c r="J42" s="60">
        <f>I42*E42</f>
        <v>1431727.8623114168</v>
      </c>
      <c r="K42" s="60">
        <f>ROUND(J42/1000,0)</f>
        <v>1432</v>
      </c>
      <c r="L42" s="58">
        <v>589.9</v>
      </c>
      <c r="M42" s="62">
        <f>E42/L42*100</f>
        <v>4.0138422915164744</v>
      </c>
      <c r="N42" s="58">
        <v>8</v>
      </c>
      <c r="O42" s="49">
        <f t="shared" si="1"/>
        <v>37.209682610792967</v>
      </c>
      <c r="P42" s="49">
        <f t="shared" si="2"/>
        <v>6.3077949840300001</v>
      </c>
    </row>
    <row r="43" spans="1:16" x14ac:dyDescent="0.25">
      <c r="A43" s="4">
        <v>41</v>
      </c>
      <c r="B43" s="4" t="s">
        <v>143</v>
      </c>
      <c r="C43" s="4" t="s">
        <v>144</v>
      </c>
      <c r="D43" s="4">
        <v>3</v>
      </c>
      <c r="E43" s="54">
        <v>23.623901581722318</v>
      </c>
      <c r="F43" s="55">
        <v>8</v>
      </c>
      <c r="G43" s="49">
        <v>30068</v>
      </c>
      <c r="H43" s="49">
        <v>6</v>
      </c>
      <c r="I43" s="60">
        <v>36666.58996901611</v>
      </c>
      <c r="J43" s="60">
        <f>I43*E43</f>
        <v>866207.91276540339</v>
      </c>
      <c r="K43" s="60">
        <f>ROUND(J43/1000,0)</f>
        <v>866</v>
      </c>
      <c r="L43" s="58">
        <v>582.1</v>
      </c>
      <c r="M43" s="62">
        <f>E43/L43*100</f>
        <v>4.0583923005879265</v>
      </c>
      <c r="N43" s="58">
        <v>8</v>
      </c>
      <c r="O43" s="49">
        <f t="shared" si="1"/>
        <v>37.125207488933754</v>
      </c>
      <c r="P43" s="49">
        <f t="shared" si="2"/>
        <v>6.3778057874821767</v>
      </c>
    </row>
    <row r="44" spans="1:16" x14ac:dyDescent="0.25">
      <c r="A44" s="4">
        <v>42</v>
      </c>
      <c r="B44" s="4" t="s">
        <v>63</v>
      </c>
      <c r="C44" s="4" t="s">
        <v>64</v>
      </c>
      <c r="D44" s="4">
        <v>8</v>
      </c>
      <c r="E44" s="54">
        <v>23.611940298507463</v>
      </c>
      <c r="F44" s="55">
        <v>8</v>
      </c>
      <c r="G44" s="49">
        <v>36610</v>
      </c>
      <c r="H44" s="49">
        <v>9</v>
      </c>
      <c r="I44" s="60">
        <v>30434.737379999438</v>
      </c>
      <c r="J44" s="60">
        <f>I44*E44</f>
        <v>718623.20201730018</v>
      </c>
      <c r="K44" s="60">
        <f>ROUND(J44/1000,0)</f>
        <v>719</v>
      </c>
      <c r="L44" s="58">
        <v>693.6</v>
      </c>
      <c r="M44" s="62">
        <f>E44/L44*100</f>
        <v>3.4042589819070734</v>
      </c>
      <c r="N44" s="58">
        <v>8</v>
      </c>
      <c r="O44" s="49">
        <f t="shared" si="1"/>
        <v>37.106410207728985</v>
      </c>
      <c r="P44" s="49">
        <f t="shared" si="2"/>
        <v>5.3498284613219411</v>
      </c>
    </row>
    <row r="45" spans="1:16" x14ac:dyDescent="0.25">
      <c r="A45" s="4">
        <v>43</v>
      </c>
      <c r="B45" s="4" t="s">
        <v>161</v>
      </c>
      <c r="C45" s="4" t="s">
        <v>162</v>
      </c>
      <c r="D45" s="4">
        <v>3</v>
      </c>
      <c r="E45" s="54">
        <v>23.506250000000001</v>
      </c>
      <c r="F45" s="55">
        <v>8</v>
      </c>
      <c r="G45" s="49">
        <v>29204</v>
      </c>
      <c r="H45" s="49">
        <v>6</v>
      </c>
      <c r="I45" s="60">
        <v>31514.173308416513</v>
      </c>
      <c r="J45" s="60">
        <f>I45*E45</f>
        <v>740780.0363309657</v>
      </c>
      <c r="K45" s="60">
        <f>ROUND(J45/1000,0)</f>
        <v>741</v>
      </c>
      <c r="L45" s="58">
        <v>516.1</v>
      </c>
      <c r="M45" s="62">
        <f>E45/L45*100</f>
        <v>4.5545921333074988</v>
      </c>
      <c r="N45" s="58">
        <v>8</v>
      </c>
      <c r="O45" s="49">
        <f t="shared" si="1"/>
        <v>36.940316802366482</v>
      </c>
      <c r="P45" s="49">
        <f t="shared" si="2"/>
        <v>7.1575889948394655</v>
      </c>
    </row>
    <row r="46" spans="1:16" x14ac:dyDescent="0.25">
      <c r="A46" s="4">
        <v>44</v>
      </c>
      <c r="B46" s="4" t="s">
        <v>167</v>
      </c>
      <c r="C46" s="4" t="s">
        <v>168</v>
      </c>
      <c r="D46" s="4">
        <v>7</v>
      </c>
      <c r="E46" s="54">
        <v>23.425974025974025</v>
      </c>
      <c r="F46" s="55">
        <v>8</v>
      </c>
      <c r="G46" s="49">
        <v>29067</v>
      </c>
      <c r="H46" s="49">
        <v>5</v>
      </c>
      <c r="I46" s="60">
        <v>94423.58961389793</v>
      </c>
      <c r="J46" s="60">
        <f>I46*E46</f>
        <v>2211964.5577344038</v>
      </c>
      <c r="K46" s="60">
        <f>ROUND(J46/1000,0)</f>
        <v>2212</v>
      </c>
      <c r="L46" s="58">
        <v>550.1</v>
      </c>
      <c r="M46" s="62">
        <f>E46/L46*100</f>
        <v>4.2584937331347072</v>
      </c>
      <c r="N46" s="58">
        <v>8</v>
      </c>
      <c r="O46" s="49">
        <f t="shared" si="1"/>
        <v>36.814162272735508</v>
      </c>
      <c r="P46" s="49">
        <f t="shared" si="2"/>
        <v>6.6922672737203248</v>
      </c>
    </row>
    <row r="47" spans="1:16" x14ac:dyDescent="0.25">
      <c r="A47" s="4">
        <v>45</v>
      </c>
      <c r="B47" s="4" t="s">
        <v>311</v>
      </c>
      <c r="C47" s="4" t="s">
        <v>312</v>
      </c>
      <c r="D47" s="4">
        <v>1</v>
      </c>
      <c r="E47" s="54">
        <v>23.2</v>
      </c>
      <c r="F47" s="55">
        <v>8</v>
      </c>
      <c r="G47" s="49">
        <v>22623</v>
      </c>
      <c r="H47" s="49">
        <v>1</v>
      </c>
      <c r="I47" s="60">
        <v>45249.100073716254</v>
      </c>
      <c r="J47" s="60">
        <f>I47*E47</f>
        <v>1049779.1217102171</v>
      </c>
      <c r="K47" s="60">
        <f>ROUND(J47/1000,0)</f>
        <v>1050</v>
      </c>
      <c r="L47" s="58">
        <v>432.5</v>
      </c>
      <c r="M47" s="62">
        <f>E47/L47*100</f>
        <v>5.3641618497109826</v>
      </c>
      <c r="N47" s="58">
        <v>8</v>
      </c>
      <c r="O47" s="49">
        <f t="shared" si="1"/>
        <v>36.459041736342563</v>
      </c>
      <c r="P47" s="49">
        <f t="shared" si="2"/>
        <v>8.4298362396167779</v>
      </c>
    </row>
    <row r="48" spans="1:16" x14ac:dyDescent="0.25">
      <c r="A48" s="4">
        <v>46</v>
      </c>
      <c r="B48" s="4" t="s">
        <v>115</v>
      </c>
      <c r="C48" s="4" t="s">
        <v>116</v>
      </c>
      <c r="D48" s="4">
        <v>8</v>
      </c>
      <c r="E48" s="54">
        <v>23.2</v>
      </c>
      <c r="F48" s="55">
        <v>7</v>
      </c>
      <c r="G48" s="49">
        <v>32644</v>
      </c>
      <c r="H48" s="49">
        <v>7</v>
      </c>
      <c r="I48" s="60">
        <v>30152.975789510092</v>
      </c>
      <c r="J48" s="60">
        <f>I48*E48</f>
        <v>699549.03831663413</v>
      </c>
      <c r="K48" s="60">
        <f>ROUND(J48/1000,0)</f>
        <v>700</v>
      </c>
      <c r="L48" s="58">
        <v>622.6</v>
      </c>
      <c r="M48" s="62">
        <f>E48/L48*100</f>
        <v>3.7263090266623831</v>
      </c>
      <c r="N48" s="58">
        <v>7</v>
      </c>
      <c r="O48" s="49">
        <f t="shared" si="1"/>
        <v>36.459041736342563</v>
      </c>
      <c r="P48" s="49">
        <f t="shared" si="2"/>
        <v>5.8559334623100803</v>
      </c>
    </row>
    <row r="49" spans="1:16" x14ac:dyDescent="0.25">
      <c r="A49" s="4">
        <v>47</v>
      </c>
      <c r="B49" s="4" t="s">
        <v>199</v>
      </c>
      <c r="C49" s="4" t="s">
        <v>200</v>
      </c>
      <c r="D49" s="4">
        <v>6</v>
      </c>
      <c r="E49" s="54">
        <v>23.16</v>
      </c>
      <c r="F49" s="55">
        <v>7</v>
      </c>
      <c r="G49" s="49">
        <v>27665</v>
      </c>
      <c r="H49" s="49">
        <v>4</v>
      </c>
      <c r="I49" s="60">
        <v>22940.123329328686</v>
      </c>
      <c r="J49" s="60">
        <f>I49*E49</f>
        <v>531293.25630725233</v>
      </c>
      <c r="K49" s="60">
        <f>ROUND(J49/1000,0)</f>
        <v>531</v>
      </c>
      <c r="L49" s="58">
        <v>523.70000000000005</v>
      </c>
      <c r="M49" s="62">
        <f>E49/L49*100</f>
        <v>4.4223792247469929</v>
      </c>
      <c r="N49" s="58">
        <v>7</v>
      </c>
      <c r="O49" s="49">
        <f t="shared" si="1"/>
        <v>36.396181319555765</v>
      </c>
      <c r="P49" s="49">
        <f t="shared" si="2"/>
        <v>6.9498150314217604</v>
      </c>
    </row>
    <row r="50" spans="1:16" x14ac:dyDescent="0.25">
      <c r="A50" s="4">
        <v>48</v>
      </c>
      <c r="B50" s="4" t="s">
        <v>301</v>
      </c>
      <c r="C50" s="4" t="s">
        <v>302</v>
      </c>
      <c r="D50" s="4">
        <v>1</v>
      </c>
      <c r="E50" s="54">
        <v>23.15625</v>
      </c>
      <c r="F50" s="55">
        <v>7</v>
      </c>
      <c r="G50" s="49">
        <v>23609</v>
      </c>
      <c r="H50" s="49">
        <v>1</v>
      </c>
      <c r="I50" s="60">
        <v>17120.674332601429</v>
      </c>
      <c r="J50" s="60">
        <f>I50*E50</f>
        <v>396450.61501430185</v>
      </c>
      <c r="K50" s="60">
        <f>ROUND(J50/1000,0)</f>
        <v>396</v>
      </c>
      <c r="L50" s="58">
        <v>465.3</v>
      </c>
      <c r="M50" s="62">
        <f>E50/L50*100</f>
        <v>4.9766279819471304</v>
      </c>
      <c r="N50" s="58">
        <v>7</v>
      </c>
      <c r="O50" s="49">
        <f t="shared" si="1"/>
        <v>36.390288155482004</v>
      </c>
      <c r="P50" s="49">
        <f t="shared" si="2"/>
        <v>7.8208227284508922</v>
      </c>
    </row>
    <row r="51" spans="1:16" x14ac:dyDescent="0.25">
      <c r="A51" s="4">
        <v>49</v>
      </c>
      <c r="B51" s="4" t="s">
        <v>101</v>
      </c>
      <c r="C51" s="4" t="s">
        <v>102</v>
      </c>
      <c r="D51" s="4">
        <v>10</v>
      </c>
      <c r="E51" s="54">
        <v>23.035087719298247</v>
      </c>
      <c r="F51" s="55">
        <v>7</v>
      </c>
      <c r="G51" s="49">
        <v>33508</v>
      </c>
      <c r="H51" s="49">
        <v>8</v>
      </c>
      <c r="I51" s="60">
        <v>30297.809273512361</v>
      </c>
      <c r="J51" s="60">
        <f>I51*E51</f>
        <v>697912.69431792514</v>
      </c>
      <c r="K51" s="60">
        <f>ROUND(J51/1000,0)</f>
        <v>698</v>
      </c>
      <c r="L51" s="58">
        <v>618.70000000000005</v>
      </c>
      <c r="M51" s="62">
        <f>E51/L51*100</f>
        <v>3.7231433197508075</v>
      </c>
      <c r="N51" s="58">
        <v>7</v>
      </c>
      <c r="O51" s="49">
        <f t="shared" si="1"/>
        <v>36.199880368888223</v>
      </c>
      <c r="P51" s="49">
        <f t="shared" si="2"/>
        <v>5.8509585209129176</v>
      </c>
    </row>
    <row r="52" spans="1:16" x14ac:dyDescent="0.25">
      <c r="A52" s="4">
        <v>50</v>
      </c>
      <c r="B52" s="4" t="s">
        <v>299</v>
      </c>
      <c r="C52" s="4" t="s">
        <v>300</v>
      </c>
      <c r="D52" s="4">
        <v>1</v>
      </c>
      <c r="E52" s="54">
        <v>23.028901734104046</v>
      </c>
      <c r="F52" s="55">
        <v>7</v>
      </c>
      <c r="G52" s="49">
        <v>23823</v>
      </c>
      <c r="H52" s="49">
        <v>1</v>
      </c>
      <c r="I52" s="60">
        <v>37666.781399678985</v>
      </c>
      <c r="J52" s="60">
        <f>I52*E52</f>
        <v>867424.60749318544</v>
      </c>
      <c r="K52" s="60">
        <f>ROUND(J52/1000,0)</f>
        <v>867</v>
      </c>
      <c r="L52" s="58">
        <v>473.7</v>
      </c>
      <c r="M52" s="62">
        <f>E52/L52*100</f>
        <v>4.8614949829225349</v>
      </c>
      <c r="N52" s="58">
        <v>7</v>
      </c>
      <c r="O52" s="49">
        <f t="shared" si="1"/>
        <v>36.190159028699618</v>
      </c>
      <c r="P52" s="49">
        <f t="shared" si="2"/>
        <v>7.6398900208358915</v>
      </c>
    </row>
    <row r="53" spans="1:16" x14ac:dyDescent="0.25">
      <c r="A53" s="4">
        <v>51</v>
      </c>
      <c r="B53" s="4" t="s">
        <v>147</v>
      </c>
      <c r="C53" s="4" t="s">
        <v>148</v>
      </c>
      <c r="D53" s="4">
        <v>7</v>
      </c>
      <c r="E53" s="54">
        <v>23.012048192771083</v>
      </c>
      <c r="F53" s="55">
        <v>7</v>
      </c>
      <c r="G53" s="49">
        <v>29971</v>
      </c>
      <c r="H53" s="49">
        <v>6</v>
      </c>
      <c r="I53" s="60">
        <v>94491.657253714788</v>
      </c>
      <c r="J53" s="60">
        <f>I53*E53</f>
        <v>2174446.5705372919</v>
      </c>
      <c r="K53" s="60">
        <f>ROUND(J53/1000,0)</f>
        <v>2174</v>
      </c>
      <c r="L53" s="58">
        <v>560.20000000000005</v>
      </c>
      <c r="M53" s="62">
        <f>E53/L53*100</f>
        <v>4.1078272389809145</v>
      </c>
      <c r="N53" s="58">
        <v>7</v>
      </c>
      <c r="O53" s="49">
        <f t="shared" si="1"/>
        <v>36.163673512886525</v>
      </c>
      <c r="P53" s="49">
        <f t="shared" si="2"/>
        <v>6.4554933082624997</v>
      </c>
    </row>
    <row r="54" spans="1:16" x14ac:dyDescent="0.25">
      <c r="A54" s="4">
        <v>52</v>
      </c>
      <c r="B54" s="4" t="s">
        <v>81</v>
      </c>
      <c r="C54" s="4" t="s">
        <v>82</v>
      </c>
      <c r="D54" s="4">
        <v>8</v>
      </c>
      <c r="E54" s="54">
        <v>22.921052631578949</v>
      </c>
      <c r="F54" s="55">
        <v>7</v>
      </c>
      <c r="G54" s="49">
        <v>35667</v>
      </c>
      <c r="H54" s="49">
        <v>8</v>
      </c>
      <c r="I54" s="60">
        <v>16495.275966298959</v>
      </c>
      <c r="J54" s="60">
        <f>I54*E54</f>
        <v>378089.08859595773</v>
      </c>
      <c r="K54" s="60">
        <f>ROUND(J54/1000,0)</f>
        <v>378</v>
      </c>
      <c r="L54" s="58">
        <v>664.6</v>
      </c>
      <c r="M54" s="62">
        <f>E54/L54*100</f>
        <v>3.4488493276525651</v>
      </c>
      <c r="N54" s="58">
        <v>7</v>
      </c>
      <c r="O54" s="49">
        <f t="shared" si="1"/>
        <v>36.02067304032937</v>
      </c>
      <c r="P54" s="49">
        <f t="shared" si="2"/>
        <v>5.4199026542776663</v>
      </c>
    </row>
    <row r="55" spans="1:16" x14ac:dyDescent="0.25">
      <c r="A55" s="4">
        <v>53</v>
      </c>
      <c r="B55" s="4" t="s">
        <v>153</v>
      </c>
      <c r="C55" s="4" t="s">
        <v>154</v>
      </c>
      <c r="D55" s="4">
        <v>9</v>
      </c>
      <c r="E55" s="54">
        <v>22.855072463768117</v>
      </c>
      <c r="F55" s="55">
        <v>7</v>
      </c>
      <c r="G55" s="49">
        <v>29667</v>
      </c>
      <c r="H55" s="49">
        <v>6</v>
      </c>
      <c r="I55" s="60">
        <v>57295.42993586677</v>
      </c>
      <c r="J55" s="60">
        <f>I55*E55</f>
        <v>1309491.2030269841</v>
      </c>
      <c r="K55" s="60">
        <f>ROUND(J55/1000,0)</f>
        <v>1309</v>
      </c>
      <c r="L55" s="58">
        <v>539</v>
      </c>
      <c r="M55" s="62">
        <f>E55/L55*100</f>
        <v>4.2402731843725636</v>
      </c>
      <c r="N55" s="58">
        <v>7</v>
      </c>
      <c r="O55" s="49">
        <f t="shared" si="1"/>
        <v>35.916984519123076</v>
      </c>
      <c r="P55" s="49">
        <f t="shared" si="2"/>
        <v>6.663633491488512</v>
      </c>
    </row>
    <row r="56" spans="1:16" x14ac:dyDescent="0.25">
      <c r="A56" s="4">
        <v>54</v>
      </c>
      <c r="B56" s="4" t="s">
        <v>165</v>
      </c>
      <c r="C56" s="4" t="s">
        <v>166</v>
      </c>
      <c r="D56" s="4">
        <v>9</v>
      </c>
      <c r="E56" s="54">
        <v>22.853846153846153</v>
      </c>
      <c r="F56" s="55">
        <v>7</v>
      </c>
      <c r="G56" s="49">
        <v>29116</v>
      </c>
      <c r="H56" s="49">
        <v>6</v>
      </c>
      <c r="I56" s="60">
        <v>59365.978321912269</v>
      </c>
      <c r="J56" s="60">
        <f>I56*E56</f>
        <v>1356740.9353415489</v>
      </c>
      <c r="K56" s="60">
        <f>ROUND(J56/1000,0)</f>
        <v>1357</v>
      </c>
      <c r="L56" s="58">
        <v>542.4</v>
      </c>
      <c r="M56" s="62">
        <f>E56/L56*100</f>
        <v>4.2134672112548222</v>
      </c>
      <c r="N56" s="58">
        <v>7</v>
      </c>
      <c r="O56" s="49">
        <f t="shared" si="1"/>
        <v>35.915057360302967</v>
      </c>
      <c r="P56" s="49">
        <f t="shared" si="2"/>
        <v>6.6215076254245888</v>
      </c>
    </row>
    <row r="57" spans="1:16" x14ac:dyDescent="0.25">
      <c r="A57" s="4">
        <v>55</v>
      </c>
      <c r="B57" s="4" t="s">
        <v>239</v>
      </c>
      <c r="C57" s="4" t="s">
        <v>240</v>
      </c>
      <c r="D57" s="4">
        <v>1</v>
      </c>
      <c r="E57" s="54">
        <v>22.844282238442823</v>
      </c>
      <c r="F57" s="55">
        <v>7</v>
      </c>
      <c r="G57" s="49">
        <v>26086</v>
      </c>
      <c r="H57" s="49">
        <v>3</v>
      </c>
      <c r="I57" s="60">
        <v>65248.01146131815</v>
      </c>
      <c r="J57" s="60">
        <f>I57*E57</f>
        <v>1490543.989319504</v>
      </c>
      <c r="K57" s="60">
        <f>ROUND(J57/1000,0)</f>
        <v>1491</v>
      </c>
      <c r="L57" s="58">
        <v>494.8</v>
      </c>
      <c r="M57" s="62">
        <f>E57/L57*100</f>
        <v>4.6168719156109175</v>
      </c>
      <c r="N57" s="58">
        <v>7</v>
      </c>
      <c r="O57" s="49">
        <f t="shared" si="1"/>
        <v>35.900027567593796</v>
      </c>
      <c r="P57" s="49">
        <f t="shared" si="2"/>
        <v>7.2554623216640648</v>
      </c>
    </row>
    <row r="58" spans="1:16" x14ac:dyDescent="0.25">
      <c r="A58" s="4">
        <v>56</v>
      </c>
      <c r="B58" s="4" t="s">
        <v>37</v>
      </c>
      <c r="C58" s="4" t="s">
        <v>38</v>
      </c>
      <c r="D58" s="4">
        <v>9</v>
      </c>
      <c r="E58" s="54">
        <v>22.816666666666666</v>
      </c>
      <c r="F58" s="55">
        <v>7</v>
      </c>
      <c r="G58" s="49">
        <v>43824</v>
      </c>
      <c r="H58" s="49">
        <v>10</v>
      </c>
      <c r="I58" s="60">
        <v>24130.044395274072</v>
      </c>
      <c r="J58" s="60">
        <f>I58*E58</f>
        <v>550567.17961883673</v>
      </c>
      <c r="K58" s="60">
        <f>ROUND(J58/1000,0)</f>
        <v>551</v>
      </c>
      <c r="L58" s="58">
        <v>787.9</v>
      </c>
      <c r="M58" s="62">
        <f>E58/L58*100</f>
        <v>2.8958835723653595</v>
      </c>
      <c r="N58" s="58">
        <v>7</v>
      </c>
      <c r="O58" s="49">
        <f t="shared" si="1"/>
        <v>35.856629408802419</v>
      </c>
      <c r="P58" s="49">
        <f t="shared" si="2"/>
        <v>4.550911208123166</v>
      </c>
    </row>
    <row r="59" spans="1:16" x14ac:dyDescent="0.25">
      <c r="A59" s="4">
        <v>57</v>
      </c>
      <c r="B59" s="4" t="s">
        <v>291</v>
      </c>
      <c r="C59" s="4" t="s">
        <v>292</v>
      </c>
      <c r="D59" s="4">
        <v>5</v>
      </c>
      <c r="E59" s="54">
        <v>22.8125</v>
      </c>
      <c r="F59" s="55">
        <v>7</v>
      </c>
      <c r="G59" s="49">
        <v>24262</v>
      </c>
      <c r="H59" s="49">
        <v>1</v>
      </c>
      <c r="I59" s="60">
        <v>16843.90181491524</v>
      </c>
      <c r="J59" s="60">
        <f>I59*E59</f>
        <v>384251.51015275391</v>
      </c>
      <c r="K59" s="60">
        <f>ROUND(J59/1000,0)</f>
        <v>384</v>
      </c>
      <c r="L59" s="58">
        <v>461.1</v>
      </c>
      <c r="M59" s="62">
        <f>E59/L59*100</f>
        <v>4.9474083712860555</v>
      </c>
      <c r="N59" s="58">
        <v>7</v>
      </c>
      <c r="O59" s="49">
        <f t="shared" si="1"/>
        <v>35.850081448720459</v>
      </c>
      <c r="P59" s="49">
        <f t="shared" si="2"/>
        <v>7.7749038058383126</v>
      </c>
    </row>
    <row r="60" spans="1:16" x14ac:dyDescent="0.25">
      <c r="A60" s="4">
        <v>58</v>
      </c>
      <c r="B60" s="4" t="s">
        <v>257</v>
      </c>
      <c r="C60" s="4" t="s">
        <v>258</v>
      </c>
      <c r="D60" s="4">
        <v>3</v>
      </c>
      <c r="E60" s="54">
        <v>22.755555555555556</v>
      </c>
      <c r="F60" s="55">
        <v>7</v>
      </c>
      <c r="G60" s="49">
        <v>25679</v>
      </c>
      <c r="H60" s="49">
        <v>2</v>
      </c>
      <c r="I60" s="60">
        <v>27845.647881857371</v>
      </c>
      <c r="J60" s="60">
        <f>I60*E60</f>
        <v>633643.18735604326</v>
      </c>
      <c r="K60" s="60">
        <f>ROUND(J60/1000,0)</f>
        <v>634</v>
      </c>
      <c r="L60" s="58">
        <v>483</v>
      </c>
      <c r="M60" s="62">
        <f>E60/L60*100</f>
        <v>4.711295146077755</v>
      </c>
      <c r="N60" s="58">
        <v>7</v>
      </c>
      <c r="O60" s="49">
        <f t="shared" si="1"/>
        <v>35.760592660933703</v>
      </c>
      <c r="P60" s="49">
        <f t="shared" si="2"/>
        <v>7.4038494122015948</v>
      </c>
    </row>
    <row r="61" spans="1:16" x14ac:dyDescent="0.25">
      <c r="A61" s="4">
        <v>59</v>
      </c>
      <c r="B61" s="4" t="s">
        <v>215</v>
      </c>
      <c r="C61" s="4" t="s">
        <v>216</v>
      </c>
      <c r="D61" s="4">
        <v>1</v>
      </c>
      <c r="E61" s="54">
        <v>22.686502177068213</v>
      </c>
      <c r="F61" s="55">
        <v>7</v>
      </c>
      <c r="G61" s="49">
        <v>26786</v>
      </c>
      <c r="H61" s="49">
        <v>4</v>
      </c>
      <c r="I61" s="60">
        <v>126150.88722647399</v>
      </c>
      <c r="J61" s="60">
        <f>I61*E61</f>
        <v>2861922.377702489</v>
      </c>
      <c r="K61" s="60">
        <f>ROUND(J61/1000,0)</f>
        <v>2862</v>
      </c>
      <c r="L61" s="58">
        <v>508.2</v>
      </c>
      <c r="M61" s="62">
        <f>E61/L61*100</f>
        <v>4.4640893697497468</v>
      </c>
      <c r="N61" s="58">
        <v>7</v>
      </c>
      <c r="O61" s="49">
        <f t="shared" si="1"/>
        <v>35.652074557127435</v>
      </c>
      <c r="P61" s="49">
        <f t="shared" si="2"/>
        <v>7.0153629588995345</v>
      </c>
    </row>
    <row r="62" spans="1:16" x14ac:dyDescent="0.25">
      <c r="A62" s="4">
        <v>60</v>
      </c>
      <c r="B62" s="4" t="s">
        <v>49</v>
      </c>
      <c r="C62" s="4" t="s">
        <v>50</v>
      </c>
      <c r="D62" s="4">
        <v>10</v>
      </c>
      <c r="E62" s="54">
        <v>22.567010309278352</v>
      </c>
      <c r="F62" s="55">
        <v>6</v>
      </c>
      <c r="G62" s="49">
        <v>40587</v>
      </c>
      <c r="H62" s="49">
        <v>9</v>
      </c>
      <c r="I62" s="60">
        <v>47147.181187228394</v>
      </c>
      <c r="J62" s="60">
        <f>I62*E62</f>
        <v>1063970.9239055975</v>
      </c>
      <c r="K62" s="60">
        <f>ROUND(J62/1000,0)</f>
        <v>1064</v>
      </c>
      <c r="L62" s="58">
        <v>721.4</v>
      </c>
      <c r="M62" s="62">
        <f>E62/L62*100</f>
        <v>3.1282243289823057</v>
      </c>
      <c r="N62" s="58">
        <v>6</v>
      </c>
      <c r="O62" s="49">
        <f t="shared" si="1"/>
        <v>35.464291841829841</v>
      </c>
      <c r="P62" s="49">
        <f t="shared" si="2"/>
        <v>4.9160371280606938</v>
      </c>
    </row>
    <row r="63" spans="1:16" x14ac:dyDescent="0.25">
      <c r="A63" s="4">
        <v>61</v>
      </c>
      <c r="B63" s="4" t="s">
        <v>69</v>
      </c>
      <c r="C63" s="4" t="s">
        <v>70</v>
      </c>
      <c r="D63" s="4">
        <v>5</v>
      </c>
      <c r="E63" s="54">
        <v>22.521739130434781</v>
      </c>
      <c r="F63" s="55">
        <v>6</v>
      </c>
      <c r="G63" s="49">
        <v>36381</v>
      </c>
      <c r="H63" s="49">
        <v>9</v>
      </c>
      <c r="I63" s="60">
        <v>17189.667747703148</v>
      </c>
      <c r="J63" s="60">
        <f>I63*E63</f>
        <v>387141.21275261871</v>
      </c>
      <c r="K63" s="60">
        <f>ROUND(J63/1000,0)</f>
        <v>387</v>
      </c>
      <c r="L63" s="58">
        <v>600.79999999999995</v>
      </c>
      <c r="M63" s="62">
        <f>E63/L63*100</f>
        <v>3.7486250217101835</v>
      </c>
      <c r="N63" s="58">
        <v>6</v>
      </c>
      <c r="O63" s="49">
        <f t="shared" si="1"/>
        <v>35.393147712566432</v>
      </c>
      <c r="P63" s="49">
        <f t="shared" si="2"/>
        <v>5.8910032810530017</v>
      </c>
    </row>
    <row r="64" spans="1:16" x14ac:dyDescent="0.25">
      <c r="A64" s="4">
        <v>62</v>
      </c>
      <c r="B64" s="4" t="s">
        <v>27</v>
      </c>
      <c r="C64" s="4" t="s">
        <v>28</v>
      </c>
      <c r="D64" s="4">
        <v>6</v>
      </c>
      <c r="E64" s="54">
        <v>22.51923076923077</v>
      </c>
      <c r="F64" s="55">
        <v>6</v>
      </c>
      <c r="G64" s="49">
        <v>55173</v>
      </c>
      <c r="H64" s="49">
        <v>10</v>
      </c>
      <c r="I64" s="60">
        <v>25450.239543689535</v>
      </c>
      <c r="J64" s="60">
        <f>I64*E64</f>
        <v>573119.8174165471</v>
      </c>
      <c r="K64" s="60">
        <f>ROUND(J64/1000,0)</f>
        <v>573</v>
      </c>
      <c r="L64" s="58">
        <v>859.1</v>
      </c>
      <c r="M64" s="62">
        <f>E64/L64*100</f>
        <v>2.6212583831021732</v>
      </c>
      <c r="N64" s="58">
        <v>6</v>
      </c>
      <c r="O64" s="49">
        <f t="shared" si="1"/>
        <v>35.389205796798031</v>
      </c>
      <c r="P64" s="49">
        <f t="shared" si="2"/>
        <v>4.1193348616922396</v>
      </c>
    </row>
    <row r="65" spans="1:16" x14ac:dyDescent="0.25">
      <c r="A65" s="4">
        <v>63</v>
      </c>
      <c r="B65" s="4" t="s">
        <v>203</v>
      </c>
      <c r="C65" s="4" t="s">
        <v>204</v>
      </c>
      <c r="D65" s="4">
        <v>7</v>
      </c>
      <c r="E65" s="54">
        <v>22.482625482625483</v>
      </c>
      <c r="F65" s="55">
        <v>6</v>
      </c>
      <c r="G65" s="49">
        <v>27530</v>
      </c>
      <c r="H65" s="49">
        <v>4</v>
      </c>
      <c r="I65" s="60">
        <v>81014.900259772519</v>
      </c>
      <c r="J65" s="60">
        <f>I65*E65</f>
        <v>1821427.6610527234</v>
      </c>
      <c r="K65" s="60">
        <f>ROUND(J65/1000,0)</f>
        <v>1821</v>
      </c>
      <c r="L65" s="58">
        <v>526.1</v>
      </c>
      <c r="M65" s="62">
        <f>E65/L65*100</f>
        <v>4.2734509565910441</v>
      </c>
      <c r="N65" s="58">
        <v>6</v>
      </c>
      <c r="O65" s="49">
        <f t="shared" si="1"/>
        <v>35.331680207482819</v>
      </c>
      <c r="P65" s="49">
        <f t="shared" si="2"/>
        <v>6.7157727062312906</v>
      </c>
    </row>
    <row r="66" spans="1:16" x14ac:dyDescent="0.25">
      <c r="A66" s="4">
        <v>64</v>
      </c>
      <c r="B66" s="4" t="s">
        <v>107</v>
      </c>
      <c r="C66" s="4" t="s">
        <v>108</v>
      </c>
      <c r="D66" s="4">
        <v>9</v>
      </c>
      <c r="E66" s="54">
        <v>22.452702702702702</v>
      </c>
      <c r="F66" s="55">
        <v>6</v>
      </c>
      <c r="G66" s="49">
        <v>33310</v>
      </c>
      <c r="H66" s="49">
        <v>8</v>
      </c>
      <c r="I66" s="60">
        <v>109104.60432717139</v>
      </c>
      <c r="J66" s="60">
        <f>I66*E66</f>
        <v>2449693.2444539899</v>
      </c>
      <c r="K66" s="60">
        <f>ROUND(J66/1000,0)</f>
        <v>2450</v>
      </c>
      <c r="L66" s="58">
        <v>616.6</v>
      </c>
      <c r="M66" s="62">
        <f>E66/L66*100</f>
        <v>3.6413724785440644</v>
      </c>
      <c r="N66" s="58">
        <v>6</v>
      </c>
      <c r="O66" s="49">
        <f t="shared" si="1"/>
        <v>35.284656247048673</v>
      </c>
      <c r="P66" s="49">
        <f t="shared" si="2"/>
        <v>5.7224547919313444</v>
      </c>
    </row>
    <row r="67" spans="1:16" x14ac:dyDescent="0.25">
      <c r="A67" s="4">
        <v>65</v>
      </c>
      <c r="B67" s="4" t="s">
        <v>247</v>
      </c>
      <c r="C67" s="4" t="s">
        <v>248</v>
      </c>
      <c r="D67" s="4">
        <v>3</v>
      </c>
      <c r="E67" s="54">
        <v>22.35593220338983</v>
      </c>
      <c r="F67" s="55">
        <v>6</v>
      </c>
      <c r="G67" s="49">
        <v>25913</v>
      </c>
      <c r="H67" s="49">
        <v>3</v>
      </c>
      <c r="I67" s="60">
        <v>28137.729538029675</v>
      </c>
      <c r="J67" s="60">
        <f>I67*E67</f>
        <v>629045.17390951084</v>
      </c>
      <c r="K67" s="60">
        <f>ROUND(J67/1000,0)</f>
        <v>629</v>
      </c>
      <c r="L67" s="58">
        <v>480.7</v>
      </c>
      <c r="M67" s="62">
        <f>E67/L67*100</f>
        <v>4.6507035996234309</v>
      </c>
      <c r="N67" s="58">
        <v>6</v>
      </c>
      <c r="O67" s="49">
        <f t="shared" si="1"/>
        <v>35.132580399061837</v>
      </c>
      <c r="P67" s="49">
        <f t="shared" si="2"/>
        <v>7.3086291656047093</v>
      </c>
    </row>
    <row r="68" spans="1:16" x14ac:dyDescent="0.25">
      <c r="A68" s="4">
        <v>66</v>
      </c>
      <c r="B68" s="4" t="s">
        <v>225</v>
      </c>
      <c r="C68" s="4" t="s">
        <v>226</v>
      </c>
      <c r="D68" s="4">
        <v>4</v>
      </c>
      <c r="E68" s="54">
        <v>22.352941176470587</v>
      </c>
      <c r="F68" s="55">
        <v>6</v>
      </c>
      <c r="G68" s="49">
        <v>26394</v>
      </c>
      <c r="H68" s="49">
        <v>3</v>
      </c>
      <c r="I68" s="60">
        <v>26392.283111456567</v>
      </c>
      <c r="J68" s="60">
        <f>I68*E68</f>
        <v>589945.15190314676</v>
      </c>
      <c r="K68" s="60">
        <f>ROUND(J68/1000,0)</f>
        <v>590</v>
      </c>
      <c r="L68" s="58">
        <v>511.1</v>
      </c>
      <c r="M68" s="62">
        <f>E68/L68*100</f>
        <v>4.3734966105401263</v>
      </c>
      <c r="N68" s="58">
        <v>6</v>
      </c>
      <c r="O68" s="49">
        <f t="shared" ref="O68:O131" si="5">E68*$O$1</f>
        <v>35.127879969092731</v>
      </c>
      <c r="P68" s="49">
        <f t="shared" ref="P68:P131" si="6">O68/L68*100</f>
        <v>6.8729954938549653</v>
      </c>
    </row>
    <row r="69" spans="1:16" x14ac:dyDescent="0.25">
      <c r="A69" s="4">
        <v>67</v>
      </c>
      <c r="B69" s="4" t="s">
        <v>233</v>
      </c>
      <c r="C69" s="4" t="s">
        <v>234</v>
      </c>
      <c r="D69" s="4">
        <v>6</v>
      </c>
      <c r="E69" s="54">
        <v>22.343589743589742</v>
      </c>
      <c r="F69" s="55">
        <v>6</v>
      </c>
      <c r="G69" s="49">
        <v>26168</v>
      </c>
      <c r="H69" s="49">
        <v>3</v>
      </c>
      <c r="I69" s="60">
        <v>33576.519429708846</v>
      </c>
      <c r="J69" s="60">
        <f>I69*E69</f>
        <v>750219.97515508428</v>
      </c>
      <c r="K69" s="60">
        <f>ROUND(J69/1000,0)</f>
        <v>750</v>
      </c>
      <c r="L69" s="58">
        <v>501.8</v>
      </c>
      <c r="M69" s="62">
        <f>E69/L69*100</f>
        <v>4.4526882709425548</v>
      </c>
      <c r="N69" s="58">
        <v>6</v>
      </c>
      <c r="O69" s="49">
        <f t="shared" si="5"/>
        <v>35.113184094881639</v>
      </c>
      <c r="P69" s="49">
        <f t="shared" si="6"/>
        <v>6.9974460133283456</v>
      </c>
    </row>
    <row r="70" spans="1:16" x14ac:dyDescent="0.25">
      <c r="A70" s="4">
        <v>68</v>
      </c>
      <c r="B70" s="4" t="s">
        <v>93</v>
      </c>
      <c r="C70" s="4" t="s">
        <v>94</v>
      </c>
      <c r="D70" s="4">
        <v>10</v>
      </c>
      <c r="E70" s="54">
        <v>22.315068493150687</v>
      </c>
      <c r="F70" s="55">
        <v>6</v>
      </c>
      <c r="G70" s="49">
        <v>33996</v>
      </c>
      <c r="H70" s="49">
        <v>8</v>
      </c>
      <c r="I70" s="60">
        <v>65117.638113823843</v>
      </c>
      <c r="J70" s="60">
        <f>I70*E70</f>
        <v>1453104.5546221787</v>
      </c>
      <c r="K70" s="60">
        <f>ROUND(J70/1000,0)</f>
        <v>1453</v>
      </c>
      <c r="L70" s="58">
        <v>624.9</v>
      </c>
      <c r="M70" s="62">
        <f>E70/L70*100</f>
        <v>3.5709823160746819</v>
      </c>
      <c r="N70" s="58">
        <v>6</v>
      </c>
      <c r="O70" s="49">
        <f t="shared" si="5"/>
        <v>35.068362652634647</v>
      </c>
      <c r="P70" s="49">
        <f t="shared" si="6"/>
        <v>5.6118359181684507</v>
      </c>
    </row>
    <row r="71" spans="1:16" x14ac:dyDescent="0.25">
      <c r="A71" s="4">
        <v>69</v>
      </c>
      <c r="B71" s="4" t="s">
        <v>177</v>
      </c>
      <c r="C71" s="4" t="s">
        <v>178</v>
      </c>
      <c r="D71" s="4">
        <v>8</v>
      </c>
      <c r="E71" s="54">
        <v>22.235294117647058</v>
      </c>
      <c r="F71" s="55">
        <v>6</v>
      </c>
      <c r="G71" s="49">
        <v>28240</v>
      </c>
      <c r="H71" s="49">
        <v>5</v>
      </c>
      <c r="I71" s="60">
        <v>97915.295972937325</v>
      </c>
      <c r="J71" s="60">
        <f>I71*E71</f>
        <v>2177175.4045747239</v>
      </c>
      <c r="K71" s="60">
        <f>ROUND(J71/1000,0)</f>
        <v>2177</v>
      </c>
      <c r="L71" s="58">
        <v>542.1</v>
      </c>
      <c r="M71" s="62">
        <f>E71/L71*100</f>
        <v>4.1016960187506095</v>
      </c>
      <c r="N71" s="58">
        <v>6</v>
      </c>
      <c r="O71" s="49">
        <f t="shared" si="5"/>
        <v>34.942996390308032</v>
      </c>
      <c r="P71" s="49">
        <f t="shared" si="6"/>
        <v>6.4458580317852858</v>
      </c>
    </row>
    <row r="72" spans="1:16" x14ac:dyDescent="0.25">
      <c r="A72" s="4">
        <v>70</v>
      </c>
      <c r="B72" s="4" t="s">
        <v>89</v>
      </c>
      <c r="C72" s="4" t="s">
        <v>90</v>
      </c>
      <c r="D72" s="4">
        <v>5</v>
      </c>
      <c r="E72" s="54">
        <v>22.167832167832167</v>
      </c>
      <c r="F72" s="55">
        <v>6</v>
      </c>
      <c r="G72" s="49">
        <v>34666</v>
      </c>
      <c r="H72" s="49">
        <v>8</v>
      </c>
      <c r="I72" s="60">
        <v>36127.627224677359</v>
      </c>
      <c r="J72" s="60">
        <f>I72*E72</f>
        <v>800871.17693865194</v>
      </c>
      <c r="K72" s="60">
        <f>ROUND(J72/1000,0)</f>
        <v>801</v>
      </c>
      <c r="L72" s="58">
        <v>639.1</v>
      </c>
      <c r="M72" s="62">
        <f>E72/L72*100</f>
        <v>3.4686014970790433</v>
      </c>
      <c r="N72" s="58">
        <v>6</v>
      </c>
      <c r="O72" s="49">
        <f t="shared" si="5"/>
        <v>34.83697923324268</v>
      </c>
      <c r="P72" s="49">
        <f t="shared" si="6"/>
        <v>5.4509433943424623</v>
      </c>
    </row>
    <row r="73" spans="1:16" x14ac:dyDescent="0.25">
      <c r="A73" s="4">
        <v>71</v>
      </c>
      <c r="B73" s="4" t="s">
        <v>241</v>
      </c>
      <c r="C73" s="4" t="s">
        <v>242</v>
      </c>
      <c r="D73" s="4">
        <v>4</v>
      </c>
      <c r="E73" s="54">
        <v>22.134615384615383</v>
      </c>
      <c r="F73" s="55">
        <v>6</v>
      </c>
      <c r="G73" s="49">
        <v>26049</v>
      </c>
      <c r="H73" s="49">
        <v>3</v>
      </c>
      <c r="I73" s="60">
        <v>33923.502148935971</v>
      </c>
      <c r="J73" s="60">
        <f>I73*E73</f>
        <v>750883.67256587115</v>
      </c>
      <c r="K73" s="60">
        <f>ROUND(J73/1000,0)</f>
        <v>751</v>
      </c>
      <c r="L73" s="58">
        <v>507</v>
      </c>
      <c r="M73" s="62">
        <f>E73/L73*100</f>
        <v>4.3658018510089516</v>
      </c>
      <c r="N73" s="58">
        <v>6</v>
      </c>
      <c r="O73" s="49">
        <f t="shared" si="5"/>
        <v>34.784778712309588</v>
      </c>
      <c r="P73" s="49">
        <f t="shared" si="6"/>
        <v>6.8609030990748696</v>
      </c>
    </row>
    <row r="74" spans="1:16" x14ac:dyDescent="0.25">
      <c r="A74" s="4">
        <v>72</v>
      </c>
      <c r="B74" s="4" t="s">
        <v>277</v>
      </c>
      <c r="C74" s="4" t="s">
        <v>278</v>
      </c>
      <c r="D74" s="4">
        <v>1</v>
      </c>
      <c r="E74" s="54">
        <v>22.115384615384617</v>
      </c>
      <c r="F74" s="55">
        <v>6</v>
      </c>
      <c r="G74" s="49">
        <v>25130</v>
      </c>
      <c r="H74" s="49">
        <v>2</v>
      </c>
      <c r="I74" s="60">
        <v>14108.100968207107</v>
      </c>
      <c r="J74" s="60">
        <f>I74*E74</f>
        <v>312006.07910458028</v>
      </c>
      <c r="K74" s="60">
        <f>ROUND(J74/1000,0)</f>
        <v>312</v>
      </c>
      <c r="L74" s="58">
        <v>495.5</v>
      </c>
      <c r="M74" s="62">
        <f>E74/L74*100</f>
        <v>4.4632461383218196</v>
      </c>
      <c r="N74" s="58">
        <v>6</v>
      </c>
      <c r="O74" s="49">
        <f t="shared" si="5"/>
        <v>34.754557358085172</v>
      </c>
      <c r="P74" s="49">
        <f t="shared" si="6"/>
        <v>7.0140378119243536</v>
      </c>
    </row>
    <row r="75" spans="1:16" x14ac:dyDescent="0.25">
      <c r="A75" s="4">
        <v>73</v>
      </c>
      <c r="B75" s="4" t="s">
        <v>195</v>
      </c>
      <c r="C75" s="4" t="s">
        <v>196</v>
      </c>
      <c r="D75" s="4">
        <v>4</v>
      </c>
      <c r="E75" s="54">
        <v>22.055555555555557</v>
      </c>
      <c r="F75" s="55">
        <v>6</v>
      </c>
      <c r="G75" s="49">
        <v>27799</v>
      </c>
      <c r="H75" s="49">
        <v>5</v>
      </c>
      <c r="I75" s="60">
        <v>43375.696822851503</v>
      </c>
      <c r="J75" s="60">
        <f>I75*E75</f>
        <v>956675.09103733604</v>
      </c>
      <c r="K75" s="60">
        <f>ROUND(J75/1000,0)</f>
        <v>957</v>
      </c>
      <c r="L75" s="58">
        <v>530.4</v>
      </c>
      <c r="M75" s="62">
        <f>E75/L75*100</f>
        <v>4.1582872465225416</v>
      </c>
      <c r="N75" s="58">
        <v>6</v>
      </c>
      <c r="O75" s="49">
        <f t="shared" si="5"/>
        <v>34.660535367164748</v>
      </c>
      <c r="P75" s="49">
        <f t="shared" si="6"/>
        <v>6.5347917358907894</v>
      </c>
    </row>
    <row r="76" spans="1:16" x14ac:dyDescent="0.25">
      <c r="A76" s="4">
        <v>74</v>
      </c>
      <c r="B76" s="4" t="s">
        <v>193</v>
      </c>
      <c r="C76" s="4" t="s">
        <v>194</v>
      </c>
      <c r="D76" s="4">
        <v>6</v>
      </c>
      <c r="E76" s="54">
        <v>22.020746887966805</v>
      </c>
      <c r="F76" s="55">
        <v>6</v>
      </c>
      <c r="G76" s="49">
        <v>27846</v>
      </c>
      <c r="H76" s="49">
        <v>5</v>
      </c>
      <c r="I76" s="60">
        <v>62075.006139870718</v>
      </c>
      <c r="J76" s="60">
        <f>I76*E76</f>
        <v>1366937.9982750784</v>
      </c>
      <c r="K76" s="60">
        <f>ROUND(J76/1000,0)</f>
        <v>1367</v>
      </c>
      <c r="L76" s="58">
        <v>521.29999999999995</v>
      </c>
      <c r="M76" s="62">
        <f>E76/L76*100</f>
        <v>4.2241985206151558</v>
      </c>
      <c r="N76" s="58">
        <v>6</v>
      </c>
      <c r="O76" s="49">
        <f t="shared" si="5"/>
        <v>34.6058331833542</v>
      </c>
      <c r="P76" s="49">
        <f t="shared" si="6"/>
        <v>6.6383719899010556</v>
      </c>
    </row>
    <row r="77" spans="1:16" x14ac:dyDescent="0.25">
      <c r="A77" s="4">
        <v>75</v>
      </c>
      <c r="B77" s="4" t="s">
        <v>73</v>
      </c>
      <c r="C77" s="4" t="s">
        <v>74</v>
      </c>
      <c r="D77" s="4">
        <v>8</v>
      </c>
      <c r="E77" s="54">
        <v>21.9</v>
      </c>
      <c r="F77" s="55">
        <v>5</v>
      </c>
      <c r="G77" s="49">
        <v>36261</v>
      </c>
      <c r="H77" s="49">
        <v>9</v>
      </c>
      <c r="I77" s="60">
        <v>26971.517112056368</v>
      </c>
      <c r="J77" s="60">
        <f>I77*E77</f>
        <v>590676.22475403443</v>
      </c>
      <c r="K77" s="60">
        <f>ROUND(J77/1000,0)</f>
        <v>591</v>
      </c>
      <c r="L77" s="58">
        <v>656.7</v>
      </c>
      <c r="M77" s="62">
        <f>E77/L77*100</f>
        <v>3.3348560986751936</v>
      </c>
      <c r="N77" s="58">
        <v>5</v>
      </c>
      <c r="O77" s="49">
        <f t="shared" si="5"/>
        <v>34.416078190771643</v>
      </c>
      <c r="P77" s="49">
        <f t="shared" si="6"/>
        <v>5.2407611071679066</v>
      </c>
    </row>
    <row r="78" spans="1:16" x14ac:dyDescent="0.25">
      <c r="A78" s="4">
        <v>76</v>
      </c>
      <c r="B78" s="4" t="s">
        <v>163</v>
      </c>
      <c r="C78" s="4" t="s">
        <v>164</v>
      </c>
      <c r="D78" s="4">
        <v>7</v>
      </c>
      <c r="E78" s="54">
        <v>21.848920863309353</v>
      </c>
      <c r="F78" s="55">
        <v>5</v>
      </c>
      <c r="G78" s="49">
        <v>29129</v>
      </c>
      <c r="H78" s="49">
        <v>6</v>
      </c>
      <c r="I78" s="60">
        <v>97435.065518193296</v>
      </c>
      <c r="J78" s="60">
        <f>I78*E78</f>
        <v>2128851.0358183673</v>
      </c>
      <c r="K78" s="60">
        <f>ROUND(J78/1000,0)</f>
        <v>2129</v>
      </c>
      <c r="L78" s="58">
        <v>542.79999999999995</v>
      </c>
      <c r="M78" s="62">
        <f>E78/L78*100</f>
        <v>4.0252249195485179</v>
      </c>
      <c r="N78" s="58">
        <v>5</v>
      </c>
      <c r="O78" s="49">
        <f t="shared" si="5"/>
        <v>34.335806795234546</v>
      </c>
      <c r="P78" s="49">
        <f t="shared" si="6"/>
        <v>6.3256829025855845</v>
      </c>
    </row>
    <row r="79" spans="1:16" x14ac:dyDescent="0.25">
      <c r="A79" s="4">
        <v>77</v>
      </c>
      <c r="B79" s="4" t="s">
        <v>219</v>
      </c>
      <c r="C79" s="4" t="s">
        <v>220</v>
      </c>
      <c r="D79" s="4">
        <v>1</v>
      </c>
      <c r="E79" s="54">
        <v>21.837320574162678</v>
      </c>
      <c r="F79" s="55">
        <v>5</v>
      </c>
      <c r="G79" s="49">
        <v>26687</v>
      </c>
      <c r="H79" s="49">
        <v>4</v>
      </c>
      <c r="I79" s="60">
        <v>56509.269120741767</v>
      </c>
      <c r="J79" s="60">
        <f>I79*E79</f>
        <v>1234011.0252012699</v>
      </c>
      <c r="K79" s="60">
        <f>ROUND(J79/1000,0)</f>
        <v>1234</v>
      </c>
      <c r="L79" s="58">
        <v>518.5</v>
      </c>
      <c r="M79" s="62">
        <f>E79/L79*100</f>
        <v>4.2116336690766971</v>
      </c>
      <c r="N79" s="58">
        <v>5</v>
      </c>
      <c r="O79" s="49">
        <f t="shared" si="5"/>
        <v>34.317576819969361</v>
      </c>
      <c r="P79" s="49">
        <f t="shared" si="6"/>
        <v>6.6186261947867617</v>
      </c>
    </row>
    <row r="80" spans="1:16" x14ac:dyDescent="0.25">
      <c r="A80" s="4">
        <v>78</v>
      </c>
      <c r="B80" s="4" t="s">
        <v>19</v>
      </c>
      <c r="C80" s="4" t="s">
        <v>20</v>
      </c>
      <c r="D80" s="4">
        <v>6</v>
      </c>
      <c r="E80" s="54">
        <v>21.736842105263158</v>
      </c>
      <c r="F80" s="55">
        <v>5</v>
      </c>
      <c r="G80" s="49">
        <v>93053</v>
      </c>
      <c r="H80" s="49">
        <v>10</v>
      </c>
      <c r="I80" s="60">
        <v>19046.134988038302</v>
      </c>
      <c r="J80" s="60">
        <f>I80*E80</f>
        <v>414002.82895051676</v>
      </c>
      <c r="K80" s="60">
        <f>ROUND(J80/1000,0)</f>
        <v>414</v>
      </c>
      <c r="L80" s="58">
        <v>1284.2</v>
      </c>
      <c r="M80" s="62">
        <f>E80/L80*100</f>
        <v>1.6926368248920072</v>
      </c>
      <c r="N80" s="58">
        <v>5</v>
      </c>
      <c r="O80" s="49">
        <f t="shared" si="5"/>
        <v>34.159673859141286</v>
      </c>
      <c r="P80" s="49">
        <f t="shared" si="6"/>
        <v>2.6599964070348299</v>
      </c>
    </row>
    <row r="81" spans="1:16" x14ac:dyDescent="0.25">
      <c r="A81" s="4">
        <v>79</v>
      </c>
      <c r="B81" s="4" t="s">
        <v>145</v>
      </c>
      <c r="C81" s="4" t="s">
        <v>146</v>
      </c>
      <c r="D81" s="4">
        <v>9</v>
      </c>
      <c r="E81" s="54">
        <v>21.713826366559484</v>
      </c>
      <c r="F81" s="55">
        <v>5</v>
      </c>
      <c r="G81" s="49">
        <v>30049</v>
      </c>
      <c r="H81" s="49">
        <v>6</v>
      </c>
      <c r="I81" s="60">
        <v>65503.02746309877</v>
      </c>
      <c r="J81" s="60">
        <f>I81*E81</f>
        <v>1422321.3648177041</v>
      </c>
      <c r="K81" s="60">
        <f>ROUND(J81/1000,0)</f>
        <v>1422</v>
      </c>
      <c r="L81" s="58">
        <v>548.70000000000005</v>
      </c>
      <c r="M81" s="62">
        <f>E81/L81*100</f>
        <v>3.9573221007033865</v>
      </c>
      <c r="N81" s="58">
        <v>5</v>
      </c>
      <c r="O81" s="49">
        <f t="shared" si="5"/>
        <v>34.12350438595206</v>
      </c>
      <c r="P81" s="49">
        <f t="shared" si="6"/>
        <v>6.2189729152454998</v>
      </c>
    </row>
    <row r="82" spans="1:16" x14ac:dyDescent="0.25">
      <c r="A82" s="4">
        <v>80</v>
      </c>
      <c r="B82" s="4" t="s">
        <v>181</v>
      </c>
      <c r="C82" s="4" t="s">
        <v>182</v>
      </c>
      <c r="D82" s="4">
        <v>8</v>
      </c>
      <c r="E82" s="54">
        <v>21.579710144927535</v>
      </c>
      <c r="F82" s="55">
        <v>5</v>
      </c>
      <c r="G82" s="49">
        <v>28225</v>
      </c>
      <c r="H82" s="49">
        <v>5</v>
      </c>
      <c r="I82" s="60">
        <v>35713.318997327282</v>
      </c>
      <c r="J82" s="60">
        <f>I82*E82</f>
        <v>770683.07227565686</v>
      </c>
      <c r="K82" s="60">
        <f>ROUND(J82/1000,0)</f>
        <v>771</v>
      </c>
      <c r="L82" s="58">
        <v>537</v>
      </c>
      <c r="M82" s="62">
        <f>E82/L82*100</f>
        <v>4.0185679971932089</v>
      </c>
      <c r="N82" s="58">
        <v>5</v>
      </c>
      <c r="O82" s="49">
        <f t="shared" si="5"/>
        <v>33.912739346210692</v>
      </c>
      <c r="P82" s="49">
        <f t="shared" si="6"/>
        <v>6.3152214797412825</v>
      </c>
    </row>
    <row r="83" spans="1:16" x14ac:dyDescent="0.25">
      <c r="A83" s="4">
        <v>81</v>
      </c>
      <c r="B83" s="4" t="s">
        <v>253</v>
      </c>
      <c r="C83" s="4" t="s">
        <v>254</v>
      </c>
      <c r="D83" s="4">
        <v>5</v>
      </c>
      <c r="E83" s="54">
        <v>21.46551724137931</v>
      </c>
      <c r="F83" s="55">
        <v>5</v>
      </c>
      <c r="G83" s="49">
        <v>25758</v>
      </c>
      <c r="H83" s="49">
        <v>3</v>
      </c>
      <c r="I83" s="60">
        <v>21104.383245039953</v>
      </c>
      <c r="J83" s="60">
        <f>I83*E83</f>
        <v>453016.50241508172</v>
      </c>
      <c r="K83" s="60">
        <f>ROUND(J83/1000,0)</f>
        <v>453</v>
      </c>
      <c r="L83" s="58">
        <v>483.9</v>
      </c>
      <c r="M83" s="62">
        <f>E83/L83*100</f>
        <v>4.4359407401073181</v>
      </c>
      <c r="N83" s="58">
        <v>5</v>
      </c>
      <c r="O83" s="49">
        <f t="shared" si="5"/>
        <v>33.733284008432292</v>
      </c>
      <c r="P83" s="49">
        <f t="shared" si="6"/>
        <v>6.9711270941170271</v>
      </c>
    </row>
    <row r="84" spans="1:16" x14ac:dyDescent="0.25">
      <c r="A84" s="4">
        <v>82</v>
      </c>
      <c r="B84" s="4" t="s">
        <v>211</v>
      </c>
      <c r="C84" s="4" t="s">
        <v>212</v>
      </c>
      <c r="D84" s="4">
        <v>5</v>
      </c>
      <c r="E84" s="54">
        <v>21.392156862745097</v>
      </c>
      <c r="F84" s="55">
        <v>5</v>
      </c>
      <c r="G84" s="49">
        <v>26934</v>
      </c>
      <c r="H84" s="49">
        <v>4</v>
      </c>
      <c r="I84" s="60">
        <v>48334.630072815649</v>
      </c>
      <c r="J84" s="60">
        <f>I84*E84</f>
        <v>1033981.9884204288</v>
      </c>
      <c r="K84" s="60">
        <f>ROUND(J84/1000,0)</f>
        <v>1034</v>
      </c>
      <c r="L84" s="58">
        <v>493.8</v>
      </c>
      <c r="M84" s="62">
        <f>E84/L84*100</f>
        <v>4.3321500329576947</v>
      </c>
      <c r="N84" s="58">
        <v>5</v>
      </c>
      <c r="O84" s="49">
        <f t="shared" si="5"/>
        <v>33.61799740901769</v>
      </c>
      <c r="P84" s="49">
        <f t="shared" si="6"/>
        <v>6.8080189163664819</v>
      </c>
    </row>
    <row r="85" spans="1:16" x14ac:dyDescent="0.25">
      <c r="A85" s="4">
        <v>83</v>
      </c>
      <c r="B85" s="4" t="s">
        <v>59</v>
      </c>
      <c r="C85" s="4" t="s">
        <v>60</v>
      </c>
      <c r="D85" s="4">
        <v>9</v>
      </c>
      <c r="E85" s="54">
        <v>21.36021505376344</v>
      </c>
      <c r="F85" s="55">
        <v>5</v>
      </c>
      <c r="G85" s="49">
        <v>37616</v>
      </c>
      <c r="H85" s="49">
        <v>9</v>
      </c>
      <c r="I85" s="60">
        <v>100154.70213880009</v>
      </c>
      <c r="J85" s="60">
        <f>I85*E85</f>
        <v>2139325.9763303911</v>
      </c>
      <c r="K85" s="60">
        <f>ROUND(J85/1000,0)</f>
        <v>2139</v>
      </c>
      <c r="L85" s="58">
        <v>675.9</v>
      </c>
      <c r="M85" s="62">
        <f>E85/L85*100</f>
        <v>3.1602626207668947</v>
      </c>
      <c r="N85" s="58">
        <v>5</v>
      </c>
      <c r="O85" s="49">
        <f t="shared" si="5"/>
        <v>33.567800523379915</v>
      </c>
      <c r="P85" s="49">
        <f t="shared" si="6"/>
        <v>4.9663856374286013</v>
      </c>
    </row>
    <row r="86" spans="1:16" x14ac:dyDescent="0.25">
      <c r="A86" s="4">
        <v>84</v>
      </c>
      <c r="B86" s="4" t="s">
        <v>111</v>
      </c>
      <c r="C86" s="4" t="s">
        <v>112</v>
      </c>
      <c r="D86" s="4">
        <v>7</v>
      </c>
      <c r="E86" s="54">
        <v>21.284653465346533</v>
      </c>
      <c r="F86" s="55">
        <v>5</v>
      </c>
      <c r="G86" s="49">
        <v>33135</v>
      </c>
      <c r="H86" s="49">
        <v>7</v>
      </c>
      <c r="I86" s="60">
        <v>168119.95756218256</v>
      </c>
      <c r="J86" s="60">
        <f>I86*E86</f>
        <v>3578375.0373198213</v>
      </c>
      <c r="K86" s="60">
        <f>ROUND(J86/1000,0)</f>
        <v>3578</v>
      </c>
      <c r="L86" s="58">
        <v>607.6</v>
      </c>
      <c r="M86" s="62">
        <f>E86/L86*100</f>
        <v>3.5030700239214174</v>
      </c>
      <c r="N86" s="58">
        <v>5</v>
      </c>
      <c r="O86" s="49">
        <f t="shared" si="5"/>
        <v>33.449054699855935</v>
      </c>
      <c r="P86" s="49">
        <f t="shared" si="6"/>
        <v>5.5051110434259272</v>
      </c>
    </row>
    <row r="87" spans="1:16" x14ac:dyDescent="0.25">
      <c r="A87" s="4">
        <v>85</v>
      </c>
      <c r="B87" s="4" t="s">
        <v>255</v>
      </c>
      <c r="C87" s="4" t="s">
        <v>256</v>
      </c>
      <c r="D87" s="4">
        <v>1</v>
      </c>
      <c r="E87" s="54">
        <v>21.134502923976608</v>
      </c>
      <c r="F87" s="55">
        <v>5</v>
      </c>
      <c r="G87" s="49">
        <v>25682</v>
      </c>
      <c r="H87" s="49">
        <v>2</v>
      </c>
      <c r="I87" s="60">
        <v>25359.309106411543</v>
      </c>
      <c r="J87" s="60">
        <f>I87*E87</f>
        <v>535956.39245948137</v>
      </c>
      <c r="K87" s="60">
        <f>ROUND(J87/1000,0)</f>
        <v>536</v>
      </c>
      <c r="L87" s="58">
        <v>486.7</v>
      </c>
      <c r="M87" s="62">
        <f>E87/L87*100</f>
        <v>4.3424086550188221</v>
      </c>
      <c r="N87" s="58">
        <v>5</v>
      </c>
      <c r="O87" s="49">
        <f t="shared" si="5"/>
        <v>33.213091559574011</v>
      </c>
      <c r="P87" s="49">
        <f t="shared" si="6"/>
        <v>6.8241404478270002</v>
      </c>
    </row>
    <row r="88" spans="1:16" x14ac:dyDescent="0.25">
      <c r="A88" s="4">
        <v>86</v>
      </c>
      <c r="B88" s="4" t="s">
        <v>269</v>
      </c>
      <c r="C88" s="4" t="s">
        <v>270</v>
      </c>
      <c r="D88" s="4">
        <v>2</v>
      </c>
      <c r="E88" s="54">
        <v>21.095634095634097</v>
      </c>
      <c r="F88" s="55">
        <v>5</v>
      </c>
      <c r="G88" s="49">
        <v>25316</v>
      </c>
      <c r="H88" s="49">
        <v>2</v>
      </c>
      <c r="I88" s="60">
        <v>27823.125565101356</v>
      </c>
      <c r="J88" s="60">
        <f>I88*E88</f>
        <v>586946.47631826089</v>
      </c>
      <c r="K88" s="60">
        <f>ROUND(J88/1000,0)</f>
        <v>587</v>
      </c>
      <c r="L88" s="58">
        <v>482.8</v>
      </c>
      <c r="M88" s="62">
        <f>E88/L88*100</f>
        <v>4.369435396775911</v>
      </c>
      <c r="N88" s="58">
        <v>5</v>
      </c>
      <c r="O88" s="49">
        <f t="shared" si="5"/>
        <v>33.152008790833392</v>
      </c>
      <c r="P88" s="49">
        <f t="shared" si="6"/>
        <v>6.8666132541079934</v>
      </c>
    </row>
    <row r="89" spans="1:16" x14ac:dyDescent="0.25">
      <c r="A89" s="4">
        <v>87</v>
      </c>
      <c r="B89" s="4" t="s">
        <v>279</v>
      </c>
      <c r="C89" s="4" t="s">
        <v>280</v>
      </c>
      <c r="D89" s="4">
        <v>2</v>
      </c>
      <c r="E89" s="54">
        <v>21</v>
      </c>
      <c r="F89" s="55">
        <v>5</v>
      </c>
      <c r="G89" s="49">
        <v>24834</v>
      </c>
      <c r="H89" s="49">
        <v>2</v>
      </c>
      <c r="I89" s="60">
        <v>19647.196665444251</v>
      </c>
      <c r="J89" s="60">
        <f>I89*E89</f>
        <v>412591.12997432926</v>
      </c>
      <c r="K89" s="60">
        <f>ROUND(J89/1000,0)</f>
        <v>413</v>
      </c>
      <c r="L89" s="58">
        <v>472.4</v>
      </c>
      <c r="M89" s="62">
        <f>E89/L89*100</f>
        <v>4.4453852667231164</v>
      </c>
      <c r="N89" s="58">
        <v>5</v>
      </c>
      <c r="O89" s="49">
        <f t="shared" si="5"/>
        <v>33.001718813068699</v>
      </c>
      <c r="P89" s="49">
        <f t="shared" si="6"/>
        <v>6.9859692661026038</v>
      </c>
    </row>
    <row r="90" spans="1:16" x14ac:dyDescent="0.25">
      <c r="A90" s="4">
        <v>88</v>
      </c>
      <c r="B90" s="4" t="s">
        <v>47</v>
      </c>
      <c r="C90" s="4" t="s">
        <v>48</v>
      </c>
      <c r="D90" s="4">
        <v>5</v>
      </c>
      <c r="E90" s="54">
        <v>20.9921875</v>
      </c>
      <c r="F90" s="55">
        <v>5</v>
      </c>
      <c r="G90" s="49">
        <v>41411</v>
      </c>
      <c r="H90" s="49">
        <v>10</v>
      </c>
      <c r="I90" s="60">
        <v>27721.507391893629</v>
      </c>
      <c r="J90" s="60">
        <f>I90*E90</f>
        <v>581935.08095326705</v>
      </c>
      <c r="K90" s="60">
        <f>ROUND(J90/1000,0)</f>
        <v>582</v>
      </c>
      <c r="L90" s="58">
        <v>708.2</v>
      </c>
      <c r="M90" s="62">
        <f>E90/L90*100</f>
        <v>2.9641609008754588</v>
      </c>
      <c r="N90" s="58">
        <v>5</v>
      </c>
      <c r="O90" s="49">
        <f t="shared" si="5"/>
        <v>32.989441387915029</v>
      </c>
      <c r="P90" s="49">
        <f t="shared" si="6"/>
        <v>4.658209741304014</v>
      </c>
    </row>
    <row r="91" spans="1:16" x14ac:dyDescent="0.25">
      <c r="A91" s="4">
        <v>89</v>
      </c>
      <c r="B91" s="4" t="s">
        <v>175</v>
      </c>
      <c r="C91" s="4" t="s">
        <v>176</v>
      </c>
      <c r="D91" s="4">
        <v>7</v>
      </c>
      <c r="E91" s="54">
        <v>20.961832061068701</v>
      </c>
      <c r="F91" s="55">
        <v>5</v>
      </c>
      <c r="G91" s="49">
        <v>28457</v>
      </c>
      <c r="H91" s="49">
        <v>5</v>
      </c>
      <c r="I91" s="60">
        <v>51283.43634739182</v>
      </c>
      <c r="J91" s="60">
        <f>I91*E91</f>
        <v>1074994.7802285338</v>
      </c>
      <c r="K91" s="60">
        <f>ROUND(J91/1000,0)</f>
        <v>1075</v>
      </c>
      <c r="L91" s="58">
        <v>532.1</v>
      </c>
      <c r="M91" s="62">
        <f>E91/L91*100</f>
        <v>3.9394534976637288</v>
      </c>
      <c r="N91" s="58">
        <v>5</v>
      </c>
      <c r="O91" s="49">
        <f t="shared" si="5"/>
        <v>32.941737499340839</v>
      </c>
      <c r="P91" s="49">
        <f t="shared" si="6"/>
        <v>6.1908922193837324</v>
      </c>
    </row>
    <row r="92" spans="1:16" x14ac:dyDescent="0.25">
      <c r="A92" s="4">
        <v>90</v>
      </c>
      <c r="B92" s="4" t="s">
        <v>51</v>
      </c>
      <c r="C92" s="4" t="s">
        <v>52</v>
      </c>
      <c r="D92" s="4">
        <v>5</v>
      </c>
      <c r="E92" s="54">
        <v>20.937007874015748</v>
      </c>
      <c r="F92" s="55">
        <v>4</v>
      </c>
      <c r="G92" s="49">
        <v>39910</v>
      </c>
      <c r="H92" s="49">
        <v>9</v>
      </c>
      <c r="I92" s="60">
        <v>35183.249204005901</v>
      </c>
      <c r="J92" s="60">
        <f>I92*E92</f>
        <v>736631.96561772982</v>
      </c>
      <c r="K92" s="60">
        <f>ROUND(J92/1000,0)</f>
        <v>737</v>
      </c>
      <c r="L92" s="58">
        <v>726.7</v>
      </c>
      <c r="M92" s="62">
        <f>E92/L92*100</f>
        <v>2.8811074547978186</v>
      </c>
      <c r="N92" s="58">
        <v>4</v>
      </c>
      <c r="O92" s="49">
        <f t="shared" si="5"/>
        <v>32.902726030727287</v>
      </c>
      <c r="P92" s="49">
        <f t="shared" si="6"/>
        <v>4.5276903854035071</v>
      </c>
    </row>
    <row r="93" spans="1:16" x14ac:dyDescent="0.25">
      <c r="A93" s="4">
        <v>91</v>
      </c>
      <c r="B93" s="4" t="s">
        <v>31</v>
      </c>
      <c r="C93" s="4" t="s">
        <v>32</v>
      </c>
      <c r="D93" s="4">
        <v>3</v>
      </c>
      <c r="E93" s="54">
        <v>20.888888888888889</v>
      </c>
      <c r="F93" s="55">
        <v>4</v>
      </c>
      <c r="G93" s="49">
        <v>51209</v>
      </c>
      <c r="H93" s="49">
        <v>10</v>
      </c>
      <c r="I93" s="60">
        <v>24343.883720677077</v>
      </c>
      <c r="J93" s="60">
        <f>I93*E93</f>
        <v>508516.68216525449</v>
      </c>
      <c r="K93" s="60">
        <f>ROUND(J93/1000,0)</f>
        <v>509</v>
      </c>
      <c r="L93" s="58">
        <v>880.2</v>
      </c>
      <c r="M93" s="62">
        <f>E93/L93*100</f>
        <v>2.3731980105531569</v>
      </c>
      <c r="N93" s="58">
        <v>4</v>
      </c>
      <c r="O93" s="49">
        <f t="shared" si="5"/>
        <v>32.827106544216484</v>
      </c>
      <c r="P93" s="49">
        <f t="shared" si="6"/>
        <v>3.7295054015242539</v>
      </c>
    </row>
    <row r="94" spans="1:16" x14ac:dyDescent="0.25">
      <c r="A94" s="4">
        <v>92</v>
      </c>
      <c r="B94" s="4" t="s">
        <v>131</v>
      </c>
      <c r="C94" s="4" t="s">
        <v>132</v>
      </c>
      <c r="D94" s="4">
        <v>7</v>
      </c>
      <c r="E94" s="54">
        <v>20.818181818181817</v>
      </c>
      <c r="F94" s="55">
        <v>4</v>
      </c>
      <c r="G94" s="49">
        <v>30715</v>
      </c>
      <c r="H94" s="49">
        <v>7</v>
      </c>
      <c r="I94" s="60">
        <v>14147.1286660359</v>
      </c>
      <c r="J94" s="60">
        <f>I94*E94</f>
        <v>294517.49677474733</v>
      </c>
      <c r="K94" s="60">
        <f>ROUND(J94/1000,0)</f>
        <v>295</v>
      </c>
      <c r="L94" s="58">
        <v>568.20000000000005</v>
      </c>
      <c r="M94" s="62">
        <f>E94/L94*100</f>
        <v>3.6638827557518154</v>
      </c>
      <c r="N94" s="58">
        <v>4</v>
      </c>
      <c r="O94" s="49">
        <f t="shared" si="5"/>
        <v>32.715989645855984</v>
      </c>
      <c r="P94" s="49">
        <f t="shared" si="6"/>
        <v>5.7578299271129856</v>
      </c>
    </row>
    <row r="95" spans="1:16" x14ac:dyDescent="0.25">
      <c r="A95" s="4">
        <v>93</v>
      </c>
      <c r="B95" s="4" t="s">
        <v>33</v>
      </c>
      <c r="C95" s="4" t="s">
        <v>34</v>
      </c>
      <c r="D95" s="4">
        <v>3</v>
      </c>
      <c r="E95" s="54">
        <v>20.745664739884393</v>
      </c>
      <c r="F95" s="55">
        <v>4</v>
      </c>
      <c r="G95" s="49">
        <v>50525</v>
      </c>
      <c r="H95" s="49">
        <v>10</v>
      </c>
      <c r="I95" s="60">
        <v>37253.397604912738</v>
      </c>
      <c r="J95" s="60">
        <f>I95*E95</f>
        <v>772846.49713313195</v>
      </c>
      <c r="K95" s="60">
        <f>ROUND(J95/1000,0)</f>
        <v>773</v>
      </c>
      <c r="L95" s="58">
        <v>849.1</v>
      </c>
      <c r="M95" s="62">
        <f>E95/L95*100</f>
        <v>2.4432534141896589</v>
      </c>
      <c r="N95" s="58">
        <v>4</v>
      </c>
      <c r="O95" s="49">
        <f t="shared" si="5"/>
        <v>32.602028301707563</v>
      </c>
      <c r="P95" s="49">
        <f t="shared" si="6"/>
        <v>3.8395981982932001</v>
      </c>
    </row>
    <row r="96" spans="1:16" x14ac:dyDescent="0.25">
      <c r="A96" s="4">
        <v>94</v>
      </c>
      <c r="B96" s="4" t="s">
        <v>313</v>
      </c>
      <c r="C96" s="4" t="s">
        <v>314</v>
      </c>
      <c r="D96" s="4">
        <v>1</v>
      </c>
      <c r="E96" s="54">
        <v>20.723076923076924</v>
      </c>
      <c r="F96" s="55">
        <v>4</v>
      </c>
      <c r="G96" s="49">
        <v>22139</v>
      </c>
      <c r="H96" s="49">
        <v>1</v>
      </c>
      <c r="I96" s="60">
        <v>25836.894365099055</v>
      </c>
      <c r="J96" s="60">
        <f>I96*E96</f>
        <v>535419.94938136043</v>
      </c>
      <c r="K96" s="60">
        <f>ROUND(J96/1000,0)</f>
        <v>535</v>
      </c>
      <c r="L96" s="58">
        <v>418.5</v>
      </c>
      <c r="M96" s="62">
        <f>E96/L96*100</f>
        <v>4.9517507582023716</v>
      </c>
      <c r="N96" s="58">
        <v>4</v>
      </c>
      <c r="O96" s="49">
        <f t="shared" si="5"/>
        <v>32.566531312237025</v>
      </c>
      <c r="P96" s="49">
        <f t="shared" si="6"/>
        <v>7.781727912123543</v>
      </c>
    </row>
    <row r="97" spans="1:16" x14ac:dyDescent="0.25">
      <c r="A97" s="4">
        <v>95</v>
      </c>
      <c r="B97" s="4" t="s">
        <v>273</v>
      </c>
      <c r="C97" s="4" t="s">
        <v>274</v>
      </c>
      <c r="D97" s="4">
        <v>1</v>
      </c>
      <c r="E97" s="54">
        <v>20.710843373493976</v>
      </c>
      <c r="F97" s="55">
        <v>4</v>
      </c>
      <c r="G97" s="49">
        <v>25185</v>
      </c>
      <c r="H97" s="49">
        <v>2</v>
      </c>
      <c r="I97" s="60">
        <v>36183.409647709559</v>
      </c>
      <c r="J97" s="60">
        <f>I97*E97</f>
        <v>749388.92993268347</v>
      </c>
      <c r="K97" s="60">
        <f>ROUND(J97/1000,0)</f>
        <v>749</v>
      </c>
      <c r="L97" s="58">
        <v>485.7</v>
      </c>
      <c r="M97" s="62">
        <f>E97/L97*100</f>
        <v>4.2641225805011276</v>
      </c>
      <c r="N97" s="58">
        <v>4</v>
      </c>
      <c r="O97" s="49">
        <f t="shared" si="5"/>
        <v>32.547306161597874</v>
      </c>
      <c r="P97" s="49">
        <f t="shared" si="6"/>
        <v>6.7011130660073857</v>
      </c>
    </row>
    <row r="98" spans="1:16" x14ac:dyDescent="0.25">
      <c r="A98" s="4">
        <v>96</v>
      </c>
      <c r="B98" s="4" t="s">
        <v>141</v>
      </c>
      <c r="C98" s="4" t="s">
        <v>142</v>
      </c>
      <c r="D98" s="4">
        <v>10</v>
      </c>
      <c r="E98" s="54">
        <v>20.666666666666668</v>
      </c>
      <c r="F98" s="55">
        <v>4</v>
      </c>
      <c r="G98" s="49">
        <v>30243</v>
      </c>
      <c r="H98" s="49">
        <v>6</v>
      </c>
      <c r="I98" s="60">
        <v>3239.748063915295</v>
      </c>
      <c r="J98" s="60">
        <f>I98*E98</f>
        <v>66954.793320916098</v>
      </c>
      <c r="K98" s="60">
        <f>ROUND(J98/1000,0)</f>
        <v>67</v>
      </c>
      <c r="L98" s="58">
        <v>592.79999999999995</v>
      </c>
      <c r="M98" s="62">
        <f>E98/L98*100</f>
        <v>3.486279802069276</v>
      </c>
      <c r="N98" s="58">
        <v>4</v>
      </c>
      <c r="O98" s="49">
        <f t="shared" si="5"/>
        <v>32.477882006512054</v>
      </c>
      <c r="P98" s="49">
        <f t="shared" si="6"/>
        <v>5.4787250348367165</v>
      </c>
    </row>
    <row r="99" spans="1:16" x14ac:dyDescent="0.25">
      <c r="A99" s="4">
        <v>97</v>
      </c>
      <c r="B99" s="4" t="s">
        <v>61</v>
      </c>
      <c r="C99" s="4" t="s">
        <v>62</v>
      </c>
      <c r="D99" s="4">
        <v>5</v>
      </c>
      <c r="E99" s="54">
        <v>20.652173913043477</v>
      </c>
      <c r="F99" s="55">
        <v>4</v>
      </c>
      <c r="G99" s="49">
        <v>37550</v>
      </c>
      <c r="H99" s="49">
        <v>9</v>
      </c>
      <c r="I99" s="60">
        <v>25901.911699259152</v>
      </c>
      <c r="J99" s="60">
        <f>I99*E99</f>
        <v>534930.78509339551</v>
      </c>
      <c r="K99" s="60">
        <f>ROUND(J99/1000,0)</f>
        <v>535</v>
      </c>
      <c r="L99" s="58">
        <v>646.1</v>
      </c>
      <c r="M99" s="62">
        <f>E99/L99*100</f>
        <v>3.196436141935223</v>
      </c>
      <c r="N99" s="58">
        <v>4</v>
      </c>
      <c r="O99" s="49">
        <f t="shared" si="5"/>
        <v>32.4551064931835</v>
      </c>
      <c r="P99" s="49">
        <f t="shared" si="6"/>
        <v>5.0232327028607795</v>
      </c>
    </row>
    <row r="100" spans="1:16" x14ac:dyDescent="0.25">
      <c r="A100" s="4">
        <v>98</v>
      </c>
      <c r="B100" s="4" t="s">
        <v>201</v>
      </c>
      <c r="C100" s="4" t="s">
        <v>202</v>
      </c>
      <c r="D100" s="4">
        <v>4</v>
      </c>
      <c r="E100" s="54">
        <v>20.626506024096386</v>
      </c>
      <c r="F100" s="55">
        <v>4</v>
      </c>
      <c r="G100" s="49">
        <v>27594</v>
      </c>
      <c r="H100" s="49">
        <v>4</v>
      </c>
      <c r="I100" s="60">
        <v>72418.48278833201</v>
      </c>
      <c r="J100" s="60">
        <f>I100*E100</f>
        <v>1493740.2714894507</v>
      </c>
      <c r="K100" s="60">
        <f>ROUND(J100/1000,0)</f>
        <v>1494</v>
      </c>
      <c r="L100" s="58">
        <v>544.1</v>
      </c>
      <c r="M100" s="62">
        <f>E100/L100*100</f>
        <v>3.7909402727616954</v>
      </c>
      <c r="N100" s="58">
        <v>4</v>
      </c>
      <c r="O100" s="49">
        <f t="shared" si="5"/>
        <v>32.414769138252218</v>
      </c>
      <c r="P100" s="49">
        <f t="shared" si="6"/>
        <v>5.9575021389914014</v>
      </c>
    </row>
    <row r="101" spans="1:16" x14ac:dyDescent="0.25">
      <c r="A101" s="4">
        <v>99</v>
      </c>
      <c r="B101" s="4" t="s">
        <v>207</v>
      </c>
      <c r="C101" s="4" t="s">
        <v>208</v>
      </c>
      <c r="D101" s="4">
        <v>8</v>
      </c>
      <c r="E101" s="54">
        <v>20.60377358490566</v>
      </c>
      <c r="F101" s="55">
        <v>4</v>
      </c>
      <c r="G101" s="49">
        <v>27043</v>
      </c>
      <c r="H101" s="49">
        <v>4</v>
      </c>
      <c r="I101" s="60">
        <v>31314.738919050469</v>
      </c>
      <c r="J101" s="60">
        <f>I101*E101</f>
        <v>645201.79055854923</v>
      </c>
      <c r="K101" s="60">
        <f>ROUND(J101/1000,0)</f>
        <v>645</v>
      </c>
      <c r="L101" s="58">
        <v>504</v>
      </c>
      <c r="M101" s="62">
        <f>E101/L101*100</f>
        <v>4.0880503144654083</v>
      </c>
      <c r="N101" s="58">
        <v>4</v>
      </c>
      <c r="O101" s="49">
        <f t="shared" si="5"/>
        <v>32.379044873199476</v>
      </c>
      <c r="P101" s="49">
        <f t="shared" si="6"/>
        <v>6.4244136653173562</v>
      </c>
    </row>
    <row r="102" spans="1:16" x14ac:dyDescent="0.25">
      <c r="A102" s="4">
        <v>100</v>
      </c>
      <c r="B102" s="4" t="s">
        <v>217</v>
      </c>
      <c r="C102" s="4" t="s">
        <v>218</v>
      </c>
      <c r="D102" s="4">
        <v>2</v>
      </c>
      <c r="E102" s="54">
        <v>20.595588235294116</v>
      </c>
      <c r="F102" s="55">
        <v>4</v>
      </c>
      <c r="G102" s="49">
        <v>26692</v>
      </c>
      <c r="H102" s="49">
        <v>4</v>
      </c>
      <c r="I102" s="60">
        <v>26844.452184100421</v>
      </c>
      <c r="J102" s="60">
        <f>I102*E102</f>
        <v>552877.28358577401</v>
      </c>
      <c r="K102" s="60">
        <f>ROUND(J102/1000,0)</f>
        <v>553</v>
      </c>
      <c r="L102" s="58">
        <v>512.4</v>
      </c>
      <c r="M102" s="62">
        <f>E102/L102*100</f>
        <v>4.0194356431097029</v>
      </c>
      <c r="N102" s="58">
        <v>4</v>
      </c>
      <c r="O102" s="49">
        <f t="shared" si="5"/>
        <v>32.366181510996299</v>
      </c>
      <c r="P102" s="49">
        <f t="shared" si="6"/>
        <v>6.316584994339637</v>
      </c>
    </row>
    <row r="103" spans="1:16" x14ac:dyDescent="0.25">
      <c r="A103" s="4">
        <v>101</v>
      </c>
      <c r="B103" s="4" t="s">
        <v>237</v>
      </c>
      <c r="C103" s="4" t="s">
        <v>238</v>
      </c>
      <c r="D103" s="4">
        <v>6</v>
      </c>
      <c r="E103" s="54">
        <v>20.525691699604742</v>
      </c>
      <c r="F103" s="55">
        <v>4</v>
      </c>
      <c r="G103" s="49">
        <v>26100</v>
      </c>
      <c r="H103" s="49">
        <v>3</v>
      </c>
      <c r="I103" s="60">
        <v>93467.548567763384</v>
      </c>
      <c r="J103" s="60">
        <f>I103*E103</f>
        <v>1918486.085819744</v>
      </c>
      <c r="K103" s="60">
        <f>ROUND(J103/1000,0)</f>
        <v>1918</v>
      </c>
      <c r="L103" s="58">
        <v>485.9</v>
      </c>
      <c r="M103" s="62">
        <f>E103/L103*100</f>
        <v>4.2242625436519337</v>
      </c>
      <c r="N103" s="58">
        <v>4</v>
      </c>
      <c r="O103" s="49">
        <f t="shared" si="5"/>
        <v>32.256338376861613</v>
      </c>
      <c r="P103" s="49">
        <f t="shared" si="6"/>
        <v>6.6384726027704497</v>
      </c>
    </row>
    <row r="104" spans="1:16" x14ac:dyDescent="0.25">
      <c r="A104" s="4">
        <v>102</v>
      </c>
      <c r="B104" s="4" t="s">
        <v>139</v>
      </c>
      <c r="C104" s="4" t="s">
        <v>140</v>
      </c>
      <c r="D104" s="4">
        <v>7</v>
      </c>
      <c r="E104" s="54">
        <v>20.411764705882351</v>
      </c>
      <c r="F104" s="55">
        <v>4</v>
      </c>
      <c r="G104" s="49">
        <v>30316</v>
      </c>
      <c r="H104" s="49">
        <v>6</v>
      </c>
      <c r="I104" s="60">
        <v>22494.159243183411</v>
      </c>
      <c r="J104" s="60">
        <f>I104*E104</f>
        <v>459145.48572850839</v>
      </c>
      <c r="K104" s="60">
        <f>ROUND(J104/1000,0)</f>
        <v>459</v>
      </c>
      <c r="L104" s="58">
        <v>565.79999999999995</v>
      </c>
      <c r="M104" s="62">
        <f>E104/L104*100</f>
        <v>3.6075936206932404</v>
      </c>
      <c r="N104" s="58">
        <v>4</v>
      </c>
      <c r="O104" s="49">
        <f t="shared" si="5"/>
        <v>32.077300919145202</v>
      </c>
      <c r="P104" s="49">
        <f t="shared" si="6"/>
        <v>5.6693709648542248</v>
      </c>
    </row>
    <row r="105" spans="1:16" x14ac:dyDescent="0.25">
      <c r="A105" s="4">
        <v>103</v>
      </c>
      <c r="B105" s="4" t="s">
        <v>189</v>
      </c>
      <c r="C105" s="4" t="s">
        <v>190</v>
      </c>
      <c r="D105" s="4">
        <v>5</v>
      </c>
      <c r="E105" s="54">
        <v>20.356617647058822</v>
      </c>
      <c r="F105" s="55">
        <v>4</v>
      </c>
      <c r="G105" s="49">
        <v>27876</v>
      </c>
      <c r="H105" s="49">
        <v>5</v>
      </c>
      <c r="I105" s="60">
        <v>132996.83020067765</v>
      </c>
      <c r="J105" s="60">
        <f>I105*E105</f>
        <v>2707365.6206660005</v>
      </c>
      <c r="K105" s="60">
        <f>ROUND(J105/1000,0)</f>
        <v>2707</v>
      </c>
      <c r="L105" s="58">
        <v>529.9</v>
      </c>
      <c r="M105" s="62">
        <f>E105/L105*100</f>
        <v>3.8415960836117797</v>
      </c>
      <c r="N105" s="58">
        <v>4</v>
      </c>
      <c r="O105" s="49">
        <f t="shared" si="5"/>
        <v>31.990636741589878</v>
      </c>
      <c r="P105" s="49">
        <f t="shared" si="6"/>
        <v>6.0371082735591397</v>
      </c>
    </row>
    <row r="106" spans="1:16" x14ac:dyDescent="0.25">
      <c r="A106" s="4">
        <v>104</v>
      </c>
      <c r="B106" s="4" t="s">
        <v>179</v>
      </c>
      <c r="C106" s="4" t="s">
        <v>180</v>
      </c>
      <c r="D106" s="4">
        <v>5</v>
      </c>
      <c r="E106" s="54">
        <v>20.28235294117647</v>
      </c>
      <c r="F106" s="55">
        <v>3</v>
      </c>
      <c r="G106" s="49">
        <v>28236</v>
      </c>
      <c r="H106" s="49">
        <v>5</v>
      </c>
      <c r="I106" s="60">
        <v>18764.803646228662</v>
      </c>
      <c r="J106" s="60">
        <f>I106*E106</f>
        <v>380594.37042468484</v>
      </c>
      <c r="K106" s="60">
        <f>ROUND(J106/1000,0)</f>
        <v>381</v>
      </c>
      <c r="L106" s="58">
        <v>551.4</v>
      </c>
      <c r="M106" s="62">
        <f>E106/L106*100</f>
        <v>3.6783374938658819</v>
      </c>
      <c r="N106" s="58">
        <v>3</v>
      </c>
      <c r="O106" s="49">
        <f t="shared" si="5"/>
        <v>31.873928982482038</v>
      </c>
      <c r="P106" s="49">
        <f t="shared" si="6"/>
        <v>5.7805456986728396</v>
      </c>
    </row>
    <row r="107" spans="1:16" x14ac:dyDescent="0.25">
      <c r="A107" s="4">
        <v>105</v>
      </c>
      <c r="B107" s="4" t="s">
        <v>99</v>
      </c>
      <c r="C107" s="4" t="s">
        <v>100</v>
      </c>
      <c r="D107" s="4">
        <v>9</v>
      </c>
      <c r="E107" s="54">
        <v>20.26063829787234</v>
      </c>
      <c r="F107" s="55">
        <v>3</v>
      </c>
      <c r="G107" s="49">
        <v>33662</v>
      </c>
      <c r="H107" s="49">
        <v>8</v>
      </c>
      <c r="I107" s="60">
        <v>68061.570260570428</v>
      </c>
      <c r="J107" s="60">
        <f>I107*E107</f>
        <v>1378970.8570346422</v>
      </c>
      <c r="K107" s="60">
        <f>ROUND(J107/1000,0)</f>
        <v>1379</v>
      </c>
      <c r="L107" s="58">
        <v>638.20000000000005</v>
      </c>
      <c r="M107" s="62">
        <f>E107/L107*100</f>
        <v>3.1746534468618517</v>
      </c>
      <c r="N107" s="58">
        <v>3</v>
      </c>
      <c r="O107" s="49">
        <f t="shared" si="5"/>
        <v>31.839804194270183</v>
      </c>
      <c r="P107" s="49">
        <f t="shared" si="6"/>
        <v>4.9890009705844847</v>
      </c>
    </row>
    <row r="108" spans="1:16" x14ac:dyDescent="0.25">
      <c r="A108" s="4">
        <v>106</v>
      </c>
      <c r="B108" s="4" t="s">
        <v>117</v>
      </c>
      <c r="C108" s="4" t="s">
        <v>118</v>
      </c>
      <c r="D108" s="4">
        <v>4</v>
      </c>
      <c r="E108" s="54">
        <v>20.22</v>
      </c>
      <c r="F108" s="55">
        <v>3</v>
      </c>
      <c r="G108" s="49">
        <v>31967</v>
      </c>
      <c r="H108" s="49">
        <v>7</v>
      </c>
      <c r="I108" s="60">
        <v>39406.380539184553</v>
      </c>
      <c r="J108" s="60">
        <f>I108*E108</f>
        <v>796797.01450231159</v>
      </c>
      <c r="K108" s="60">
        <f>ROUND(J108/1000,0)</f>
        <v>797</v>
      </c>
      <c r="L108" s="58">
        <v>601.5</v>
      </c>
      <c r="M108" s="62">
        <f>E108/L108*100</f>
        <v>3.3615960099750626</v>
      </c>
      <c r="N108" s="58">
        <v>3</v>
      </c>
      <c r="O108" s="49">
        <f t="shared" si="5"/>
        <v>31.775940685726148</v>
      </c>
      <c r="P108" s="49">
        <f t="shared" si="6"/>
        <v>5.2827831563966994</v>
      </c>
    </row>
    <row r="109" spans="1:16" x14ac:dyDescent="0.25">
      <c r="A109" s="4">
        <v>107</v>
      </c>
      <c r="B109" s="4" t="s">
        <v>187</v>
      </c>
      <c r="C109" s="4" t="s">
        <v>188</v>
      </c>
      <c r="D109" s="4">
        <v>10</v>
      </c>
      <c r="E109" s="54">
        <v>20.172413793103448</v>
      </c>
      <c r="F109" s="55">
        <v>3</v>
      </c>
      <c r="G109" s="49">
        <v>27925</v>
      </c>
      <c r="H109" s="49">
        <v>5</v>
      </c>
      <c r="I109" s="60">
        <v>25066.481445716723</v>
      </c>
      <c r="J109" s="60">
        <f>I109*E109</f>
        <v>505651.43606014771</v>
      </c>
      <c r="K109" s="60">
        <f>ROUND(J109/1000,0)</f>
        <v>506</v>
      </c>
      <c r="L109" s="58">
        <v>524.1</v>
      </c>
      <c r="M109" s="62">
        <f>E109/L109*100</f>
        <v>3.8489627538835043</v>
      </c>
      <c r="N109" s="58">
        <v>3</v>
      </c>
      <c r="O109" s="49">
        <f t="shared" si="5"/>
        <v>31.701158465755647</v>
      </c>
      <c r="P109" s="49">
        <f t="shared" si="6"/>
        <v>6.0486850726494268</v>
      </c>
    </row>
    <row r="110" spans="1:16" x14ac:dyDescent="0.25">
      <c r="A110" s="4">
        <v>108</v>
      </c>
      <c r="B110" s="4" t="s">
        <v>87</v>
      </c>
      <c r="C110" s="4" t="s">
        <v>88</v>
      </c>
      <c r="D110" s="4">
        <v>5</v>
      </c>
      <c r="E110" s="54">
        <v>20.163398692810457</v>
      </c>
      <c r="F110" s="55">
        <v>3</v>
      </c>
      <c r="G110" s="49">
        <v>34820</v>
      </c>
      <c r="H110" s="49">
        <v>8</v>
      </c>
      <c r="I110" s="60">
        <v>33865.019834134931</v>
      </c>
      <c r="J110" s="60">
        <f>I110*E110</f>
        <v>682833.89665559644</v>
      </c>
      <c r="K110" s="60">
        <f>ROUND(J110/1000,0)</f>
        <v>683</v>
      </c>
      <c r="L110" s="58">
        <v>650</v>
      </c>
      <c r="M110" s="62">
        <f>E110/L110*100</f>
        <v>3.1020613373554551</v>
      </c>
      <c r="N110" s="58">
        <v>3</v>
      </c>
      <c r="O110" s="49">
        <f t="shared" si="5"/>
        <v>31.686991141710841</v>
      </c>
      <c r="P110" s="49">
        <f t="shared" si="6"/>
        <v>4.8749217141093597</v>
      </c>
    </row>
    <row r="111" spans="1:16" x14ac:dyDescent="0.25">
      <c r="A111" s="4">
        <v>109</v>
      </c>
      <c r="B111" s="4" t="s">
        <v>45</v>
      </c>
      <c r="C111" s="4" t="s">
        <v>46</v>
      </c>
      <c r="D111" s="4">
        <v>10</v>
      </c>
      <c r="E111" s="54">
        <v>20</v>
      </c>
      <c r="F111" s="55">
        <v>3</v>
      </c>
      <c r="G111" s="49">
        <v>42570</v>
      </c>
      <c r="H111" s="49">
        <v>10</v>
      </c>
      <c r="I111" s="60">
        <v>11407.039351726382</v>
      </c>
      <c r="J111" s="60">
        <f>I111*E111</f>
        <v>228140.78703452763</v>
      </c>
      <c r="K111" s="60">
        <f>ROUND(J111/1000,0)</f>
        <v>228</v>
      </c>
      <c r="L111" s="58">
        <v>778.1</v>
      </c>
      <c r="M111" s="62">
        <f>E111/L111*100</f>
        <v>2.5703637064644647</v>
      </c>
      <c r="N111" s="58">
        <v>3</v>
      </c>
      <c r="O111" s="49">
        <f t="shared" si="5"/>
        <v>31.430208393398761</v>
      </c>
      <c r="P111" s="49">
        <f t="shared" si="6"/>
        <v>4.0393533470503487</v>
      </c>
    </row>
    <row r="112" spans="1:16" x14ac:dyDescent="0.25">
      <c r="A112" s="4">
        <v>110</v>
      </c>
      <c r="B112" s="4" t="s">
        <v>265</v>
      </c>
      <c r="C112" s="4" t="s">
        <v>266</v>
      </c>
      <c r="D112" s="4">
        <v>3</v>
      </c>
      <c r="E112" s="54">
        <v>19.76595744680851</v>
      </c>
      <c r="F112" s="55">
        <v>3</v>
      </c>
      <c r="G112" s="49">
        <v>25535</v>
      </c>
      <c r="H112" s="49">
        <v>2</v>
      </c>
      <c r="I112" s="60">
        <v>45390.544004012794</v>
      </c>
      <c r="J112" s="60">
        <f>I112*E112</f>
        <v>897187.56127080612</v>
      </c>
      <c r="K112" s="60">
        <f>ROUND(J112/1000,0)</f>
        <v>897</v>
      </c>
      <c r="L112" s="58">
        <v>488.8</v>
      </c>
      <c r="M112" s="62">
        <f>E112/L112*100</f>
        <v>4.0437719817529683</v>
      </c>
      <c r="N112" s="58">
        <v>3</v>
      </c>
      <c r="O112" s="49">
        <f t="shared" si="5"/>
        <v>31.06240808241218</v>
      </c>
      <c r="P112" s="49">
        <f t="shared" si="6"/>
        <v>6.3548298040941447</v>
      </c>
    </row>
    <row r="113" spans="1:16" x14ac:dyDescent="0.25">
      <c r="A113" s="4">
        <v>111</v>
      </c>
      <c r="B113" s="4" t="s">
        <v>21</v>
      </c>
      <c r="C113" s="4" t="s">
        <v>22</v>
      </c>
      <c r="D113" s="4">
        <v>6</v>
      </c>
      <c r="E113" s="54">
        <v>19.62857142857143</v>
      </c>
      <c r="F113" s="55">
        <v>3</v>
      </c>
      <c r="G113" s="49">
        <v>68658</v>
      </c>
      <c r="H113" s="49">
        <v>10</v>
      </c>
      <c r="I113" s="60">
        <v>21767.637503172547</v>
      </c>
      <c r="J113" s="60">
        <f>I113*E113</f>
        <v>427267.6275622726</v>
      </c>
      <c r="K113" s="60">
        <f>ROUND(J113/1000,0)</f>
        <v>427</v>
      </c>
      <c r="L113" s="58">
        <v>948.2</v>
      </c>
      <c r="M113" s="62">
        <f>E113/L113*100</f>
        <v>2.070087684936873</v>
      </c>
      <c r="N113" s="58">
        <v>3</v>
      </c>
      <c r="O113" s="49">
        <f t="shared" si="5"/>
        <v>30.846504523235645</v>
      </c>
      <c r="P113" s="49">
        <f t="shared" si="6"/>
        <v>3.2531643665087158</v>
      </c>
    </row>
    <row r="114" spans="1:16" x14ac:dyDescent="0.25">
      <c r="A114" s="4">
        <v>112</v>
      </c>
      <c r="B114" s="4" t="s">
        <v>155</v>
      </c>
      <c r="C114" s="4" t="s">
        <v>156</v>
      </c>
      <c r="D114" s="4">
        <v>7</v>
      </c>
      <c r="E114" s="54">
        <v>19.59090909090909</v>
      </c>
      <c r="F114" s="55">
        <v>3</v>
      </c>
      <c r="G114" s="49">
        <v>29514</v>
      </c>
      <c r="H114" s="49">
        <v>6</v>
      </c>
      <c r="I114" s="60">
        <v>44430.353645222203</v>
      </c>
      <c r="J114" s="60">
        <f>I114*E114</f>
        <v>870431.01914048952</v>
      </c>
      <c r="K114" s="60">
        <f>ROUND(J114/1000,0)</f>
        <v>870</v>
      </c>
      <c r="L114" s="58">
        <v>547.6</v>
      </c>
      <c r="M114" s="62">
        <f>E114/L114*100</f>
        <v>3.5775947938110098</v>
      </c>
      <c r="N114" s="58">
        <v>3</v>
      </c>
      <c r="O114" s="49">
        <f t="shared" si="5"/>
        <v>30.787317767170148</v>
      </c>
      <c r="P114" s="49">
        <f t="shared" si="6"/>
        <v>5.6222274958309253</v>
      </c>
    </row>
    <row r="115" spans="1:16" x14ac:dyDescent="0.25">
      <c r="A115" s="4">
        <v>113</v>
      </c>
      <c r="B115" s="4" t="s">
        <v>29</v>
      </c>
      <c r="C115" s="4" t="s">
        <v>30</v>
      </c>
      <c r="D115" s="4">
        <v>6</v>
      </c>
      <c r="E115" s="54">
        <v>19.575757575757574</v>
      </c>
      <c r="F115" s="55">
        <v>3</v>
      </c>
      <c r="G115" s="49">
        <v>51500</v>
      </c>
      <c r="H115" s="49">
        <v>10</v>
      </c>
      <c r="I115" s="60">
        <v>15348.205731727021</v>
      </c>
      <c r="J115" s="60">
        <f>I115*E115</f>
        <v>300452.75462714105</v>
      </c>
      <c r="K115" s="60">
        <f>ROUND(J115/1000,0)</f>
        <v>300</v>
      </c>
      <c r="L115" s="58">
        <v>889.1</v>
      </c>
      <c r="M115" s="62">
        <f>E115/L115*100</f>
        <v>2.2017498116924501</v>
      </c>
      <c r="N115" s="58">
        <v>3</v>
      </c>
      <c r="O115" s="49">
        <f t="shared" si="5"/>
        <v>30.763507003235755</v>
      </c>
      <c r="P115" s="49">
        <f t="shared" si="6"/>
        <v>3.4600727705810095</v>
      </c>
    </row>
    <row r="116" spans="1:16" x14ac:dyDescent="0.25">
      <c r="A116" s="4">
        <v>114</v>
      </c>
      <c r="B116" s="4" t="s">
        <v>125</v>
      </c>
      <c r="C116" s="4" t="s">
        <v>126</v>
      </c>
      <c r="D116" s="4">
        <v>9</v>
      </c>
      <c r="E116" s="54">
        <v>19.374125874125873</v>
      </c>
      <c r="F116" s="55">
        <v>3</v>
      </c>
      <c r="G116" s="49">
        <v>31038</v>
      </c>
      <c r="H116" s="49">
        <v>7</v>
      </c>
      <c r="I116" s="60">
        <v>68695.793596229734</v>
      </c>
      <c r="J116" s="60">
        <f>I116*E116</f>
        <v>1330920.9521563249</v>
      </c>
      <c r="K116" s="60">
        <f>ROUND(J116/1000,0)</f>
        <v>1331</v>
      </c>
      <c r="L116" s="58">
        <v>580.29999999999995</v>
      </c>
      <c r="M116" s="62">
        <f>E116/L116*100</f>
        <v>3.3386396474454378</v>
      </c>
      <c r="N116" s="58">
        <v>3</v>
      </c>
      <c r="O116" s="49">
        <f t="shared" si="5"/>
        <v>30.446640683185759</v>
      </c>
      <c r="P116" s="49">
        <f t="shared" si="6"/>
        <v>5.2467069934836736</v>
      </c>
    </row>
    <row r="117" spans="1:16" x14ac:dyDescent="0.25">
      <c r="A117" s="4">
        <v>115</v>
      </c>
      <c r="B117" s="4" t="s">
        <v>57</v>
      </c>
      <c r="C117" s="4" t="s">
        <v>58</v>
      </c>
      <c r="D117" s="4">
        <v>10</v>
      </c>
      <c r="E117" s="54">
        <v>19.307692307692307</v>
      </c>
      <c r="F117" s="55">
        <v>3</v>
      </c>
      <c r="G117" s="49">
        <v>38416</v>
      </c>
      <c r="H117" s="49">
        <v>9</v>
      </c>
      <c r="I117" s="60">
        <v>12716.620941531242</v>
      </c>
      <c r="J117" s="60">
        <f>I117*E117</f>
        <v>245528.60433264167</v>
      </c>
      <c r="K117" s="60">
        <f>ROUND(J117/1000,0)</f>
        <v>246</v>
      </c>
      <c r="L117" s="58">
        <v>698</v>
      </c>
      <c r="M117" s="62">
        <f>E117/L117*100</f>
        <v>2.7661450297553447</v>
      </c>
      <c r="N117" s="58">
        <v>3</v>
      </c>
      <c r="O117" s="49">
        <f t="shared" si="5"/>
        <v>30.342239641319573</v>
      </c>
      <c r="P117" s="49">
        <f t="shared" si="6"/>
        <v>4.3470257365787353</v>
      </c>
    </row>
    <row r="118" spans="1:16" x14ac:dyDescent="0.25">
      <c r="A118" s="4">
        <v>116</v>
      </c>
      <c r="B118" s="4" t="s">
        <v>267</v>
      </c>
      <c r="C118" s="4" t="s">
        <v>268</v>
      </c>
      <c r="D118" s="4">
        <v>6</v>
      </c>
      <c r="E118" s="54">
        <v>19.271186440677965</v>
      </c>
      <c r="F118" s="55">
        <v>3</v>
      </c>
      <c r="G118" s="49">
        <v>25471</v>
      </c>
      <c r="H118" s="49">
        <v>2</v>
      </c>
      <c r="I118" s="60">
        <v>106517.7903087186</v>
      </c>
      <c r="J118" s="60">
        <f>I118*E118</f>
        <v>2052724.1962883566</v>
      </c>
      <c r="K118" s="60">
        <f>ROUND(J118/1000,0)</f>
        <v>2053</v>
      </c>
      <c r="L118" s="58">
        <v>487.6</v>
      </c>
      <c r="M118" s="62">
        <f>E118/L118*100</f>
        <v>3.9522531666689833</v>
      </c>
      <c r="N118" s="58">
        <v>3</v>
      </c>
      <c r="O118" s="49">
        <f t="shared" si="5"/>
        <v>30.284870290927451</v>
      </c>
      <c r="P118" s="49">
        <f t="shared" si="6"/>
        <v>6.211007032593816</v>
      </c>
    </row>
    <row r="119" spans="1:16" x14ac:dyDescent="0.25">
      <c r="A119" s="4">
        <v>117</v>
      </c>
      <c r="B119" s="4" t="s">
        <v>83</v>
      </c>
      <c r="C119" s="4" t="s">
        <v>84</v>
      </c>
      <c r="D119" s="4">
        <v>4</v>
      </c>
      <c r="E119" s="54">
        <v>19.183486238532112</v>
      </c>
      <c r="F119" s="55">
        <v>3</v>
      </c>
      <c r="G119" s="49">
        <v>35571</v>
      </c>
      <c r="H119" s="49">
        <v>8</v>
      </c>
      <c r="I119" s="60">
        <v>34162.591787461461</v>
      </c>
      <c r="J119" s="60">
        <f>I119*E119</f>
        <v>655357.60942735709</v>
      </c>
      <c r="K119" s="60">
        <f>ROUND(J119/1000,0)</f>
        <v>655</v>
      </c>
      <c r="L119" s="58">
        <v>669.8</v>
      </c>
      <c r="M119" s="62">
        <f>E119/L119*100</f>
        <v>2.8640618451078104</v>
      </c>
      <c r="N119" s="58">
        <v>3</v>
      </c>
      <c r="O119" s="49">
        <f t="shared" si="5"/>
        <v>30.14704850944808</v>
      </c>
      <c r="P119" s="49">
        <f t="shared" si="6"/>
        <v>4.5009030321660326</v>
      </c>
    </row>
    <row r="120" spans="1:16" x14ac:dyDescent="0.25">
      <c r="A120" s="4">
        <v>118</v>
      </c>
      <c r="B120" s="4" t="s">
        <v>149</v>
      </c>
      <c r="C120" s="4" t="s">
        <v>150</v>
      </c>
      <c r="D120" s="4">
        <v>4</v>
      </c>
      <c r="E120" s="54">
        <v>18.988826815642458</v>
      </c>
      <c r="F120" s="55">
        <v>3</v>
      </c>
      <c r="G120" s="49">
        <v>29895</v>
      </c>
      <c r="H120" s="49">
        <v>6</v>
      </c>
      <c r="I120" s="60">
        <v>33019.6444049028</v>
      </c>
      <c r="J120" s="60">
        <f>I120*E120</f>
        <v>627004.30911879672</v>
      </c>
      <c r="K120" s="60">
        <f>ROUND(J120/1000,0)</f>
        <v>627</v>
      </c>
      <c r="L120" s="58">
        <v>568.79999999999995</v>
      </c>
      <c r="M120" s="62">
        <f>E120/L120*100</f>
        <v>3.3384013388963538</v>
      </c>
      <c r="N120" s="58">
        <v>3</v>
      </c>
      <c r="O120" s="49">
        <f t="shared" si="5"/>
        <v>29.841139198090055</v>
      </c>
      <c r="P120" s="49">
        <f t="shared" si="6"/>
        <v>5.2463324891156926</v>
      </c>
    </row>
    <row r="121" spans="1:16" x14ac:dyDescent="0.25">
      <c r="A121" s="4">
        <v>119</v>
      </c>
      <c r="B121" s="4" t="s">
        <v>305</v>
      </c>
      <c r="C121" s="4" t="s">
        <v>306</v>
      </c>
      <c r="D121" s="4">
        <v>2</v>
      </c>
      <c r="E121" s="54">
        <v>18.948051948051948</v>
      </c>
      <c r="F121" s="55">
        <v>2</v>
      </c>
      <c r="G121" s="49">
        <v>23290</v>
      </c>
      <c r="H121" s="49">
        <v>1</v>
      </c>
      <c r="I121" s="60">
        <v>41895.071676410633</v>
      </c>
      <c r="J121" s="60">
        <f>I121*E121</f>
        <v>793829.99449198844</v>
      </c>
      <c r="K121" s="60">
        <f>ROUND(J121/1000,0)</f>
        <v>794</v>
      </c>
      <c r="L121" s="58">
        <v>437.2</v>
      </c>
      <c r="M121" s="62">
        <f>E121/L121*100</f>
        <v>4.3339551573769324</v>
      </c>
      <c r="N121" s="58">
        <v>2</v>
      </c>
      <c r="O121" s="49">
        <f t="shared" si="5"/>
        <v>29.777061068810905</v>
      </c>
      <c r="P121" s="49">
        <f t="shared" si="6"/>
        <v>6.8108556882001157</v>
      </c>
    </row>
    <row r="122" spans="1:16" x14ac:dyDescent="0.25">
      <c r="A122" s="4">
        <v>120</v>
      </c>
      <c r="B122" s="4" t="s">
        <v>289</v>
      </c>
      <c r="C122" s="4" t="s">
        <v>290</v>
      </c>
      <c r="D122" s="4">
        <v>1</v>
      </c>
      <c r="E122" s="54">
        <v>18.916666666666668</v>
      </c>
      <c r="F122" s="55">
        <v>2</v>
      </c>
      <c r="G122" s="49">
        <v>24333</v>
      </c>
      <c r="H122" s="49">
        <v>1</v>
      </c>
      <c r="I122" s="60">
        <v>54826.086396994448</v>
      </c>
      <c r="J122" s="60">
        <f>I122*E122</f>
        <v>1037126.8010098117</v>
      </c>
      <c r="K122" s="60">
        <f>ROUND(J122/1000,0)</f>
        <v>1037</v>
      </c>
      <c r="L122" s="58">
        <v>457.7</v>
      </c>
      <c r="M122" s="62">
        <f>E122/L122*100</f>
        <v>4.132983759376593</v>
      </c>
      <c r="N122" s="58">
        <v>2</v>
      </c>
      <c r="O122" s="49">
        <f t="shared" si="5"/>
        <v>29.727738772089666</v>
      </c>
      <c r="P122" s="49">
        <f t="shared" si="6"/>
        <v>6.4950270421869485</v>
      </c>
    </row>
    <row r="123" spans="1:16" x14ac:dyDescent="0.25">
      <c r="A123" s="4">
        <v>121</v>
      </c>
      <c r="B123" s="4" t="s">
        <v>185</v>
      </c>
      <c r="C123" s="4" t="s">
        <v>186</v>
      </c>
      <c r="D123" s="4">
        <v>5</v>
      </c>
      <c r="E123" s="54">
        <v>18.902439024390244</v>
      </c>
      <c r="F123" s="55">
        <v>2</v>
      </c>
      <c r="G123" s="49">
        <v>28043</v>
      </c>
      <c r="H123" s="49">
        <v>5</v>
      </c>
      <c r="I123" s="60">
        <v>33945.380222063104</v>
      </c>
      <c r="J123" s="60">
        <f>I123*E123</f>
        <v>641650.47980729036</v>
      </c>
      <c r="K123" s="60">
        <f>ROUND(J123/1000,0)</f>
        <v>642</v>
      </c>
      <c r="L123" s="58">
        <v>529.29999999999995</v>
      </c>
      <c r="M123" s="62">
        <f>E123/L123*100</f>
        <v>3.5712146276951158</v>
      </c>
      <c r="N123" s="58">
        <v>2</v>
      </c>
      <c r="O123" s="49">
        <f t="shared" si="5"/>
        <v>29.705379884004927</v>
      </c>
      <c r="P123" s="49">
        <f t="shared" si="6"/>
        <v>5.6122009983005725</v>
      </c>
    </row>
    <row r="124" spans="1:16" x14ac:dyDescent="0.25">
      <c r="A124" s="4">
        <v>122</v>
      </c>
      <c r="B124" s="4" t="s">
        <v>221</v>
      </c>
      <c r="C124" s="4" t="s">
        <v>222</v>
      </c>
      <c r="D124" s="4">
        <v>3</v>
      </c>
      <c r="E124" s="54">
        <v>18.792626728110598</v>
      </c>
      <c r="F124" s="55">
        <v>2</v>
      </c>
      <c r="G124" s="49">
        <v>26585</v>
      </c>
      <c r="H124" s="49">
        <v>4</v>
      </c>
      <c r="I124" s="60">
        <v>64674.906291928841</v>
      </c>
      <c r="J124" s="60">
        <f>I124*E124</f>
        <v>1215411.3726197502</v>
      </c>
      <c r="K124" s="60">
        <f>ROUND(J124/1000,0)</f>
        <v>1215</v>
      </c>
      <c r="L124" s="58">
        <v>508.5</v>
      </c>
      <c r="M124" s="62">
        <f>E124/L124*100</f>
        <v>3.6956984716048371</v>
      </c>
      <c r="N124" s="58">
        <v>2</v>
      </c>
      <c r="O124" s="49">
        <f t="shared" si="5"/>
        <v>29.532808716193582</v>
      </c>
      <c r="P124" s="49">
        <f t="shared" si="6"/>
        <v>5.8078286560852668</v>
      </c>
    </row>
    <row r="125" spans="1:16" x14ac:dyDescent="0.25">
      <c r="A125" s="4">
        <v>123</v>
      </c>
      <c r="B125" s="4" t="s">
        <v>271</v>
      </c>
      <c r="C125" s="4" t="s">
        <v>272</v>
      </c>
      <c r="D125" s="4">
        <v>3</v>
      </c>
      <c r="E125" s="54">
        <v>18.536585365853657</v>
      </c>
      <c r="F125" s="55">
        <v>2</v>
      </c>
      <c r="G125" s="49">
        <v>25222</v>
      </c>
      <c r="H125" s="49">
        <v>2</v>
      </c>
      <c r="I125" s="60">
        <v>37026.136868518646</v>
      </c>
      <c r="J125" s="60">
        <f>I125*E125</f>
        <v>686338.14683107729</v>
      </c>
      <c r="K125" s="60">
        <f>ROUND(J125/1000,0)</f>
        <v>686</v>
      </c>
      <c r="L125" s="58">
        <v>504.4</v>
      </c>
      <c r="M125" s="62">
        <f>E125/L125*100</f>
        <v>3.6749772731668635</v>
      </c>
      <c r="N125" s="58">
        <v>2</v>
      </c>
      <c r="O125" s="49">
        <f t="shared" si="5"/>
        <v>29.130437047540315</v>
      </c>
      <c r="P125" s="49">
        <f t="shared" si="6"/>
        <v>5.7752650768319427</v>
      </c>
    </row>
    <row r="126" spans="1:16" x14ac:dyDescent="0.25">
      <c r="A126" s="4">
        <v>124</v>
      </c>
      <c r="B126" s="4" t="s">
        <v>173</v>
      </c>
      <c r="C126" s="4" t="s">
        <v>174</v>
      </c>
      <c r="D126" s="4">
        <v>6</v>
      </c>
      <c r="E126" s="54">
        <v>18.40358744394619</v>
      </c>
      <c r="F126" s="55">
        <v>2</v>
      </c>
      <c r="G126" s="49">
        <v>28536</v>
      </c>
      <c r="H126" s="49">
        <v>5</v>
      </c>
      <c r="I126" s="60">
        <v>56671.598680896263</v>
      </c>
      <c r="J126" s="60">
        <f>I126*E126</f>
        <v>1042960.7219120999</v>
      </c>
      <c r="K126" s="60">
        <f>ROUND(J126/1000,0)</f>
        <v>1043</v>
      </c>
      <c r="L126" s="58">
        <v>537.9</v>
      </c>
      <c r="M126" s="62">
        <f>E126/L126*100</f>
        <v>3.4213771042844754</v>
      </c>
      <c r="N126" s="58">
        <v>2</v>
      </c>
      <c r="O126" s="49">
        <f t="shared" si="5"/>
        <v>28.921429427468279</v>
      </c>
      <c r="P126" s="49">
        <f t="shared" si="6"/>
        <v>5.3767297690032123</v>
      </c>
    </row>
    <row r="127" spans="1:16" x14ac:dyDescent="0.25">
      <c r="A127" s="4">
        <v>125</v>
      </c>
      <c r="B127" s="4" t="s">
        <v>43</v>
      </c>
      <c r="C127" s="4" t="s">
        <v>44</v>
      </c>
      <c r="D127" s="4">
        <v>4</v>
      </c>
      <c r="E127" s="54">
        <v>18.267326732673268</v>
      </c>
      <c r="F127" s="55">
        <v>2</v>
      </c>
      <c r="G127" s="49">
        <v>42599</v>
      </c>
      <c r="H127" s="49">
        <v>10</v>
      </c>
      <c r="I127" s="60">
        <v>39228.409846146053</v>
      </c>
      <c r="J127" s="60">
        <f>I127*E127</f>
        <v>716598.17986276699</v>
      </c>
      <c r="K127" s="60">
        <f>ROUND(J127/1000,0)</f>
        <v>717</v>
      </c>
      <c r="L127" s="58">
        <v>751</v>
      </c>
      <c r="M127" s="62">
        <f>E127/L127*100</f>
        <v>2.4324003638712739</v>
      </c>
      <c r="N127" s="58">
        <v>2</v>
      </c>
      <c r="O127" s="49">
        <f t="shared" si="5"/>
        <v>28.707294299911247</v>
      </c>
      <c r="P127" s="49">
        <f t="shared" si="6"/>
        <v>3.8225425166326565</v>
      </c>
    </row>
    <row r="128" spans="1:16" x14ac:dyDescent="0.25">
      <c r="A128" s="4">
        <v>126</v>
      </c>
      <c r="B128" s="4" t="s">
        <v>223</v>
      </c>
      <c r="C128" s="4" t="s">
        <v>224</v>
      </c>
      <c r="D128" s="4">
        <v>3</v>
      </c>
      <c r="E128" s="54">
        <v>18.03846153846154</v>
      </c>
      <c r="F128" s="55">
        <v>2</v>
      </c>
      <c r="G128" s="49">
        <v>26549</v>
      </c>
      <c r="H128" s="49">
        <v>4</v>
      </c>
      <c r="I128" s="60">
        <v>28229.349875196021</v>
      </c>
      <c r="J128" s="60">
        <f>I128*E128</f>
        <v>509214.04197949753</v>
      </c>
      <c r="K128" s="60">
        <f>ROUND(J128/1000,0)</f>
        <v>509</v>
      </c>
      <c r="L128" s="58">
        <v>509.1</v>
      </c>
      <c r="M128" s="62">
        <f>E128/L128*100</f>
        <v>3.5432059592342449</v>
      </c>
      <c r="N128" s="58">
        <v>2</v>
      </c>
      <c r="O128" s="49">
        <f t="shared" si="5"/>
        <v>28.347630262507732</v>
      </c>
      <c r="P128" s="49">
        <f t="shared" si="6"/>
        <v>5.5681850839732334</v>
      </c>
    </row>
    <row r="129" spans="1:16" x14ac:dyDescent="0.25">
      <c r="A129" s="4">
        <v>127</v>
      </c>
      <c r="B129" s="4" t="s">
        <v>71</v>
      </c>
      <c r="C129" s="4" t="s">
        <v>72</v>
      </c>
      <c r="D129" s="4">
        <v>2</v>
      </c>
      <c r="E129" s="54">
        <v>18.030303030303031</v>
      </c>
      <c r="F129" s="55">
        <v>2</v>
      </c>
      <c r="G129" s="49">
        <v>36296</v>
      </c>
      <c r="H129" s="49">
        <v>9</v>
      </c>
      <c r="I129" s="60">
        <v>31201.215118705761</v>
      </c>
      <c r="J129" s="60">
        <f>I129*E129</f>
        <v>562567.36350393726</v>
      </c>
      <c r="K129" s="60">
        <f>ROUND(J129/1000,0)</f>
        <v>563</v>
      </c>
      <c r="L129" s="58">
        <v>672.7</v>
      </c>
      <c r="M129" s="62">
        <f>E129/L129*100</f>
        <v>2.6802888405385801</v>
      </c>
      <c r="N129" s="58">
        <v>2</v>
      </c>
      <c r="O129" s="49">
        <f t="shared" si="5"/>
        <v>28.334809081927673</v>
      </c>
      <c r="P129" s="49">
        <f t="shared" si="6"/>
        <v>4.2121018406314361</v>
      </c>
    </row>
    <row r="130" spans="1:16" x14ac:dyDescent="0.25">
      <c r="A130" s="4">
        <v>128</v>
      </c>
      <c r="B130" s="4" t="s">
        <v>77</v>
      </c>
      <c r="C130" s="4" t="s">
        <v>78</v>
      </c>
      <c r="D130" s="4">
        <v>10</v>
      </c>
      <c r="E130" s="54">
        <v>18</v>
      </c>
      <c r="F130" s="55">
        <v>2</v>
      </c>
      <c r="G130" s="49">
        <v>35888</v>
      </c>
      <c r="H130" s="49">
        <v>9</v>
      </c>
      <c r="I130" s="60">
        <v>11071.935035936816</v>
      </c>
      <c r="J130" s="60">
        <f>I130*E130</f>
        <v>199294.83064686268</v>
      </c>
      <c r="K130" s="60">
        <f>ROUND(J130/1000,0)</f>
        <v>199</v>
      </c>
      <c r="L130" s="58">
        <v>681.1</v>
      </c>
      <c r="M130" s="62">
        <f>E130/L130*100</f>
        <v>2.6427837321979153</v>
      </c>
      <c r="N130" s="58">
        <v>2</v>
      </c>
      <c r="O130" s="49">
        <f t="shared" si="5"/>
        <v>28.287187554058885</v>
      </c>
      <c r="P130" s="49">
        <f t="shared" si="6"/>
        <v>4.1531621720832312</v>
      </c>
    </row>
    <row r="131" spans="1:16" x14ac:dyDescent="0.25">
      <c r="A131" s="4">
        <v>129</v>
      </c>
      <c r="B131" s="4" t="s">
        <v>25</v>
      </c>
      <c r="C131" s="4" t="s">
        <v>26</v>
      </c>
      <c r="D131" s="4">
        <v>8</v>
      </c>
      <c r="E131" s="54">
        <v>17.85483870967742</v>
      </c>
      <c r="F131" s="55">
        <v>2</v>
      </c>
      <c r="G131" s="49">
        <v>55426</v>
      </c>
      <c r="H131" s="49">
        <v>10</v>
      </c>
      <c r="I131" s="60">
        <v>35365.103629780242</v>
      </c>
      <c r="J131" s="60">
        <f>I131*E131</f>
        <v>631438.22126075369</v>
      </c>
      <c r="K131" s="60">
        <f>ROUND(J131/1000,0)</f>
        <v>631</v>
      </c>
      <c r="L131" s="58">
        <v>889.9</v>
      </c>
      <c r="M131" s="62">
        <f>E131/L131*100</f>
        <v>2.0063870895243761</v>
      </c>
      <c r="N131" s="58">
        <v>2</v>
      </c>
      <c r="O131" s="49">
        <f t="shared" si="5"/>
        <v>28.059065073784218</v>
      </c>
      <c r="P131" s="49">
        <f t="shared" si="6"/>
        <v>3.1530582170787977</v>
      </c>
    </row>
    <row r="132" spans="1:16" x14ac:dyDescent="0.25">
      <c r="A132" s="4">
        <v>130</v>
      </c>
      <c r="B132" s="4" t="s">
        <v>235</v>
      </c>
      <c r="C132" s="4" t="s">
        <v>236</v>
      </c>
      <c r="D132" s="4">
        <v>7</v>
      </c>
      <c r="E132" s="54">
        <v>17.848837209302324</v>
      </c>
      <c r="F132" s="55">
        <v>2</v>
      </c>
      <c r="G132" s="49">
        <v>26155</v>
      </c>
      <c r="H132" s="49">
        <v>3</v>
      </c>
      <c r="I132" s="60">
        <v>64575.909216988781</v>
      </c>
      <c r="J132" s="60">
        <f>I132*E132</f>
        <v>1152604.8912567182</v>
      </c>
      <c r="K132" s="60">
        <f>ROUND(J132/1000,0)</f>
        <v>1153</v>
      </c>
      <c r="L132" s="58">
        <v>504.5</v>
      </c>
      <c r="M132" s="62">
        <f>E132/L132*100</f>
        <v>3.5379261068983792</v>
      </c>
      <c r="N132" s="58">
        <v>2</v>
      </c>
      <c r="O132" s="49">
        <f t="shared" ref="O132:O150" si="7">E132*$O$1</f>
        <v>28.049633653411103</v>
      </c>
      <c r="P132" s="49">
        <f t="shared" ref="P132:P150" si="8">O132/L132*100</f>
        <v>5.5598877410131022</v>
      </c>
    </row>
    <row r="133" spans="1:16" x14ac:dyDescent="0.25">
      <c r="A133" s="4">
        <v>131</v>
      </c>
      <c r="B133" s="4" t="s">
        <v>129</v>
      </c>
      <c r="C133" s="4" t="s">
        <v>130</v>
      </c>
      <c r="D133" s="4">
        <v>10</v>
      </c>
      <c r="E133" s="54">
        <v>17.652173913043477</v>
      </c>
      <c r="F133" s="55">
        <v>2</v>
      </c>
      <c r="G133" s="49">
        <v>30828</v>
      </c>
      <c r="H133" s="49">
        <v>7</v>
      </c>
      <c r="I133" s="60">
        <v>20369.38884691571</v>
      </c>
      <c r="J133" s="60">
        <f>I133*E133</f>
        <v>359563.99442816427</v>
      </c>
      <c r="K133" s="60">
        <f>ROUND(J133/1000,0)</f>
        <v>360</v>
      </c>
      <c r="L133" s="58">
        <v>562.70000000000005</v>
      </c>
      <c r="M133" s="62">
        <f>E133/L133*100</f>
        <v>3.1370488560589078</v>
      </c>
      <c r="N133" s="58">
        <v>2</v>
      </c>
      <c r="O133" s="49">
        <f t="shared" si="7"/>
        <v>27.740575234173686</v>
      </c>
      <c r="P133" s="49">
        <f t="shared" si="8"/>
        <v>4.9299049643102331</v>
      </c>
    </row>
    <row r="134" spans="1:16" x14ac:dyDescent="0.25">
      <c r="A134" s="4">
        <v>132</v>
      </c>
      <c r="B134" s="4" t="s">
        <v>295</v>
      </c>
      <c r="C134" s="4" t="s">
        <v>296</v>
      </c>
      <c r="D134" s="4">
        <v>2</v>
      </c>
      <c r="E134" s="54">
        <v>17.565217391304348</v>
      </c>
      <c r="F134" s="55">
        <v>2</v>
      </c>
      <c r="G134" s="49">
        <v>24014</v>
      </c>
      <c r="H134" s="49">
        <v>1</v>
      </c>
      <c r="I134" s="60">
        <v>32357.448368485704</v>
      </c>
      <c r="J134" s="60">
        <f>I134*E134</f>
        <v>568365.61482035753</v>
      </c>
      <c r="K134" s="60">
        <f>ROUND(J134/1000,0)</f>
        <v>568</v>
      </c>
      <c r="L134" s="58">
        <v>473.4</v>
      </c>
      <c r="M134" s="62">
        <f>E134/L134*100</f>
        <v>3.7104388236806818</v>
      </c>
      <c r="N134" s="58">
        <v>2</v>
      </c>
      <c r="O134" s="49">
        <f t="shared" si="7"/>
        <v>27.60392215420239</v>
      </c>
      <c r="P134" s="49">
        <f t="shared" si="8"/>
        <v>5.8309932729620604</v>
      </c>
    </row>
    <row r="135" spans="1:16" x14ac:dyDescent="0.25">
      <c r="A135" s="4">
        <v>133</v>
      </c>
      <c r="B135" s="4" t="s">
        <v>127</v>
      </c>
      <c r="C135" s="4" t="s">
        <v>128</v>
      </c>
      <c r="D135" s="4">
        <v>6</v>
      </c>
      <c r="E135" s="54">
        <v>17.433862433862434</v>
      </c>
      <c r="F135" s="55">
        <v>2</v>
      </c>
      <c r="G135" s="49">
        <v>30899</v>
      </c>
      <c r="H135" s="49">
        <v>7</v>
      </c>
      <c r="I135" s="60">
        <v>41892.440073417391</v>
      </c>
      <c r="J135" s="60">
        <f>I135*E135</f>
        <v>730347.03725878464</v>
      </c>
      <c r="K135" s="60">
        <f>ROUND(J135/1000,0)</f>
        <v>730</v>
      </c>
      <c r="L135" s="58">
        <v>568.20000000000005</v>
      </c>
      <c r="M135" s="62">
        <f>E135/L135*100</f>
        <v>3.0682616039884607</v>
      </c>
      <c r="N135" s="58">
        <v>2</v>
      </c>
      <c r="O135" s="49">
        <f t="shared" si="7"/>
        <v>27.397496469907122</v>
      </c>
      <c r="P135" s="49">
        <f t="shared" si="8"/>
        <v>4.8218050809410631</v>
      </c>
    </row>
    <row r="136" spans="1:16" x14ac:dyDescent="0.25">
      <c r="A136" s="4">
        <v>134</v>
      </c>
      <c r="B136" s="4" t="s">
        <v>287</v>
      </c>
      <c r="C136" s="4" t="s">
        <v>288</v>
      </c>
      <c r="D136" s="4">
        <v>4</v>
      </c>
      <c r="E136" s="54">
        <v>17.2</v>
      </c>
      <c r="F136" s="55">
        <v>1</v>
      </c>
      <c r="G136" s="49">
        <v>24371</v>
      </c>
      <c r="H136" s="49">
        <v>1</v>
      </c>
      <c r="I136" s="60">
        <v>38987.140441581301</v>
      </c>
      <c r="J136" s="60">
        <f>I136*E136</f>
        <v>670578.81559519831</v>
      </c>
      <c r="K136" s="60">
        <f>ROUND(J136/1000,0)</f>
        <v>671</v>
      </c>
      <c r="L136" s="58">
        <v>478.9</v>
      </c>
      <c r="M136" s="62">
        <f>E136/L136*100</f>
        <v>3.5915640008352478</v>
      </c>
      <c r="N136" s="58">
        <v>1</v>
      </c>
      <c r="O136" s="49">
        <f t="shared" si="7"/>
        <v>27.029979218322936</v>
      </c>
      <c r="P136" s="49">
        <f t="shared" si="8"/>
        <v>5.6441802502240419</v>
      </c>
    </row>
    <row r="137" spans="1:16" x14ac:dyDescent="0.25">
      <c r="A137" s="4">
        <v>135</v>
      </c>
      <c r="B137" s="4" t="s">
        <v>307</v>
      </c>
      <c r="C137" s="4" t="s">
        <v>308</v>
      </c>
      <c r="D137" s="4">
        <v>5</v>
      </c>
      <c r="E137" s="54">
        <v>17.184510250569478</v>
      </c>
      <c r="F137" s="55">
        <v>1</v>
      </c>
      <c r="G137" s="49">
        <v>23266</v>
      </c>
      <c r="H137" s="49">
        <v>1</v>
      </c>
      <c r="I137" s="60">
        <v>69490.764069717261</v>
      </c>
      <c r="J137" s="60">
        <f>I137*E137</f>
        <v>1194164.7474759615</v>
      </c>
      <c r="K137" s="60">
        <f>ROUND(J137/1000,0)</f>
        <v>1194</v>
      </c>
      <c r="L137" s="58">
        <v>445.7</v>
      </c>
      <c r="M137" s="62">
        <f>E137/L137*100</f>
        <v>3.8556226723288041</v>
      </c>
      <c r="N137" s="58">
        <v>1</v>
      </c>
      <c r="O137" s="49">
        <f t="shared" si="7"/>
        <v>27.005636915694794</v>
      </c>
      <c r="P137" s="49">
        <f t="shared" si="8"/>
        <v>6.0591512038803668</v>
      </c>
    </row>
    <row r="138" spans="1:16" x14ac:dyDescent="0.25">
      <c r="A138" s="4">
        <v>136</v>
      </c>
      <c r="B138" s="4" t="s">
        <v>197</v>
      </c>
      <c r="C138" s="4" t="s">
        <v>198</v>
      </c>
      <c r="D138" s="4">
        <v>3</v>
      </c>
      <c r="E138" s="54">
        <v>16.895238095238096</v>
      </c>
      <c r="F138" s="55">
        <v>1</v>
      </c>
      <c r="G138" s="49">
        <v>27712</v>
      </c>
      <c r="H138" s="49">
        <v>4</v>
      </c>
      <c r="I138" s="60">
        <v>94772.506076040081</v>
      </c>
      <c r="J138" s="60">
        <f>I138*E138</f>
        <v>1601204.0550370964</v>
      </c>
      <c r="K138" s="60">
        <f>ROUND(J138/1000,0)</f>
        <v>1601</v>
      </c>
      <c r="L138" s="58">
        <v>534.29999999999995</v>
      </c>
      <c r="M138" s="62">
        <f>E138/L138*100</f>
        <v>3.1621257898630164</v>
      </c>
      <c r="N138" s="58">
        <v>1</v>
      </c>
      <c r="O138" s="49">
        <f t="shared" si="7"/>
        <v>26.551042709471144</v>
      </c>
      <c r="P138" s="49">
        <f t="shared" si="8"/>
        <v>4.9693136270767626</v>
      </c>
    </row>
    <row r="139" spans="1:16" x14ac:dyDescent="0.25">
      <c r="A139" s="4">
        <v>137</v>
      </c>
      <c r="B139" s="4" t="s">
        <v>75</v>
      </c>
      <c r="C139" s="4" t="s">
        <v>76</v>
      </c>
      <c r="D139" s="4">
        <v>3</v>
      </c>
      <c r="E139" s="54">
        <v>16.609271523178808</v>
      </c>
      <c r="F139" s="55">
        <v>1</v>
      </c>
      <c r="G139" s="49">
        <v>36114</v>
      </c>
      <c r="H139" s="49">
        <v>9</v>
      </c>
      <c r="I139" s="60">
        <v>31318.974104969544</v>
      </c>
      <c r="J139" s="60">
        <f>I139*E139</f>
        <v>520185.34473684517</v>
      </c>
      <c r="K139" s="60">
        <f>ROUND(J139/1000,0)</f>
        <v>520</v>
      </c>
      <c r="L139" s="58">
        <v>673.7</v>
      </c>
      <c r="M139" s="62">
        <f>E139/L139*100</f>
        <v>2.4653809593556191</v>
      </c>
      <c r="N139" s="58">
        <v>1</v>
      </c>
      <c r="O139" s="49">
        <f t="shared" si="7"/>
        <v>26.101643261802682</v>
      </c>
      <c r="P139" s="49">
        <f t="shared" si="8"/>
        <v>3.8743718660832238</v>
      </c>
    </row>
    <row r="140" spans="1:16" x14ac:dyDescent="0.25">
      <c r="A140" s="4">
        <v>138</v>
      </c>
      <c r="B140" s="4" t="s">
        <v>275</v>
      </c>
      <c r="C140" s="4" t="s">
        <v>276</v>
      </c>
      <c r="D140" s="4">
        <v>8</v>
      </c>
      <c r="E140" s="54">
        <v>16.415730337078653</v>
      </c>
      <c r="F140" s="55">
        <v>1</v>
      </c>
      <c r="G140" s="49">
        <v>25172</v>
      </c>
      <c r="H140" s="49">
        <v>2</v>
      </c>
      <c r="I140" s="60">
        <v>87639.068154209424</v>
      </c>
      <c r="J140" s="60">
        <f>I140*E140</f>
        <v>1438659.3098123593</v>
      </c>
      <c r="K140" s="60">
        <f>ROUND(J140/1000,0)</f>
        <v>1439</v>
      </c>
      <c r="L140" s="58">
        <v>479.5</v>
      </c>
      <c r="M140" s="62">
        <f>E140/L140*100</f>
        <v>3.4235099764501884</v>
      </c>
      <c r="N140" s="58">
        <v>1</v>
      </c>
      <c r="O140" s="49">
        <f t="shared" si="7"/>
        <v>25.797491271211008</v>
      </c>
      <c r="P140" s="49">
        <f t="shared" si="8"/>
        <v>5.3800815998354556</v>
      </c>
    </row>
    <row r="141" spans="1:16" x14ac:dyDescent="0.25">
      <c r="A141" s="4">
        <v>139</v>
      </c>
      <c r="B141" s="4" t="s">
        <v>159</v>
      </c>
      <c r="C141" s="4" t="s">
        <v>160</v>
      </c>
      <c r="D141" s="4">
        <v>4</v>
      </c>
      <c r="E141" s="54">
        <v>16.403669724770641</v>
      </c>
      <c r="F141" s="55">
        <v>1</v>
      </c>
      <c r="G141" s="49">
        <v>29472</v>
      </c>
      <c r="H141" s="49">
        <v>6</v>
      </c>
      <c r="I141" s="60">
        <v>66384.624252585985</v>
      </c>
      <c r="J141" s="60">
        <f>I141*E141</f>
        <v>1088951.4510424195</v>
      </c>
      <c r="K141" s="60">
        <f>ROUND(J141/1000,0)</f>
        <v>1089</v>
      </c>
      <c r="L141" s="58">
        <v>560.20000000000005</v>
      </c>
      <c r="M141" s="62">
        <f>E141/L141*100</f>
        <v>2.9281809576527382</v>
      </c>
      <c r="N141" s="58">
        <v>1</v>
      </c>
      <c r="O141" s="49">
        <f t="shared" si="7"/>
        <v>25.778537893301369</v>
      </c>
      <c r="P141" s="49">
        <f t="shared" si="8"/>
        <v>4.601666885630376</v>
      </c>
    </row>
    <row r="142" spans="1:16" x14ac:dyDescent="0.25">
      <c r="A142" s="4">
        <v>140</v>
      </c>
      <c r="B142" s="4" t="s">
        <v>39</v>
      </c>
      <c r="C142" s="4" t="s">
        <v>40</v>
      </c>
      <c r="D142" s="4">
        <v>10</v>
      </c>
      <c r="E142" s="54">
        <v>16.375</v>
      </c>
      <c r="F142" s="55">
        <v>1</v>
      </c>
      <c r="G142" s="49">
        <v>43733</v>
      </c>
      <c r="H142" s="49">
        <v>10</v>
      </c>
      <c r="I142" s="60">
        <v>12584.554450666148</v>
      </c>
      <c r="J142" s="60">
        <f>I142*E142</f>
        <v>206072.07912965817</v>
      </c>
      <c r="K142" s="60">
        <f>ROUND(J142/1000,0)</f>
        <v>206</v>
      </c>
      <c r="L142" s="58">
        <v>780</v>
      </c>
      <c r="M142" s="62">
        <f>E142/L142*100</f>
        <v>2.099358974358974</v>
      </c>
      <c r="N142" s="58">
        <v>1</v>
      </c>
      <c r="O142" s="49">
        <f t="shared" si="7"/>
        <v>25.733483122095237</v>
      </c>
      <c r="P142" s="49">
        <f t="shared" si="8"/>
        <v>3.2991645028327228</v>
      </c>
    </row>
    <row r="143" spans="1:16" x14ac:dyDescent="0.25">
      <c r="A143" s="4">
        <v>141</v>
      </c>
      <c r="B143" s="4" t="s">
        <v>35</v>
      </c>
      <c r="C143" s="4" t="s">
        <v>36</v>
      </c>
      <c r="D143" s="4">
        <v>9</v>
      </c>
      <c r="E143" s="54">
        <v>16.263157894736842</v>
      </c>
      <c r="F143" s="55">
        <v>1</v>
      </c>
      <c r="G143" s="49">
        <v>44039</v>
      </c>
      <c r="H143" s="49">
        <v>10</v>
      </c>
      <c r="I143" s="60">
        <v>21529.340362063416</v>
      </c>
      <c r="J143" s="60">
        <f>I143*E143</f>
        <v>350135.06167776819</v>
      </c>
      <c r="K143" s="60">
        <f>ROUND(J143/1000,0)</f>
        <v>350</v>
      </c>
      <c r="L143" s="58">
        <v>733.2</v>
      </c>
      <c r="M143" s="62">
        <f>E143/L143*100</f>
        <v>2.2181066413989146</v>
      </c>
      <c r="N143" s="58">
        <v>1</v>
      </c>
      <c r="O143" s="49">
        <f t="shared" si="7"/>
        <v>25.55772208831636</v>
      </c>
      <c r="P143" s="49">
        <f t="shared" si="8"/>
        <v>3.4857776988974845</v>
      </c>
    </row>
    <row r="144" spans="1:16" x14ac:dyDescent="0.25">
      <c r="A144" s="4">
        <v>142</v>
      </c>
      <c r="B144" s="4" t="s">
        <v>303</v>
      </c>
      <c r="C144" s="4" t="s">
        <v>304</v>
      </c>
      <c r="D144" s="4">
        <v>3</v>
      </c>
      <c r="E144" s="54">
        <v>15.777777777777779</v>
      </c>
      <c r="F144" s="55">
        <v>1</v>
      </c>
      <c r="G144" s="49">
        <v>23343</v>
      </c>
      <c r="H144" s="49">
        <v>1</v>
      </c>
      <c r="I144" s="60">
        <v>16538.029741083963</v>
      </c>
      <c r="J144" s="60">
        <f>I144*E144</f>
        <v>260933.35813710254</v>
      </c>
      <c r="K144" s="60">
        <f>ROUND(J144/1000,0)</f>
        <v>261</v>
      </c>
      <c r="L144" s="58">
        <v>446.1</v>
      </c>
      <c r="M144" s="62">
        <f>E144/L144*100</f>
        <v>3.5368253256619098</v>
      </c>
      <c r="N144" s="58">
        <v>1</v>
      </c>
      <c r="O144" s="49">
        <f t="shared" si="7"/>
        <v>24.79494217701458</v>
      </c>
      <c r="P144" s="49">
        <f t="shared" si="8"/>
        <v>5.5581578518302122</v>
      </c>
    </row>
    <row r="145" spans="1:16" x14ac:dyDescent="0.25">
      <c r="A145" s="4">
        <v>143</v>
      </c>
      <c r="B145" s="4" t="s">
        <v>95</v>
      </c>
      <c r="C145" s="4" t="s">
        <v>96</v>
      </c>
      <c r="D145" s="4">
        <v>9</v>
      </c>
      <c r="E145" s="54">
        <v>15.454545454545455</v>
      </c>
      <c r="F145" s="55">
        <v>1</v>
      </c>
      <c r="G145" s="49">
        <v>33812</v>
      </c>
      <c r="H145" s="49">
        <v>8</v>
      </c>
      <c r="I145" s="60">
        <v>42003.802876173824</v>
      </c>
      <c r="J145" s="60">
        <f>I145*E145</f>
        <v>649149.68081359554</v>
      </c>
      <c r="K145" s="60">
        <f>ROUND(J145/1000,0)</f>
        <v>649</v>
      </c>
      <c r="L145" s="58">
        <v>607.29999999999995</v>
      </c>
      <c r="M145" s="62">
        <f>E145/L145*100</f>
        <v>2.544795892400042</v>
      </c>
      <c r="N145" s="58">
        <v>1</v>
      </c>
      <c r="O145" s="49">
        <f t="shared" si="7"/>
        <v>24.286979213080862</v>
      </c>
      <c r="P145" s="49">
        <f t="shared" si="8"/>
        <v>3.9991732608399251</v>
      </c>
    </row>
    <row r="146" spans="1:16" x14ac:dyDescent="0.25">
      <c r="A146" s="4">
        <v>144</v>
      </c>
      <c r="B146" s="4" t="s">
        <v>135</v>
      </c>
      <c r="C146" s="4" t="s">
        <v>136</v>
      </c>
      <c r="D146" s="4">
        <v>7</v>
      </c>
      <c r="E146" s="54">
        <v>15.071428571428571</v>
      </c>
      <c r="F146" s="55">
        <v>1</v>
      </c>
      <c r="G146" s="49">
        <v>30557</v>
      </c>
      <c r="H146" s="49">
        <v>7</v>
      </c>
      <c r="I146" s="60">
        <v>30901.441818801653</v>
      </c>
      <c r="J146" s="60">
        <f>I146*E146</f>
        <v>465728.87312622491</v>
      </c>
      <c r="K146" s="60">
        <f>ROUND(J146/1000,0)</f>
        <v>466</v>
      </c>
      <c r="L146" s="58">
        <v>569.20000000000005</v>
      </c>
      <c r="M146" s="62">
        <f>E146/L146*100</f>
        <v>2.6478265234414216</v>
      </c>
      <c r="N146" s="58">
        <v>1</v>
      </c>
      <c r="O146" s="49">
        <f t="shared" si="7"/>
        <v>23.684907039311209</v>
      </c>
      <c r="P146" s="49">
        <f t="shared" si="8"/>
        <v>4.161086971066621</v>
      </c>
    </row>
    <row r="147" spans="1:16" x14ac:dyDescent="0.25">
      <c r="A147" s="4">
        <v>145</v>
      </c>
      <c r="B147" s="4" t="s">
        <v>245</v>
      </c>
      <c r="C147" s="4" t="s">
        <v>246</v>
      </c>
      <c r="D147" s="4">
        <v>2</v>
      </c>
      <c r="E147" s="54">
        <v>14.916666666666666</v>
      </c>
      <c r="F147" s="55">
        <v>1</v>
      </c>
      <c r="G147" s="49">
        <v>25919</v>
      </c>
      <c r="H147" s="49">
        <v>3</v>
      </c>
      <c r="I147" s="60">
        <v>35564.01298923252</v>
      </c>
      <c r="J147" s="60">
        <f>I147*E147</f>
        <v>530496.52708938508</v>
      </c>
      <c r="K147" s="60">
        <f>ROUND(J147/1000,0)</f>
        <v>530</v>
      </c>
      <c r="L147" s="58">
        <v>509.1</v>
      </c>
      <c r="M147" s="62">
        <f>E147/L147*100</f>
        <v>2.9300072022523405</v>
      </c>
      <c r="N147" s="58">
        <v>1</v>
      </c>
      <c r="O147" s="49">
        <f t="shared" si="7"/>
        <v>23.44169709340991</v>
      </c>
      <c r="P147" s="49">
        <f t="shared" si="8"/>
        <v>4.6045368480475171</v>
      </c>
    </row>
    <row r="148" spans="1:16" x14ac:dyDescent="0.25">
      <c r="A148" s="4">
        <v>146</v>
      </c>
      <c r="B148" s="4" t="s">
        <v>157</v>
      </c>
      <c r="C148" s="4" t="s">
        <v>158</v>
      </c>
      <c r="D148" s="4">
        <v>8</v>
      </c>
      <c r="E148" s="54">
        <v>14.833333333333334</v>
      </c>
      <c r="F148" s="55">
        <v>1</v>
      </c>
      <c r="G148" s="49">
        <v>29474</v>
      </c>
      <c r="H148" s="49">
        <v>6</v>
      </c>
      <c r="I148" s="60">
        <v>19179.476614504612</v>
      </c>
      <c r="J148" s="60">
        <f>I148*E148</f>
        <v>284495.56978181843</v>
      </c>
      <c r="K148" s="60">
        <f>ROUND(J148/1000,0)</f>
        <v>284</v>
      </c>
      <c r="L148" s="58">
        <v>559.9</v>
      </c>
      <c r="M148" s="62">
        <f>E148/L148*100</f>
        <v>2.6492826099898794</v>
      </c>
      <c r="N148" s="58">
        <v>1</v>
      </c>
      <c r="O148" s="49">
        <f t="shared" si="7"/>
        <v>23.310737891770749</v>
      </c>
      <c r="P148" s="49">
        <f t="shared" si="8"/>
        <v>4.1633752262494639</v>
      </c>
    </row>
    <row r="149" spans="1:16" x14ac:dyDescent="0.25">
      <c r="A149" s="4">
        <v>147</v>
      </c>
      <c r="B149" s="4" t="s">
        <v>261</v>
      </c>
      <c r="C149" s="4" t="s">
        <v>262</v>
      </c>
      <c r="D149" s="4">
        <v>1</v>
      </c>
      <c r="E149" s="54">
        <v>12.389027431421447</v>
      </c>
      <c r="F149" s="55">
        <v>1</v>
      </c>
      <c r="G149" s="49">
        <v>25609</v>
      </c>
      <c r="H149" s="49">
        <v>2</v>
      </c>
      <c r="I149" s="60">
        <v>76696.217910926469</v>
      </c>
      <c r="J149" s="60">
        <f>I149*E149</f>
        <v>950191.54758474487</v>
      </c>
      <c r="K149" s="60">
        <f>ROUND(J149/1000,0)</f>
        <v>950</v>
      </c>
      <c r="L149" s="58">
        <v>500.4</v>
      </c>
      <c r="M149" s="62">
        <f>E149/L149*100</f>
        <v>2.4758248264231506</v>
      </c>
      <c r="N149" s="58">
        <v>1</v>
      </c>
      <c r="O149" s="49">
        <f t="shared" si="7"/>
        <v>19.469485698055493</v>
      </c>
      <c r="P149" s="49">
        <f t="shared" si="8"/>
        <v>3.8907845120014972</v>
      </c>
    </row>
    <row r="150" spans="1:16" x14ac:dyDescent="0.25">
      <c r="A150" s="4">
        <v>148</v>
      </c>
      <c r="B150" s="4" t="s">
        <v>113</v>
      </c>
      <c r="C150" s="4" t="s">
        <v>114</v>
      </c>
      <c r="D150" s="4">
        <v>7</v>
      </c>
      <c r="E150" s="54"/>
      <c r="G150" s="49">
        <v>32730</v>
      </c>
      <c r="H150" s="49">
        <v>7</v>
      </c>
      <c r="I150" s="60">
        <v>17592.875686147865</v>
      </c>
      <c r="J150" s="60">
        <f>I150*E150</f>
        <v>0</v>
      </c>
      <c r="K150" s="60">
        <f>ROUND(J150/1000,0)</f>
        <v>0</v>
      </c>
      <c r="L150" s="58">
        <v>603.29999999999995</v>
      </c>
      <c r="M150" s="62">
        <f>E150/L150*100</f>
        <v>0</v>
      </c>
      <c r="O150" s="49">
        <f t="shared" si="7"/>
        <v>0</v>
      </c>
      <c r="P150" s="49">
        <f t="shared" si="8"/>
        <v>0</v>
      </c>
    </row>
  </sheetData>
  <autoFilter ref="A2:M2" xr:uid="{00000000-0009-0000-0000-000002000000}">
    <sortState xmlns:xlrd2="http://schemas.microsoft.com/office/spreadsheetml/2017/richdata2" ref="A3:M150">
      <sortCondition ref="A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9"/>
  <sheetViews>
    <sheetView zoomScale="118" zoomScaleNormal="85" workbookViewId="0">
      <selection activeCell="E4" sqref="E4"/>
    </sheetView>
  </sheetViews>
  <sheetFormatPr defaultRowHeight="15" x14ac:dyDescent="0.25"/>
  <cols>
    <col min="1" max="1" width="8.7109375" style="35"/>
    <col min="2" max="2" width="34.5703125" style="35" bestFit="1" customWidth="1"/>
    <col min="3" max="6" width="12.85546875" customWidth="1"/>
    <col min="8" max="8" width="16.5703125" bestFit="1" customWidth="1"/>
    <col min="9" max="9" width="15.140625" customWidth="1"/>
  </cols>
  <sheetData>
    <row r="1" spans="1:10" s="8" customFormat="1" ht="26.45" customHeight="1" x14ac:dyDescent="0.25">
      <c r="A1" s="7" t="s">
        <v>315</v>
      </c>
      <c r="B1" s="7"/>
      <c r="C1" s="79" t="s">
        <v>316</v>
      </c>
      <c r="D1" s="81" t="s">
        <v>317</v>
      </c>
      <c r="E1" s="83" t="s">
        <v>318</v>
      </c>
      <c r="F1" s="43" t="s">
        <v>319</v>
      </c>
    </row>
    <row r="2" spans="1:10" s="8" customFormat="1" ht="26.45" customHeight="1" x14ac:dyDescent="0.25">
      <c r="A2" s="42" t="s">
        <v>320</v>
      </c>
      <c r="B2" s="42"/>
      <c r="C2" s="80"/>
      <c r="D2" s="82"/>
      <c r="E2" s="84"/>
      <c r="F2" s="44">
        <f>F4/E4</f>
        <v>1.5715104196699381</v>
      </c>
      <c r="G2" s="8" t="s">
        <v>386</v>
      </c>
    </row>
    <row r="3" spans="1:10" s="8" customFormat="1" x14ac:dyDescent="0.25">
      <c r="A3" s="10" t="s">
        <v>321</v>
      </c>
      <c r="B3" s="11"/>
      <c r="C3" s="12"/>
      <c r="D3" s="13"/>
      <c r="E3" s="14"/>
      <c r="F3" s="14"/>
    </row>
    <row r="4" spans="1:10" x14ac:dyDescent="0.25">
      <c r="A4" s="10"/>
      <c r="B4" s="15" t="s">
        <v>321</v>
      </c>
      <c r="C4" s="16">
        <v>433555</v>
      </c>
      <c r="D4" s="16">
        <v>20140</v>
      </c>
      <c r="E4" s="17">
        <v>21.527060575968221</v>
      </c>
      <c r="F4" s="17">
        <v>33.83</v>
      </c>
    </row>
    <row r="5" spans="1:10" x14ac:dyDescent="0.25">
      <c r="A5" s="19" t="s">
        <v>322</v>
      </c>
      <c r="B5" s="19"/>
      <c r="C5" s="20"/>
      <c r="D5" s="21"/>
      <c r="E5" s="22"/>
      <c r="F5" s="37"/>
    </row>
    <row r="6" spans="1:10" x14ac:dyDescent="0.25">
      <c r="A6" s="23">
        <v>0</v>
      </c>
      <c r="B6" s="23" t="s">
        <v>323</v>
      </c>
      <c r="C6" s="24">
        <v>25553</v>
      </c>
      <c r="D6" s="25">
        <v>2591</v>
      </c>
      <c r="E6" s="26">
        <v>9.8622153608645302</v>
      </c>
      <c r="F6" s="38">
        <f>E6*F$2</f>
        <v>15.498574200627528</v>
      </c>
    </row>
    <row r="7" spans="1:10" x14ac:dyDescent="0.25">
      <c r="A7" s="27">
        <v>1</v>
      </c>
      <c r="B7" s="27" t="s">
        <v>324</v>
      </c>
      <c r="C7" s="28">
        <v>408002</v>
      </c>
      <c r="D7" s="29">
        <v>17549</v>
      </c>
      <c r="E7" s="30">
        <v>23.249301954527322</v>
      </c>
      <c r="F7" s="39">
        <f t="shared" ref="F7:F45" si="0">E7*F$2</f>
        <v>36.536520271592344</v>
      </c>
    </row>
    <row r="8" spans="1:10" x14ac:dyDescent="0.25">
      <c r="A8" s="23" t="s">
        <v>325</v>
      </c>
      <c r="B8" s="23"/>
      <c r="C8" s="24"/>
      <c r="D8" s="25"/>
      <c r="E8" s="31"/>
      <c r="F8" s="40"/>
      <c r="G8" t="s">
        <v>382</v>
      </c>
      <c r="H8" t="s">
        <v>383</v>
      </c>
      <c r="I8" t="s">
        <v>384</v>
      </c>
      <c r="J8" t="s">
        <v>385</v>
      </c>
    </row>
    <row r="9" spans="1:10" x14ac:dyDescent="0.25">
      <c r="A9" s="23">
        <v>1</v>
      </c>
      <c r="B9" s="23" t="s">
        <v>326</v>
      </c>
      <c r="C9" s="24">
        <v>27235</v>
      </c>
      <c r="D9" s="25">
        <v>1133</v>
      </c>
      <c r="E9" s="26">
        <v>24.037952338923212</v>
      </c>
      <c r="F9" s="38">
        <f t="shared" si="0"/>
        <v>37.775892568147185</v>
      </c>
      <c r="G9" s="77">
        <v>324785</v>
      </c>
      <c r="H9" s="78">
        <f t="shared" ref="H9:H17" si="1">(F9*52*G9)</f>
        <v>637990249.92277551</v>
      </c>
      <c r="I9" s="78">
        <f>(H9*0.93)</f>
        <v>593330932.42818129</v>
      </c>
      <c r="J9" s="23" t="s">
        <v>326</v>
      </c>
    </row>
    <row r="10" spans="1:10" x14ac:dyDescent="0.25">
      <c r="A10" s="23">
        <v>2</v>
      </c>
      <c r="B10" s="23" t="s">
        <v>327</v>
      </c>
      <c r="C10" s="24">
        <v>71904</v>
      </c>
      <c r="D10" s="25">
        <v>3371</v>
      </c>
      <c r="E10" s="26">
        <v>21.330169089291012</v>
      </c>
      <c r="F10" s="38">
        <f t="shared" si="0"/>
        <v>33.52058297714246</v>
      </c>
      <c r="G10" s="77">
        <v>833162</v>
      </c>
      <c r="H10" s="78">
        <f t="shared" si="1"/>
        <v>1452259949.6289024</v>
      </c>
      <c r="I10" s="78">
        <f t="shared" ref="I10:I17" si="2">(H10*0.93)</f>
        <v>1350601753.1548793</v>
      </c>
      <c r="J10" s="23" t="s">
        <v>327</v>
      </c>
    </row>
    <row r="11" spans="1:10" x14ac:dyDescent="0.25">
      <c r="A11" s="23">
        <v>3</v>
      </c>
      <c r="B11" s="23" t="s">
        <v>328</v>
      </c>
      <c r="C11" s="24">
        <v>53427</v>
      </c>
      <c r="D11" s="25">
        <v>2473</v>
      </c>
      <c r="E11" s="26">
        <v>21.60412454508694</v>
      </c>
      <c r="F11" s="38">
        <f t="shared" si="0"/>
        <v>33.951106830451188</v>
      </c>
      <c r="G11" s="77">
        <v>677167</v>
      </c>
      <c r="H11" s="78">
        <f t="shared" si="1"/>
        <v>1195509596.2709193</v>
      </c>
      <c r="I11" s="78">
        <f t="shared" si="2"/>
        <v>1111823924.531955</v>
      </c>
      <c r="J11" s="23" t="s">
        <v>328</v>
      </c>
    </row>
    <row r="12" spans="1:10" x14ac:dyDescent="0.25">
      <c r="A12" s="23">
        <v>4</v>
      </c>
      <c r="B12" s="23" t="s">
        <v>329</v>
      </c>
      <c r="C12" s="24">
        <v>39473</v>
      </c>
      <c r="D12" s="25">
        <v>1803</v>
      </c>
      <c r="E12" s="26">
        <v>21.89295618413755</v>
      </c>
      <c r="F12" s="38">
        <f t="shared" si="0"/>
        <v>34.405008760749567</v>
      </c>
      <c r="G12" s="77">
        <v>324785</v>
      </c>
      <c r="H12" s="78">
        <f t="shared" si="1"/>
        <v>581060000.0587225</v>
      </c>
      <c r="I12" s="78">
        <f t="shared" si="2"/>
        <v>540385800.05461192</v>
      </c>
      <c r="J12" s="23" t="s">
        <v>329</v>
      </c>
    </row>
    <row r="13" spans="1:10" x14ac:dyDescent="0.25">
      <c r="A13" s="23">
        <v>5</v>
      </c>
      <c r="B13" s="23" t="s">
        <v>330</v>
      </c>
      <c r="C13" s="24">
        <v>49167</v>
      </c>
      <c r="D13" s="25">
        <v>2181</v>
      </c>
      <c r="E13" s="26">
        <v>22.543328748280604</v>
      </c>
      <c r="F13" s="38">
        <f t="shared" si="0"/>
        <v>35.427076021967835</v>
      </c>
      <c r="G13" s="77">
        <v>647661</v>
      </c>
      <c r="H13" s="78">
        <f t="shared" si="1"/>
        <v>1193126245.1401129</v>
      </c>
      <c r="I13" s="78">
        <f t="shared" si="2"/>
        <v>1109607407.980305</v>
      </c>
      <c r="J13" s="23" t="s">
        <v>330</v>
      </c>
    </row>
    <row r="14" spans="1:10" x14ac:dyDescent="0.25">
      <c r="A14" s="23">
        <v>6</v>
      </c>
      <c r="B14" s="23" t="s">
        <v>331</v>
      </c>
      <c r="C14" s="24">
        <v>43400</v>
      </c>
      <c r="D14" s="25">
        <v>1949</v>
      </c>
      <c r="E14" s="26">
        <v>22.267829656233967</v>
      </c>
      <c r="F14" s="38">
        <f t="shared" si="0"/>
        <v>34.994126328206939</v>
      </c>
      <c r="G14" s="77">
        <v>667356</v>
      </c>
      <c r="H14" s="78">
        <f t="shared" si="1"/>
        <v>1214384088.8341172</v>
      </c>
      <c r="I14" s="78">
        <f t="shared" si="2"/>
        <v>1129377202.6157291</v>
      </c>
      <c r="J14" s="23" t="s">
        <v>331</v>
      </c>
    </row>
    <row r="15" spans="1:10" x14ac:dyDescent="0.25">
      <c r="A15" s="23">
        <v>7</v>
      </c>
      <c r="B15" s="23" t="s">
        <v>332</v>
      </c>
      <c r="C15" s="24">
        <v>68228</v>
      </c>
      <c r="D15" s="25">
        <v>3213</v>
      </c>
      <c r="E15" s="26">
        <v>21.234982882041706</v>
      </c>
      <c r="F15" s="38">
        <f t="shared" si="0"/>
        <v>33.370996860641313</v>
      </c>
      <c r="G15" s="77">
        <v>891610</v>
      </c>
      <c r="H15" s="78">
        <f t="shared" si="1"/>
        <v>1547203554.5676527</v>
      </c>
      <c r="I15" s="78">
        <f t="shared" si="2"/>
        <v>1438899305.7479172</v>
      </c>
      <c r="J15" s="23" t="s">
        <v>332</v>
      </c>
    </row>
    <row r="16" spans="1:10" x14ac:dyDescent="0.25">
      <c r="A16" s="23">
        <v>8</v>
      </c>
      <c r="B16" s="23" t="s">
        <v>333</v>
      </c>
      <c r="C16" s="24">
        <v>47818</v>
      </c>
      <c r="D16" s="25">
        <v>2257</v>
      </c>
      <c r="E16" s="26">
        <v>21.186530793088171</v>
      </c>
      <c r="F16" s="38">
        <f t="shared" si="0"/>
        <v>33.294853897996056</v>
      </c>
      <c r="G16" s="77">
        <v>873360</v>
      </c>
      <c r="H16" s="78">
        <f t="shared" si="1"/>
        <v>1512076467.2183993</v>
      </c>
      <c r="I16" s="78">
        <f t="shared" si="2"/>
        <v>1406231114.5131114</v>
      </c>
      <c r="J16" s="23" t="s">
        <v>333</v>
      </c>
    </row>
    <row r="17" spans="1:10" x14ac:dyDescent="0.25">
      <c r="A17" s="23">
        <v>9</v>
      </c>
      <c r="B17" s="23" t="s">
        <v>334</v>
      </c>
      <c r="C17" s="24">
        <v>32903</v>
      </c>
      <c r="D17" s="25">
        <v>1760</v>
      </c>
      <c r="E17" s="26">
        <v>18.694886363636364</v>
      </c>
      <c r="F17" s="38">
        <f t="shared" si="0"/>
        <v>29.379208714999987</v>
      </c>
      <c r="G17" s="77">
        <v>630722</v>
      </c>
      <c r="H17" s="78">
        <f t="shared" si="1"/>
        <v>963565890.51539552</v>
      </c>
      <c r="I17" s="78">
        <f t="shared" si="2"/>
        <v>896116278.17931783</v>
      </c>
      <c r="J17" s="23" t="s">
        <v>334</v>
      </c>
    </row>
    <row r="18" spans="1:10" x14ac:dyDescent="0.25">
      <c r="A18" s="23"/>
      <c r="B18" s="23" t="s">
        <v>321</v>
      </c>
      <c r="C18" s="24">
        <v>433555</v>
      </c>
      <c r="D18" s="24">
        <v>20140</v>
      </c>
      <c r="E18" s="32">
        <v>21.527060575968221</v>
      </c>
      <c r="F18" s="36">
        <f t="shared" si="0"/>
        <v>33.83</v>
      </c>
    </row>
    <row r="19" spans="1:10" x14ac:dyDescent="0.25">
      <c r="A19" s="19" t="s">
        <v>335</v>
      </c>
      <c r="B19" s="19"/>
      <c r="C19" s="20"/>
      <c r="D19" s="21"/>
      <c r="E19" s="33"/>
      <c r="F19" s="41"/>
    </row>
    <row r="20" spans="1:10" x14ac:dyDescent="0.25">
      <c r="A20" s="23">
        <v>1</v>
      </c>
      <c r="B20" s="23" t="s">
        <v>336</v>
      </c>
      <c r="C20" s="24">
        <v>229842</v>
      </c>
      <c r="D20" s="25">
        <v>10595</v>
      </c>
      <c r="E20" s="26">
        <v>21.693440302029259</v>
      </c>
      <c r="F20" s="38">
        <f t="shared" si="0"/>
        <v>34.091467473126748</v>
      </c>
    </row>
    <row r="21" spans="1:10" x14ac:dyDescent="0.25">
      <c r="A21" s="27">
        <v>2</v>
      </c>
      <c r="B21" s="27" t="s">
        <v>337</v>
      </c>
      <c r="C21" s="28">
        <v>203535</v>
      </c>
      <c r="D21" s="29">
        <v>9539</v>
      </c>
      <c r="E21" s="30">
        <v>21.337142258098332</v>
      </c>
      <c r="F21" s="39">
        <f t="shared" si="0"/>
        <v>33.531541384581281</v>
      </c>
    </row>
    <row r="22" spans="1:10" x14ac:dyDescent="0.25">
      <c r="A22" s="23" t="s">
        <v>338</v>
      </c>
      <c r="B22" s="23"/>
      <c r="C22" s="24"/>
      <c r="D22" s="25"/>
      <c r="E22" s="31"/>
      <c r="F22" s="40"/>
    </row>
    <row r="23" spans="1:10" x14ac:dyDescent="0.25">
      <c r="A23" s="23">
        <v>1</v>
      </c>
      <c r="B23" s="34" t="s">
        <v>339</v>
      </c>
      <c r="C23" s="24">
        <v>61104</v>
      </c>
      <c r="D23" s="25">
        <v>3761</v>
      </c>
      <c r="E23" s="26">
        <v>16.246742887529912</v>
      </c>
      <c r="F23" s="38">
        <f t="shared" si="0"/>
        <v>25.531925733451715</v>
      </c>
    </row>
    <row r="24" spans="1:10" x14ac:dyDescent="0.25">
      <c r="A24" s="23">
        <v>2</v>
      </c>
      <c r="B24" s="23" t="s">
        <v>340</v>
      </c>
      <c r="C24" s="24">
        <v>83025</v>
      </c>
      <c r="D24" s="25">
        <v>4057</v>
      </c>
      <c r="E24" s="26">
        <v>20.464629036233671</v>
      </c>
      <c r="F24" s="38">
        <f t="shared" si="0"/>
        <v>32.160377765121176</v>
      </c>
    </row>
    <row r="25" spans="1:10" x14ac:dyDescent="0.25">
      <c r="A25" s="23">
        <v>3</v>
      </c>
      <c r="B25" s="23" t="s">
        <v>341</v>
      </c>
      <c r="C25" s="24">
        <v>72510</v>
      </c>
      <c r="D25" s="25">
        <v>3248</v>
      </c>
      <c r="E25" s="26">
        <v>22.324507389162562</v>
      </c>
      <c r="F25" s="38">
        <f t="shared" si="0"/>
        <v>35.083195976067493</v>
      </c>
    </row>
    <row r="26" spans="1:10" x14ac:dyDescent="0.25">
      <c r="A26" s="23">
        <v>4</v>
      </c>
      <c r="B26" s="23" t="s">
        <v>342</v>
      </c>
      <c r="C26" s="24">
        <v>80183</v>
      </c>
      <c r="D26" s="25">
        <v>3398</v>
      </c>
      <c r="E26" s="26">
        <v>23.597115950559154</v>
      </c>
      <c r="F26" s="38">
        <f t="shared" si="0"/>
        <v>37.083113590463405</v>
      </c>
    </row>
    <row r="27" spans="1:10" x14ac:dyDescent="0.25">
      <c r="A27" s="23">
        <v>5</v>
      </c>
      <c r="B27" s="23" t="s">
        <v>343</v>
      </c>
      <c r="C27" s="24">
        <v>70194</v>
      </c>
      <c r="D27" s="25">
        <v>2928</v>
      </c>
      <c r="E27" s="26">
        <v>23.973360655737704</v>
      </c>
      <c r="F27" s="38">
        <f t="shared" si="0"/>
        <v>37.674386064997144</v>
      </c>
    </row>
    <row r="28" spans="1:10" x14ac:dyDescent="0.25">
      <c r="A28" s="27">
        <v>6</v>
      </c>
      <c r="B28" s="27" t="s">
        <v>344</v>
      </c>
      <c r="C28" s="28">
        <v>66539</v>
      </c>
      <c r="D28" s="29">
        <v>2748</v>
      </c>
      <c r="E28" s="30">
        <v>24.213609898107716</v>
      </c>
      <c r="F28" s="39">
        <f t="shared" si="0"/>
        <v>38.051940252699424</v>
      </c>
    </row>
    <row r="29" spans="1:10" x14ac:dyDescent="0.25">
      <c r="A29" s="23" t="s">
        <v>345</v>
      </c>
      <c r="B29" s="23"/>
      <c r="C29" s="24"/>
      <c r="D29" s="25"/>
      <c r="E29" s="26"/>
      <c r="F29" s="38"/>
    </row>
    <row r="30" spans="1:10" x14ac:dyDescent="0.25">
      <c r="A30" s="23"/>
      <c r="B30" s="23" t="s">
        <v>346</v>
      </c>
      <c r="C30" s="24">
        <v>171919</v>
      </c>
      <c r="D30" s="25">
        <v>8089</v>
      </c>
      <c r="E30" s="26">
        <v>21.253430584744716</v>
      </c>
      <c r="F30" s="38">
        <f t="shared" si="0"/>
        <v>33.39998761765807</v>
      </c>
    </row>
    <row r="31" spans="1:10" x14ac:dyDescent="0.25">
      <c r="A31" s="23"/>
      <c r="B31" s="23" t="s">
        <v>347</v>
      </c>
      <c r="C31" s="28">
        <v>261636</v>
      </c>
      <c r="D31" s="29">
        <v>12051</v>
      </c>
      <c r="E31" s="30">
        <v>21.710729400049789</v>
      </c>
      <c r="F31" s="39">
        <f t="shared" si="0"/>
        <v>34.118637470812708</v>
      </c>
    </row>
    <row r="32" spans="1:10" x14ac:dyDescent="0.25">
      <c r="A32" s="19" t="s">
        <v>348</v>
      </c>
      <c r="B32" s="19"/>
      <c r="C32" s="20"/>
      <c r="D32" s="21"/>
      <c r="E32" s="33"/>
      <c r="F32" s="41"/>
    </row>
    <row r="33" spans="1:6" x14ac:dyDescent="0.25">
      <c r="A33" s="23">
        <v>1</v>
      </c>
      <c r="B33" s="23" t="s">
        <v>349</v>
      </c>
      <c r="C33" s="24">
        <v>83204</v>
      </c>
      <c r="D33" s="25">
        <v>3734</v>
      </c>
      <c r="E33" s="26">
        <v>22.282806641671129</v>
      </c>
      <c r="F33" s="38">
        <f t="shared" si="0"/>
        <v>35.01766281687668</v>
      </c>
    </row>
    <row r="34" spans="1:6" x14ac:dyDescent="0.25">
      <c r="A34" s="23">
        <v>2</v>
      </c>
      <c r="B34" s="23" t="s">
        <v>350</v>
      </c>
      <c r="C34" s="24">
        <v>94796</v>
      </c>
      <c r="D34" s="25">
        <v>3923</v>
      </c>
      <c r="E34" s="26">
        <v>24.164160081570227</v>
      </c>
      <c r="F34" s="38">
        <f t="shared" si="0"/>
        <v>37.974229350759991</v>
      </c>
    </row>
    <row r="35" spans="1:6" x14ac:dyDescent="0.25">
      <c r="A35" s="23">
        <v>3</v>
      </c>
      <c r="B35" s="23" t="s">
        <v>351</v>
      </c>
      <c r="C35" s="24">
        <v>81816</v>
      </c>
      <c r="D35" s="25">
        <v>3758</v>
      </c>
      <c r="E35" s="26">
        <v>21.771154869611497</v>
      </c>
      <c r="F35" s="38">
        <f t="shared" si="0"/>
        <v>34.213596725842379</v>
      </c>
    </row>
    <row r="36" spans="1:6" x14ac:dyDescent="0.25">
      <c r="A36" s="23">
        <v>4</v>
      </c>
      <c r="B36" s="23" t="s">
        <v>352</v>
      </c>
      <c r="C36" s="24">
        <v>113566</v>
      </c>
      <c r="D36" s="25">
        <v>5901</v>
      </c>
      <c r="E36" s="26">
        <v>19.245212675817658</v>
      </c>
      <c r="F36" s="38">
        <f t="shared" si="0"/>
        <v>30.244052248811421</v>
      </c>
    </row>
    <row r="37" spans="1:6" x14ac:dyDescent="0.25">
      <c r="A37" s="23">
        <v>5</v>
      </c>
      <c r="B37" s="23" t="s">
        <v>353</v>
      </c>
      <c r="C37" s="24">
        <v>54495</v>
      </c>
      <c r="D37" s="25">
        <v>2513</v>
      </c>
      <c r="E37" s="26">
        <v>21.685236768802227</v>
      </c>
      <c r="F37" s="38">
        <f>E37*F$2</f>
        <v>34.07857553518236</v>
      </c>
    </row>
    <row r="38" spans="1:6" x14ac:dyDescent="0.25">
      <c r="A38" s="23">
        <v>6</v>
      </c>
      <c r="B38" s="23" t="s">
        <v>354</v>
      </c>
      <c r="C38" s="24">
        <v>3016</v>
      </c>
      <c r="D38" s="25">
        <v>163</v>
      </c>
      <c r="E38" s="26">
        <v>18.503067484662576</v>
      </c>
      <c r="F38" s="38">
        <f t="shared" si="0"/>
        <v>29.07776334800327</v>
      </c>
    </row>
    <row r="39" spans="1:6" x14ac:dyDescent="0.25">
      <c r="A39" s="27">
        <v>7</v>
      </c>
      <c r="B39" s="27" t="s">
        <v>355</v>
      </c>
      <c r="C39" s="28">
        <v>2662</v>
      </c>
      <c r="D39" s="29">
        <v>148</v>
      </c>
      <c r="E39" s="30">
        <v>17.986486486486488</v>
      </c>
      <c r="F39" s="39">
        <f t="shared" si="0"/>
        <v>28.265950926766052</v>
      </c>
    </row>
    <row r="40" spans="1:6" x14ac:dyDescent="0.25">
      <c r="A40" s="23" t="s">
        <v>356</v>
      </c>
      <c r="B40" s="23"/>
      <c r="C40" s="24"/>
      <c r="D40" s="25"/>
      <c r="E40" s="26"/>
      <c r="F40" s="38"/>
    </row>
    <row r="41" spans="1:6" x14ac:dyDescent="0.25">
      <c r="A41" s="23">
        <v>1</v>
      </c>
      <c r="B41" s="23" t="s">
        <v>357</v>
      </c>
      <c r="C41" s="24">
        <v>25281</v>
      </c>
      <c r="D41" s="25">
        <v>1401</v>
      </c>
      <c r="E41" s="26">
        <v>18.044967880085654</v>
      </c>
      <c r="F41" s="38">
        <f t="shared" si="0"/>
        <v>28.357855046163959</v>
      </c>
    </row>
    <row r="42" spans="1:6" x14ac:dyDescent="0.25">
      <c r="A42" s="23">
        <v>2</v>
      </c>
      <c r="B42" s="23" t="s">
        <v>358</v>
      </c>
      <c r="C42" s="24">
        <v>49195</v>
      </c>
      <c r="D42" s="25">
        <v>2351</v>
      </c>
      <c r="E42" s="26">
        <v>20.925138239047214</v>
      </c>
      <c r="F42" s="38">
        <f t="shared" si="0"/>
        <v>32.884072775696559</v>
      </c>
    </row>
    <row r="43" spans="1:6" x14ac:dyDescent="0.25">
      <c r="A43" s="23">
        <v>3</v>
      </c>
      <c r="B43" s="23" t="s">
        <v>359</v>
      </c>
      <c r="C43" s="24">
        <v>52404</v>
      </c>
      <c r="D43" s="25">
        <v>2383</v>
      </c>
      <c r="E43" s="26">
        <v>21.990767939571967</v>
      </c>
      <c r="F43" s="38">
        <f t="shared" si="0"/>
        <v>34.558720953580959</v>
      </c>
    </row>
    <row r="44" spans="1:6" x14ac:dyDescent="0.25">
      <c r="A44" s="23">
        <v>4</v>
      </c>
      <c r="B44" s="23" t="s">
        <v>360</v>
      </c>
      <c r="C44" s="24">
        <v>33981</v>
      </c>
      <c r="D44" s="25">
        <v>1480</v>
      </c>
      <c r="E44" s="26">
        <v>22.960135135135136</v>
      </c>
      <c r="F44" s="38">
        <f t="shared" si="0"/>
        <v>36.08209160189471</v>
      </c>
    </row>
    <row r="45" spans="1:6" x14ac:dyDescent="0.25">
      <c r="A45" s="27">
        <v>5</v>
      </c>
      <c r="B45" s="27" t="s">
        <v>361</v>
      </c>
      <c r="C45" s="28">
        <v>121402</v>
      </c>
      <c r="D45" s="29">
        <v>5271</v>
      </c>
      <c r="E45" s="30">
        <v>23.032062227281351</v>
      </c>
      <c r="F45" s="39">
        <f t="shared" si="0"/>
        <v>36.195125776659047</v>
      </c>
    </row>
    <row r="46" spans="1:6" x14ac:dyDescent="0.25">
      <c r="E46" s="18"/>
      <c r="F46" s="18"/>
    </row>
    <row r="47" spans="1:6" x14ac:dyDescent="0.25">
      <c r="E47" s="18"/>
      <c r="F47" s="18"/>
    </row>
    <row r="48" spans="1:6" x14ac:dyDescent="0.25">
      <c r="E48" s="18"/>
      <c r="F48" s="18"/>
    </row>
    <row r="49" spans="1:6" x14ac:dyDescent="0.25">
      <c r="A49" t="s">
        <v>0</v>
      </c>
      <c r="B49"/>
      <c r="E49" s="18"/>
      <c r="F49" s="18"/>
    </row>
    <row r="50" spans="1:6" x14ac:dyDescent="0.25">
      <c r="A50"/>
      <c r="B50" t="s">
        <v>1</v>
      </c>
    </row>
    <row r="51" spans="1:6" x14ac:dyDescent="0.25">
      <c r="A51"/>
      <c r="B51" t="s">
        <v>362</v>
      </c>
      <c r="E51" s="18"/>
      <c r="F51" s="18"/>
    </row>
    <row r="52" spans="1:6" x14ac:dyDescent="0.25">
      <c r="A52"/>
      <c r="B52"/>
      <c r="E52" s="18"/>
      <c r="F52" s="18"/>
    </row>
    <row r="53" spans="1:6" x14ac:dyDescent="0.25">
      <c r="A53" t="s">
        <v>3</v>
      </c>
      <c r="B53" t="s">
        <v>4</v>
      </c>
      <c r="E53" s="18"/>
      <c r="F53" s="18"/>
    </row>
    <row r="54" spans="1:6" x14ac:dyDescent="0.25">
      <c r="A54">
        <v>9290000000</v>
      </c>
      <c r="B54">
        <v>1900000000</v>
      </c>
      <c r="C54">
        <f>A54+B54</f>
        <v>11190000000</v>
      </c>
      <c r="E54" s="18"/>
      <c r="F54" s="18"/>
    </row>
    <row r="55" spans="1:6" x14ac:dyDescent="0.25">
      <c r="A55" s="1">
        <v>6360957</v>
      </c>
      <c r="B55"/>
      <c r="C55" s="1">
        <v>6360957</v>
      </c>
      <c r="E55" s="18"/>
      <c r="F55" s="18"/>
    </row>
    <row r="56" spans="1:6" x14ac:dyDescent="0.25">
      <c r="A56">
        <f>A54/A55</f>
        <v>1460.4720641878259</v>
      </c>
      <c r="B56"/>
      <c r="C56">
        <f>C54/C55</f>
        <v>1759.1692570787698</v>
      </c>
      <c r="E56" s="18"/>
      <c r="F56" s="18"/>
    </row>
    <row r="57" spans="1:6" x14ac:dyDescent="0.25">
      <c r="A57">
        <f>A56/52</f>
        <v>28.086001234381268</v>
      </c>
      <c r="B57"/>
      <c r="C57">
        <f>C56/52</f>
        <v>33.830178020745571</v>
      </c>
      <c r="E57" s="18"/>
      <c r="F57" s="18"/>
    </row>
    <row r="58" spans="1:6" x14ac:dyDescent="0.25">
      <c r="E58" s="18"/>
      <c r="F58" s="18"/>
    </row>
    <row r="59" spans="1:6" x14ac:dyDescent="0.25">
      <c r="E59" s="18"/>
      <c r="F59" s="18"/>
    </row>
  </sheetData>
  <mergeCells count="3">
    <mergeCell ref="C1:C2"/>
    <mergeCell ref="D1:D2"/>
    <mergeCell ref="E1:E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57"/>
  <sheetViews>
    <sheetView tabSelected="1" topLeftCell="C1" zoomScale="82" zoomScaleNormal="55" workbookViewId="0">
      <selection activeCell="E4" sqref="E4"/>
    </sheetView>
  </sheetViews>
  <sheetFormatPr defaultRowHeight="15" x14ac:dyDescent="0.25"/>
  <cols>
    <col min="1" max="1" width="8.7109375" style="35"/>
    <col min="2" max="2" width="34.5703125" style="35" bestFit="1" customWidth="1"/>
    <col min="3" max="5" width="12.85546875" customWidth="1"/>
    <col min="6" max="7" width="8.5703125" customWidth="1"/>
    <col min="8" max="8" width="2" customWidth="1"/>
    <col min="9" max="11" width="12.85546875" customWidth="1"/>
    <col min="12" max="13" width="8.5703125" customWidth="1"/>
    <col min="14" max="14" width="2" customWidth="1"/>
    <col min="15" max="17" width="12.85546875" customWidth="1"/>
    <col min="18" max="19" width="8.5703125" customWidth="1"/>
  </cols>
  <sheetData>
    <row r="1" spans="1:19" s="8" customFormat="1" ht="26.45" customHeight="1" x14ac:dyDescent="0.25">
      <c r="A1" s="7" t="s">
        <v>315</v>
      </c>
      <c r="B1" s="7"/>
      <c r="C1" s="79" t="s">
        <v>316</v>
      </c>
      <c r="D1" s="81" t="s">
        <v>317</v>
      </c>
      <c r="E1" s="83" t="s">
        <v>318</v>
      </c>
      <c r="F1" s="85" t="s">
        <v>380</v>
      </c>
      <c r="G1" s="87" t="s">
        <v>381</v>
      </c>
      <c r="H1" s="64"/>
      <c r="I1" s="79" t="s">
        <v>374</v>
      </c>
      <c r="J1" s="81" t="s">
        <v>375</v>
      </c>
      <c r="K1" s="83" t="s">
        <v>376</v>
      </c>
      <c r="L1" s="85" t="s">
        <v>380</v>
      </c>
      <c r="M1" s="87" t="s">
        <v>381</v>
      </c>
      <c r="N1" s="64"/>
      <c r="O1" s="79" t="s">
        <v>377</v>
      </c>
      <c r="P1" s="81" t="s">
        <v>378</v>
      </c>
      <c r="Q1" s="83" t="s">
        <v>379</v>
      </c>
      <c r="R1" s="85" t="s">
        <v>380</v>
      </c>
      <c r="S1" s="87" t="s">
        <v>381</v>
      </c>
    </row>
    <row r="2" spans="1:19" s="8" customFormat="1" ht="26.45" customHeight="1" x14ac:dyDescent="0.25">
      <c r="A2" s="9" t="s">
        <v>320</v>
      </c>
      <c r="B2" s="9"/>
      <c r="C2" s="89"/>
      <c r="D2" s="90"/>
      <c r="E2" s="91"/>
      <c r="F2" s="86" t="s">
        <v>380</v>
      </c>
      <c r="G2" s="88" t="s">
        <v>381</v>
      </c>
      <c r="H2" s="65"/>
      <c r="I2" s="89"/>
      <c r="J2" s="90"/>
      <c r="K2" s="91"/>
      <c r="L2" s="86" t="s">
        <v>380</v>
      </c>
      <c r="M2" s="88" t="s">
        <v>381</v>
      </c>
      <c r="N2" s="65"/>
      <c r="O2" s="89"/>
      <c r="P2" s="90"/>
      <c r="Q2" s="91"/>
      <c r="R2" s="86" t="s">
        <v>380</v>
      </c>
      <c r="S2" s="88" t="s">
        <v>381</v>
      </c>
    </row>
    <row r="3" spans="1:19" x14ac:dyDescent="0.25">
      <c r="A3" s="19" t="s">
        <v>322</v>
      </c>
      <c r="B3" s="19"/>
      <c r="C3" s="20"/>
      <c r="D3" s="21"/>
      <c r="E3" s="22"/>
      <c r="F3" s="69"/>
      <c r="G3" s="70"/>
      <c r="H3" s="66"/>
      <c r="I3" s="20"/>
      <c r="J3" s="21"/>
      <c r="K3" s="22"/>
      <c r="L3" s="69"/>
      <c r="M3" s="70"/>
      <c r="N3" s="66"/>
      <c r="O3" s="20"/>
      <c r="P3" s="21"/>
      <c r="Q3" s="22"/>
      <c r="R3" s="69"/>
      <c r="S3" s="70"/>
    </row>
    <row r="4" spans="1:19" x14ac:dyDescent="0.25">
      <c r="A4" s="23">
        <v>0</v>
      </c>
      <c r="B4" s="23" t="s">
        <v>323</v>
      </c>
      <c r="C4" s="24">
        <v>25553</v>
      </c>
      <c r="D4" s="25">
        <v>2591</v>
      </c>
      <c r="E4" s="26">
        <v>9.8622153608645302</v>
      </c>
      <c r="F4" s="71">
        <f>E4-1.96*(E4*(100-E4)/D4)^0.5</f>
        <v>8.7141594316944193</v>
      </c>
      <c r="G4" s="72">
        <f>E4+1.96*(E4*(100-E4)/D4)^0.5</f>
        <v>11.010271290034641</v>
      </c>
      <c r="H4" s="67"/>
      <c r="I4" s="24">
        <v>4306</v>
      </c>
      <c r="J4" s="25">
        <v>422</v>
      </c>
      <c r="K4" s="26">
        <v>10.203791469194313</v>
      </c>
      <c r="L4" s="71">
        <f>K4-1.96*(K4*(100-K4)/J4)^0.5</f>
        <v>7.3157087160765251</v>
      </c>
      <c r="M4" s="72">
        <f>K4+1.96*(K4*(100-K4)/J4)^0.5</f>
        <v>13.0918742223121</v>
      </c>
      <c r="N4" s="67"/>
      <c r="O4" s="24">
        <v>2939</v>
      </c>
      <c r="P4" s="25">
        <v>323</v>
      </c>
      <c r="Q4" s="26">
        <v>9.0990712074303399</v>
      </c>
      <c r="R4" s="71">
        <f>Q4-1.96*(Q4*(100-Q4)/P4)^0.5</f>
        <v>5.96262746284419</v>
      </c>
      <c r="S4" s="72">
        <f>Q4+1.96*(Q4*(100-Q4)/P4)^0.5</f>
        <v>12.235514952016491</v>
      </c>
    </row>
    <row r="5" spans="1:19" x14ac:dyDescent="0.25">
      <c r="A5" s="27">
        <v>1</v>
      </c>
      <c r="B5" s="27" t="s">
        <v>324</v>
      </c>
      <c r="C5" s="28">
        <v>408002</v>
      </c>
      <c r="D5" s="29">
        <v>17549</v>
      </c>
      <c r="E5" s="30">
        <v>23.249301954527322</v>
      </c>
      <c r="F5" s="73">
        <f t="shared" ref="F5" si="0">E5-1.96*(E5*(100-E5)/D5)^0.5</f>
        <v>22.624307720949112</v>
      </c>
      <c r="G5" s="74">
        <f t="shared" ref="G5" si="1">E5+1.96*(E5*(100-E5)/D5)^0.5</f>
        <v>23.874296188105532</v>
      </c>
      <c r="H5" s="68"/>
      <c r="I5" s="28">
        <v>63422</v>
      </c>
      <c r="J5" s="29">
        <v>2663</v>
      </c>
      <c r="K5" s="30">
        <v>23.81599699586932</v>
      </c>
      <c r="L5" s="73">
        <f t="shared" ref="L5" si="2">K5-1.96*(K5*(100-K5)/J5)^0.5</f>
        <v>22.198152537009413</v>
      </c>
      <c r="M5" s="74">
        <f t="shared" ref="M5" si="3">K5+1.96*(K5*(100-K5)/J5)^0.5</f>
        <v>25.433841454729226</v>
      </c>
      <c r="N5" s="68"/>
      <c r="O5" s="28">
        <v>62771</v>
      </c>
      <c r="P5" s="29">
        <v>2794</v>
      </c>
      <c r="Q5" s="30">
        <v>22.466356478167501</v>
      </c>
      <c r="R5" s="73">
        <f t="shared" ref="R5:R43" si="4">Q5-1.96*(Q5*(100-Q5)/P5)^0.5</f>
        <v>20.918772268524794</v>
      </c>
      <c r="S5" s="74">
        <f t="shared" ref="S5:S43" si="5">Q5+1.96*(Q5*(100-Q5)/P5)^0.5</f>
        <v>24.013940687810209</v>
      </c>
    </row>
    <row r="6" spans="1:19" x14ac:dyDescent="0.25">
      <c r="A6" s="23" t="s">
        <v>325</v>
      </c>
      <c r="B6" s="23"/>
      <c r="C6" s="24"/>
      <c r="D6" s="25"/>
      <c r="E6" s="31"/>
      <c r="F6" s="71"/>
      <c r="G6" s="72"/>
      <c r="H6" s="67"/>
      <c r="I6" s="24"/>
      <c r="J6" s="25"/>
      <c r="K6" s="31"/>
      <c r="L6" s="71"/>
      <c r="M6" s="72"/>
      <c r="N6" s="67"/>
      <c r="O6" s="24"/>
      <c r="P6" s="25"/>
      <c r="Q6" s="31"/>
      <c r="R6" s="71"/>
      <c r="S6" s="72"/>
    </row>
    <row r="7" spans="1:19" x14ac:dyDescent="0.25">
      <c r="A7" s="23">
        <v>1</v>
      </c>
      <c r="B7" s="23" t="s">
        <v>326</v>
      </c>
      <c r="C7" s="24">
        <v>27235</v>
      </c>
      <c r="D7" s="25">
        <v>1133</v>
      </c>
      <c r="E7" s="26">
        <v>24.037952338923212</v>
      </c>
      <c r="F7" s="71">
        <f t="shared" ref="F7:F16" si="6">E7-1.96*(E7*(100-E7)/D7)^0.5</f>
        <v>21.549735740175588</v>
      </c>
      <c r="G7" s="72">
        <f t="shared" ref="G7:G16" si="7">E7+1.96*(E7*(100-E7)/D7)^0.5</f>
        <v>26.526168937670835</v>
      </c>
      <c r="H7" s="67"/>
      <c r="I7" s="24">
        <v>3879</v>
      </c>
      <c r="J7" s="25">
        <v>154</v>
      </c>
      <c r="K7" s="26">
        <v>25.188311688311689</v>
      </c>
      <c r="L7" s="71">
        <f t="shared" ref="L7:L16" si="8">K7-1.96*(K7*(100-K7)/J7)^0.5</f>
        <v>18.332167093297773</v>
      </c>
      <c r="M7" s="72">
        <f t="shared" ref="M7:M16" si="9">K7+1.96*(K7*(100-K7)/J7)^0.5</f>
        <v>32.044456283325609</v>
      </c>
      <c r="N7" s="67"/>
      <c r="O7" s="24">
        <v>3987</v>
      </c>
      <c r="P7" s="25">
        <v>170</v>
      </c>
      <c r="Q7" s="26">
        <v>23.452941176470588</v>
      </c>
      <c r="R7" s="71">
        <f t="shared" si="4"/>
        <v>17.083599863080615</v>
      </c>
      <c r="S7" s="72">
        <f t="shared" si="5"/>
        <v>29.822282489860562</v>
      </c>
    </row>
    <row r="8" spans="1:19" x14ac:dyDescent="0.25">
      <c r="A8" s="23">
        <v>2</v>
      </c>
      <c r="B8" s="23" t="s">
        <v>327</v>
      </c>
      <c r="C8" s="24">
        <v>71904</v>
      </c>
      <c r="D8" s="25">
        <v>3371</v>
      </c>
      <c r="E8" s="26">
        <v>21.330169089291012</v>
      </c>
      <c r="F8" s="71">
        <f t="shared" si="6"/>
        <v>19.947309923640667</v>
      </c>
      <c r="G8" s="72">
        <f t="shared" si="7"/>
        <v>22.713028254941356</v>
      </c>
      <c r="H8" s="67"/>
      <c r="I8" s="24">
        <v>11504</v>
      </c>
      <c r="J8" s="25">
        <v>522</v>
      </c>
      <c r="K8" s="26">
        <v>22.038314176245212</v>
      </c>
      <c r="L8" s="71">
        <f t="shared" si="8"/>
        <v>18.482405361589322</v>
      </c>
      <c r="M8" s="72">
        <f t="shared" si="9"/>
        <v>25.594222990901102</v>
      </c>
      <c r="N8" s="67"/>
      <c r="O8" s="24">
        <v>9247</v>
      </c>
      <c r="P8" s="25">
        <v>481</v>
      </c>
      <c r="Q8" s="26">
        <v>19.224532224532226</v>
      </c>
      <c r="R8" s="71">
        <f t="shared" si="4"/>
        <v>15.702841895994604</v>
      </c>
      <c r="S8" s="72">
        <f t="shared" si="5"/>
        <v>22.746222553069849</v>
      </c>
    </row>
    <row r="9" spans="1:19" x14ac:dyDescent="0.25">
      <c r="A9" s="23">
        <v>3</v>
      </c>
      <c r="B9" s="23" t="s">
        <v>328</v>
      </c>
      <c r="C9" s="24">
        <v>53427</v>
      </c>
      <c r="D9" s="25">
        <v>2473</v>
      </c>
      <c r="E9" s="26">
        <v>21.60412454508694</v>
      </c>
      <c r="F9" s="71">
        <f t="shared" si="6"/>
        <v>19.982094268407444</v>
      </c>
      <c r="G9" s="72">
        <f t="shared" si="7"/>
        <v>23.226154821766436</v>
      </c>
      <c r="H9" s="67"/>
      <c r="I9" s="24">
        <v>6438</v>
      </c>
      <c r="J9" s="25">
        <v>295</v>
      </c>
      <c r="K9" s="26">
        <v>21.82372881355932</v>
      </c>
      <c r="L9" s="71">
        <f t="shared" si="8"/>
        <v>17.110190761444962</v>
      </c>
      <c r="M9" s="72">
        <f t="shared" si="9"/>
        <v>26.537266865673679</v>
      </c>
      <c r="N9" s="67"/>
      <c r="O9" s="24">
        <v>10569</v>
      </c>
      <c r="P9" s="25">
        <v>494</v>
      </c>
      <c r="Q9" s="26">
        <v>21.394736842105264</v>
      </c>
      <c r="R9" s="71">
        <f t="shared" si="4"/>
        <v>17.778374948189892</v>
      </c>
      <c r="S9" s="72">
        <f t="shared" si="5"/>
        <v>25.011098736020635</v>
      </c>
    </row>
    <row r="10" spans="1:19" x14ac:dyDescent="0.25">
      <c r="A10" s="23">
        <v>4</v>
      </c>
      <c r="B10" s="23" t="s">
        <v>329</v>
      </c>
      <c r="C10" s="24">
        <v>39473</v>
      </c>
      <c r="D10" s="25">
        <v>1803</v>
      </c>
      <c r="E10" s="26">
        <v>21.89295618413755</v>
      </c>
      <c r="F10" s="71">
        <f t="shared" si="6"/>
        <v>19.984177781419074</v>
      </c>
      <c r="G10" s="72">
        <f t="shared" si="7"/>
        <v>23.801734586856025</v>
      </c>
      <c r="H10" s="67"/>
      <c r="I10" s="24">
        <v>7016</v>
      </c>
      <c r="J10" s="25">
        <v>296</v>
      </c>
      <c r="K10" s="26">
        <v>23.702702702702702</v>
      </c>
      <c r="L10" s="71">
        <f t="shared" si="8"/>
        <v>18.858037972823539</v>
      </c>
      <c r="M10" s="72">
        <f t="shared" si="9"/>
        <v>28.547367432581865</v>
      </c>
      <c r="N10" s="67"/>
      <c r="O10" s="24">
        <v>5058</v>
      </c>
      <c r="P10" s="25">
        <v>230</v>
      </c>
      <c r="Q10" s="26">
        <v>21.991304347826087</v>
      </c>
      <c r="R10" s="71">
        <f t="shared" si="4"/>
        <v>16.638404029816463</v>
      </c>
      <c r="S10" s="72">
        <f t="shared" si="5"/>
        <v>27.344204665835711</v>
      </c>
    </row>
    <row r="11" spans="1:19" x14ac:dyDescent="0.25">
      <c r="A11" s="23">
        <v>5</v>
      </c>
      <c r="B11" s="23" t="s">
        <v>330</v>
      </c>
      <c r="C11" s="24">
        <v>49167</v>
      </c>
      <c r="D11" s="25">
        <v>2181</v>
      </c>
      <c r="E11" s="26">
        <v>22.543328748280604</v>
      </c>
      <c r="F11" s="71">
        <f t="shared" si="6"/>
        <v>20.789582821941668</v>
      </c>
      <c r="G11" s="72">
        <f t="shared" si="7"/>
        <v>24.297074674619541</v>
      </c>
      <c r="H11" s="67"/>
      <c r="I11" s="24">
        <v>6813</v>
      </c>
      <c r="J11" s="25">
        <v>341</v>
      </c>
      <c r="K11" s="26">
        <v>19.979472140762464</v>
      </c>
      <c r="L11" s="71">
        <f t="shared" si="8"/>
        <v>15.735509103323398</v>
      </c>
      <c r="M11" s="72">
        <f t="shared" si="9"/>
        <v>24.22343517820153</v>
      </c>
      <c r="N11" s="67"/>
      <c r="O11" s="24">
        <v>7271</v>
      </c>
      <c r="P11" s="25">
        <v>308</v>
      </c>
      <c r="Q11" s="26">
        <v>23.607142857142858</v>
      </c>
      <c r="R11" s="71">
        <f t="shared" si="4"/>
        <v>18.864408461727642</v>
      </c>
      <c r="S11" s="72">
        <f t="shared" si="5"/>
        <v>28.349877252558073</v>
      </c>
    </row>
    <row r="12" spans="1:19" x14ac:dyDescent="0.25">
      <c r="A12" s="23">
        <v>6</v>
      </c>
      <c r="B12" s="23" t="s">
        <v>331</v>
      </c>
      <c r="C12" s="24">
        <v>43400</v>
      </c>
      <c r="D12" s="25">
        <v>1949</v>
      </c>
      <c r="E12" s="26">
        <v>22.267829656233967</v>
      </c>
      <c r="F12" s="71">
        <f t="shared" si="6"/>
        <v>20.420733545505843</v>
      </c>
      <c r="G12" s="72">
        <f t="shared" si="7"/>
        <v>24.114925766962092</v>
      </c>
      <c r="H12" s="67"/>
      <c r="I12" s="24">
        <v>8832</v>
      </c>
      <c r="J12" s="25">
        <v>379</v>
      </c>
      <c r="K12" s="26">
        <v>23.303430079155675</v>
      </c>
      <c r="L12" s="71">
        <f t="shared" si="8"/>
        <v>19.047109191446019</v>
      </c>
      <c r="M12" s="72">
        <f t="shared" si="9"/>
        <v>27.55975096686533</v>
      </c>
      <c r="N12" s="67"/>
      <c r="O12" s="24">
        <v>6643</v>
      </c>
      <c r="P12" s="25">
        <v>293</v>
      </c>
      <c r="Q12" s="26">
        <v>22.672354948805459</v>
      </c>
      <c r="R12" s="71">
        <f t="shared" si="4"/>
        <v>17.877914050690613</v>
      </c>
      <c r="S12" s="72">
        <f t="shared" si="5"/>
        <v>27.466795846920306</v>
      </c>
    </row>
    <row r="13" spans="1:19" x14ac:dyDescent="0.25">
      <c r="A13" s="23">
        <v>7</v>
      </c>
      <c r="B13" s="23" t="s">
        <v>332</v>
      </c>
      <c r="C13" s="24">
        <v>68228</v>
      </c>
      <c r="D13" s="25">
        <v>3213</v>
      </c>
      <c r="E13" s="26">
        <v>21.234982882041706</v>
      </c>
      <c r="F13" s="71">
        <f t="shared" si="6"/>
        <v>19.82083980405455</v>
      </c>
      <c r="G13" s="72">
        <f t="shared" si="7"/>
        <v>22.649125960028861</v>
      </c>
      <c r="H13" s="67"/>
      <c r="I13" s="24">
        <v>10548</v>
      </c>
      <c r="J13" s="25">
        <v>499</v>
      </c>
      <c r="K13" s="26">
        <v>21.138276553106213</v>
      </c>
      <c r="L13" s="71">
        <f t="shared" si="8"/>
        <v>17.555879505980695</v>
      </c>
      <c r="M13" s="72">
        <f t="shared" si="9"/>
        <v>24.720673600231731</v>
      </c>
      <c r="N13" s="67"/>
      <c r="O13" s="24">
        <v>10294</v>
      </c>
      <c r="P13" s="25">
        <v>501</v>
      </c>
      <c r="Q13" s="26">
        <v>20.546906187624749</v>
      </c>
      <c r="R13" s="71">
        <f t="shared" si="4"/>
        <v>17.008840971694266</v>
      </c>
      <c r="S13" s="72">
        <f t="shared" si="5"/>
        <v>24.084971403555233</v>
      </c>
    </row>
    <row r="14" spans="1:19" x14ac:dyDescent="0.25">
      <c r="A14" s="23">
        <v>8</v>
      </c>
      <c r="B14" s="23" t="s">
        <v>333</v>
      </c>
      <c r="C14" s="24">
        <v>47818</v>
      </c>
      <c r="D14" s="25">
        <v>2257</v>
      </c>
      <c r="E14" s="26">
        <v>21.186530793088171</v>
      </c>
      <c r="F14" s="71">
        <f t="shared" si="6"/>
        <v>19.500674938575276</v>
      </c>
      <c r="G14" s="72">
        <f t="shared" si="7"/>
        <v>22.872386647601065</v>
      </c>
      <c r="H14" s="67"/>
      <c r="I14" s="24">
        <v>8624</v>
      </c>
      <c r="J14" s="25">
        <v>399</v>
      </c>
      <c r="K14" s="26">
        <v>21.614035087719298</v>
      </c>
      <c r="L14" s="71">
        <f t="shared" si="8"/>
        <v>17.575194574490233</v>
      </c>
      <c r="M14" s="72">
        <f t="shared" si="9"/>
        <v>25.652875600948363</v>
      </c>
      <c r="N14" s="67"/>
      <c r="O14" s="24">
        <v>6905</v>
      </c>
      <c r="P14" s="25">
        <v>336</v>
      </c>
      <c r="Q14" s="26">
        <v>20.550595238095237</v>
      </c>
      <c r="R14" s="71">
        <f t="shared" si="4"/>
        <v>16.229996252633697</v>
      </c>
      <c r="S14" s="72">
        <f t="shared" si="5"/>
        <v>24.871194223556778</v>
      </c>
    </row>
    <row r="15" spans="1:19" x14ac:dyDescent="0.25">
      <c r="A15" s="23">
        <v>9</v>
      </c>
      <c r="B15" s="23" t="s">
        <v>334</v>
      </c>
      <c r="C15" s="24">
        <v>32903</v>
      </c>
      <c r="D15" s="25">
        <v>1760</v>
      </c>
      <c r="E15" s="26">
        <v>18.694886363636364</v>
      </c>
      <c r="F15" s="71">
        <f t="shared" si="6"/>
        <v>16.873424499594517</v>
      </c>
      <c r="G15" s="72">
        <f t="shared" si="7"/>
        <v>20.516348227678211</v>
      </c>
      <c r="H15" s="67"/>
      <c r="I15" s="24">
        <v>4074</v>
      </c>
      <c r="J15" s="25">
        <v>200</v>
      </c>
      <c r="K15" s="26">
        <v>20.37</v>
      </c>
      <c r="L15" s="71">
        <f t="shared" si="8"/>
        <v>14.788191330330285</v>
      </c>
      <c r="M15" s="72">
        <f t="shared" si="9"/>
        <v>25.951808669669717</v>
      </c>
      <c r="N15" s="67"/>
      <c r="O15" s="24">
        <v>5736</v>
      </c>
      <c r="P15" s="25">
        <v>304</v>
      </c>
      <c r="Q15" s="26">
        <v>18.868421052631579</v>
      </c>
      <c r="R15" s="71">
        <f t="shared" si="4"/>
        <v>14.470149666006286</v>
      </c>
      <c r="S15" s="72">
        <f t="shared" si="5"/>
        <v>23.266692439256872</v>
      </c>
    </row>
    <row r="16" spans="1:19" x14ac:dyDescent="0.25">
      <c r="A16" s="23"/>
      <c r="B16" s="23" t="s">
        <v>321</v>
      </c>
      <c r="C16" s="24">
        <v>433555</v>
      </c>
      <c r="D16" s="24">
        <v>20140</v>
      </c>
      <c r="E16" s="32">
        <v>21.527060575968221</v>
      </c>
      <c r="F16" s="71">
        <f t="shared" si="6"/>
        <v>20.959413160256378</v>
      </c>
      <c r="G16" s="71">
        <f t="shared" si="7"/>
        <v>22.094707991680064</v>
      </c>
      <c r="H16" s="67"/>
      <c r="I16" s="24">
        <v>67728</v>
      </c>
      <c r="J16" s="24">
        <v>3085</v>
      </c>
      <c r="K16" s="32">
        <v>21.953970826580228</v>
      </c>
      <c r="L16" s="71">
        <f t="shared" si="8"/>
        <v>20.493272826960812</v>
      </c>
      <c r="M16" s="71">
        <f t="shared" si="9"/>
        <v>23.414668826199645</v>
      </c>
      <c r="N16" s="67"/>
      <c r="O16" s="24">
        <v>65710</v>
      </c>
      <c r="P16" s="24">
        <v>3117</v>
      </c>
      <c r="Q16" s="32">
        <v>21.081167789541226</v>
      </c>
      <c r="R16" s="71">
        <f t="shared" si="4"/>
        <v>19.649226118238673</v>
      </c>
      <c r="S16" s="71">
        <f t="shared" si="5"/>
        <v>22.513109460843779</v>
      </c>
    </row>
    <row r="17" spans="1:19" x14ac:dyDescent="0.25">
      <c r="A17" s="19" t="s">
        <v>335</v>
      </c>
      <c r="B17" s="19"/>
      <c r="C17" s="20"/>
      <c r="D17" s="21"/>
      <c r="E17" s="33"/>
      <c r="F17" s="75"/>
      <c r="G17" s="76"/>
      <c r="H17" s="66"/>
      <c r="I17" s="20"/>
      <c r="J17" s="21"/>
      <c r="K17" s="33"/>
      <c r="L17" s="75"/>
      <c r="M17" s="76"/>
      <c r="N17" s="66"/>
      <c r="O17" s="20"/>
      <c r="P17" s="21"/>
      <c r="Q17" s="33"/>
      <c r="R17" s="75"/>
      <c r="S17" s="76"/>
    </row>
    <row r="18" spans="1:19" x14ac:dyDescent="0.25">
      <c r="A18" s="23">
        <v>1</v>
      </c>
      <c r="B18" s="23" t="s">
        <v>336</v>
      </c>
      <c r="C18" s="24">
        <v>229842</v>
      </c>
      <c r="D18" s="25">
        <v>10595</v>
      </c>
      <c r="E18" s="26">
        <v>21.693440302029259</v>
      </c>
      <c r="F18" s="71">
        <f t="shared" ref="F18:F19" si="10">E18-1.96*(E18*(100-E18)/D18)^0.5</f>
        <v>20.908622440631362</v>
      </c>
      <c r="G18" s="72">
        <f t="shared" ref="G18:G19" si="11">E18+1.96*(E18*(100-E18)/D18)^0.5</f>
        <v>22.478258163427157</v>
      </c>
      <c r="H18" s="67"/>
      <c r="I18" s="24">
        <v>36655</v>
      </c>
      <c r="J18" s="25">
        <v>1657</v>
      </c>
      <c r="K18" s="26">
        <v>22.121303560651782</v>
      </c>
      <c r="L18" s="71">
        <f t="shared" ref="L18:L19" si="12">K18-1.96*(K18*(100-K18)/J18)^0.5</f>
        <v>20.122778899761141</v>
      </c>
      <c r="M18" s="72">
        <f t="shared" ref="M18:M19" si="13">K18+1.96*(K18*(100-K18)/J18)^0.5</f>
        <v>24.119828221542424</v>
      </c>
      <c r="N18" s="67"/>
      <c r="O18" s="24">
        <v>35363</v>
      </c>
      <c r="P18" s="25">
        <v>1682</v>
      </c>
      <c r="Q18" s="26">
        <v>21.024375743162903</v>
      </c>
      <c r="R18" s="71">
        <f t="shared" si="4"/>
        <v>19.07699368621028</v>
      </c>
      <c r="S18" s="72">
        <f t="shared" si="5"/>
        <v>22.971757800115526</v>
      </c>
    </row>
    <row r="19" spans="1:19" x14ac:dyDescent="0.25">
      <c r="A19" s="27">
        <v>2</v>
      </c>
      <c r="B19" s="27" t="s">
        <v>337</v>
      </c>
      <c r="C19" s="28">
        <v>203535</v>
      </c>
      <c r="D19" s="29">
        <v>9539</v>
      </c>
      <c r="E19" s="30">
        <v>21.337142258098332</v>
      </c>
      <c r="F19" s="73">
        <f t="shared" si="10"/>
        <v>20.514979816516547</v>
      </c>
      <c r="G19" s="74">
        <f t="shared" si="11"/>
        <v>22.159304699680117</v>
      </c>
      <c r="H19" s="68"/>
      <c r="I19" s="28">
        <v>31065</v>
      </c>
      <c r="J19" s="29">
        <v>1427</v>
      </c>
      <c r="K19" s="30">
        <v>21.769446391030133</v>
      </c>
      <c r="L19" s="73">
        <f t="shared" si="12"/>
        <v>19.628252581968567</v>
      </c>
      <c r="M19" s="74">
        <f t="shared" si="13"/>
        <v>23.910640200091699</v>
      </c>
      <c r="N19" s="68"/>
      <c r="O19" s="28">
        <v>30347</v>
      </c>
      <c r="P19" s="29">
        <v>1435</v>
      </c>
      <c r="Q19" s="30">
        <v>21.147735191637629</v>
      </c>
      <c r="R19" s="73">
        <f t="shared" si="4"/>
        <v>19.034882891896409</v>
      </c>
      <c r="S19" s="74">
        <f t="shared" si="5"/>
        <v>23.26058749137885</v>
      </c>
    </row>
    <row r="20" spans="1:19" x14ac:dyDescent="0.25">
      <c r="A20" s="23" t="s">
        <v>338</v>
      </c>
      <c r="B20" s="23"/>
      <c r="C20" s="24"/>
      <c r="D20" s="25"/>
      <c r="E20" s="31"/>
      <c r="F20" s="71"/>
      <c r="G20" s="72"/>
      <c r="H20" s="67"/>
      <c r="I20" s="24"/>
      <c r="J20" s="25"/>
      <c r="K20" s="31"/>
      <c r="L20" s="71"/>
      <c r="M20" s="72"/>
      <c r="N20" s="67"/>
      <c r="O20" s="24"/>
      <c r="P20" s="25"/>
      <c r="Q20" s="31"/>
      <c r="R20" s="71"/>
      <c r="S20" s="72"/>
    </row>
    <row r="21" spans="1:19" x14ac:dyDescent="0.25">
      <c r="A21" s="23">
        <v>1</v>
      </c>
      <c r="B21" s="34" t="s">
        <v>339</v>
      </c>
      <c r="C21" s="24">
        <v>61104</v>
      </c>
      <c r="D21" s="25">
        <v>3761</v>
      </c>
      <c r="E21" s="26">
        <v>16.246742887529912</v>
      </c>
      <c r="F21" s="71">
        <f t="shared" ref="F21:F26" si="14">E21-1.96*(E21*(100-E21)/D21)^0.5</f>
        <v>15.067811823564423</v>
      </c>
      <c r="G21" s="72">
        <f t="shared" ref="G21:G26" si="15">E21+1.96*(E21*(100-E21)/D21)^0.5</f>
        <v>17.425673951495401</v>
      </c>
      <c r="H21" s="67"/>
      <c r="I21" s="24">
        <v>8988</v>
      </c>
      <c r="J21" s="25">
        <v>547</v>
      </c>
      <c r="K21" s="26">
        <v>16.431444241316271</v>
      </c>
      <c r="L21" s="71">
        <f t="shared" ref="L21:L26" si="16">K21-1.96*(K21*(100-K21)/J21)^0.5</f>
        <v>13.326014376750766</v>
      </c>
      <c r="M21" s="72">
        <f t="shared" ref="M21:M26" si="17">K21+1.96*(K21*(100-K21)/J21)^0.5</f>
        <v>19.536874105881775</v>
      </c>
      <c r="N21" s="67"/>
      <c r="O21" s="24">
        <v>10566</v>
      </c>
      <c r="P21" s="25">
        <v>623</v>
      </c>
      <c r="Q21" s="26">
        <v>16.959871589085072</v>
      </c>
      <c r="R21" s="71">
        <f t="shared" si="4"/>
        <v>14.0129584581244</v>
      </c>
      <c r="S21" s="72">
        <f t="shared" si="5"/>
        <v>19.906784720045746</v>
      </c>
    </row>
    <row r="22" spans="1:19" x14ac:dyDescent="0.25">
      <c r="A22" s="23">
        <v>2</v>
      </c>
      <c r="B22" s="23" t="s">
        <v>340</v>
      </c>
      <c r="C22" s="24">
        <v>83025</v>
      </c>
      <c r="D22" s="25">
        <v>4057</v>
      </c>
      <c r="E22" s="26">
        <v>20.464629036233671</v>
      </c>
      <c r="F22" s="71">
        <f t="shared" si="14"/>
        <v>19.2231606600131</v>
      </c>
      <c r="G22" s="72">
        <f t="shared" si="15"/>
        <v>21.706097412454241</v>
      </c>
      <c r="H22" s="67"/>
      <c r="I22" s="24">
        <v>13778</v>
      </c>
      <c r="J22" s="25">
        <v>667</v>
      </c>
      <c r="K22" s="26">
        <v>20.656671664167916</v>
      </c>
      <c r="L22" s="71">
        <f t="shared" si="16"/>
        <v>17.584266156861347</v>
      </c>
      <c r="M22" s="72">
        <f t="shared" si="17"/>
        <v>23.729077171474486</v>
      </c>
      <c r="N22" s="67"/>
      <c r="O22" s="24">
        <v>12730</v>
      </c>
      <c r="P22" s="25">
        <v>642</v>
      </c>
      <c r="Q22" s="26">
        <v>19.828660436137071</v>
      </c>
      <c r="R22" s="71">
        <f t="shared" si="4"/>
        <v>16.744444227497155</v>
      </c>
      <c r="S22" s="72">
        <f t="shared" si="5"/>
        <v>22.912876644776986</v>
      </c>
    </row>
    <row r="23" spans="1:19" x14ac:dyDescent="0.25">
      <c r="A23" s="23">
        <v>3</v>
      </c>
      <c r="B23" s="23" t="s">
        <v>341</v>
      </c>
      <c r="C23" s="24">
        <v>72510</v>
      </c>
      <c r="D23" s="25">
        <v>3248</v>
      </c>
      <c r="E23" s="26">
        <v>22.324507389162562</v>
      </c>
      <c r="F23" s="71">
        <f t="shared" si="14"/>
        <v>20.892382107727496</v>
      </c>
      <c r="G23" s="72">
        <f t="shared" si="15"/>
        <v>23.756632670597629</v>
      </c>
      <c r="H23" s="67"/>
      <c r="I23" s="24">
        <v>11090</v>
      </c>
      <c r="J23" s="25">
        <v>492</v>
      </c>
      <c r="K23" s="26">
        <v>22.540650406504064</v>
      </c>
      <c r="L23" s="71">
        <f t="shared" si="16"/>
        <v>18.848378595263497</v>
      </c>
      <c r="M23" s="72">
        <f t="shared" si="17"/>
        <v>26.23292221774463</v>
      </c>
      <c r="N23" s="67"/>
      <c r="O23" s="24">
        <v>11033</v>
      </c>
      <c r="P23" s="25">
        <v>507</v>
      </c>
      <c r="Q23" s="26">
        <v>21.761341222879686</v>
      </c>
      <c r="R23" s="71">
        <f t="shared" si="4"/>
        <v>18.169595200011809</v>
      </c>
      <c r="S23" s="72">
        <f t="shared" si="5"/>
        <v>25.353087245747563</v>
      </c>
    </row>
    <row r="24" spans="1:19" x14ac:dyDescent="0.25">
      <c r="A24" s="23">
        <v>4</v>
      </c>
      <c r="B24" s="23" t="s">
        <v>342</v>
      </c>
      <c r="C24" s="24">
        <v>80183</v>
      </c>
      <c r="D24" s="25">
        <v>3398</v>
      </c>
      <c r="E24" s="26">
        <v>23.597115950559154</v>
      </c>
      <c r="F24" s="71">
        <f t="shared" si="14"/>
        <v>22.169443024845314</v>
      </c>
      <c r="G24" s="72">
        <f t="shared" si="15"/>
        <v>25.024788876272993</v>
      </c>
      <c r="H24" s="67"/>
      <c r="I24" s="24">
        <v>11552</v>
      </c>
      <c r="J24" s="25">
        <v>480</v>
      </c>
      <c r="K24" s="26">
        <v>24.066666666666666</v>
      </c>
      <c r="L24" s="71">
        <f t="shared" si="16"/>
        <v>20.242298834132967</v>
      </c>
      <c r="M24" s="72">
        <f t="shared" si="17"/>
        <v>27.891034499200366</v>
      </c>
      <c r="N24" s="67"/>
      <c r="O24" s="24">
        <v>12045</v>
      </c>
      <c r="P24" s="25">
        <v>521</v>
      </c>
      <c r="Q24" s="26">
        <v>23.119001919385795</v>
      </c>
      <c r="R24" s="71">
        <f t="shared" si="4"/>
        <v>19.498812817868703</v>
      </c>
      <c r="S24" s="72">
        <f t="shared" si="5"/>
        <v>26.739191020902886</v>
      </c>
    </row>
    <row r="25" spans="1:19" x14ac:dyDescent="0.25">
      <c r="A25" s="23">
        <v>5</v>
      </c>
      <c r="B25" s="23" t="s">
        <v>343</v>
      </c>
      <c r="C25" s="24">
        <v>70194</v>
      </c>
      <c r="D25" s="25">
        <v>2928</v>
      </c>
      <c r="E25" s="26">
        <v>23.973360655737704</v>
      </c>
      <c r="F25" s="71">
        <f t="shared" si="14"/>
        <v>22.426974719152504</v>
      </c>
      <c r="G25" s="72">
        <f t="shared" si="15"/>
        <v>25.519746592322903</v>
      </c>
      <c r="H25" s="67"/>
      <c r="I25" s="24">
        <v>10638</v>
      </c>
      <c r="J25" s="25">
        <v>448</v>
      </c>
      <c r="K25" s="26">
        <v>23.745535714285715</v>
      </c>
      <c r="L25" s="71">
        <f t="shared" si="16"/>
        <v>19.80513229255634</v>
      </c>
      <c r="M25" s="72">
        <f t="shared" si="17"/>
        <v>27.68593913601509</v>
      </c>
      <c r="N25" s="67"/>
      <c r="O25" s="24">
        <v>10363</v>
      </c>
      <c r="P25" s="25">
        <v>443</v>
      </c>
      <c r="Q25" s="26">
        <v>23.392776523702032</v>
      </c>
      <c r="R25" s="71">
        <f t="shared" si="4"/>
        <v>19.450655479431532</v>
      </c>
      <c r="S25" s="72">
        <f t="shared" si="5"/>
        <v>27.334897567972533</v>
      </c>
    </row>
    <row r="26" spans="1:19" x14ac:dyDescent="0.25">
      <c r="A26" s="27">
        <v>6</v>
      </c>
      <c r="B26" s="27" t="s">
        <v>344</v>
      </c>
      <c r="C26" s="28">
        <v>66539</v>
      </c>
      <c r="D26" s="29">
        <v>2748</v>
      </c>
      <c r="E26" s="30">
        <v>24.213609898107716</v>
      </c>
      <c r="F26" s="73">
        <f t="shared" si="14"/>
        <v>22.611939724093386</v>
      </c>
      <c r="G26" s="74">
        <f t="shared" si="15"/>
        <v>25.815280072122047</v>
      </c>
      <c r="H26" s="68"/>
      <c r="I26" s="28">
        <v>11682</v>
      </c>
      <c r="J26" s="29">
        <v>451</v>
      </c>
      <c r="K26" s="30">
        <v>25.902439024390244</v>
      </c>
      <c r="L26" s="73">
        <f t="shared" si="16"/>
        <v>21.859100657193817</v>
      </c>
      <c r="M26" s="74">
        <f t="shared" si="17"/>
        <v>29.94577739158667</v>
      </c>
      <c r="N26" s="68"/>
      <c r="O26" s="28">
        <v>8973</v>
      </c>
      <c r="P26" s="29">
        <v>381</v>
      </c>
      <c r="Q26" s="30">
        <v>23.551181102362204</v>
      </c>
      <c r="R26" s="73">
        <f t="shared" si="4"/>
        <v>19.290438294087473</v>
      </c>
      <c r="S26" s="74">
        <f t="shared" si="5"/>
        <v>27.811923910636935</v>
      </c>
    </row>
    <row r="27" spans="1:19" x14ac:dyDescent="0.25">
      <c r="A27" s="23" t="s">
        <v>345</v>
      </c>
      <c r="B27" s="23"/>
      <c r="C27" s="24"/>
      <c r="D27" s="25"/>
      <c r="E27" s="26"/>
      <c r="F27" s="71"/>
      <c r="G27" s="72"/>
      <c r="H27" s="67"/>
      <c r="I27" s="24"/>
      <c r="J27" s="25"/>
      <c r="K27" s="26"/>
      <c r="L27" s="71"/>
      <c r="M27" s="72"/>
      <c r="N27" s="67"/>
      <c r="O27" s="24"/>
      <c r="P27" s="25"/>
      <c r="Q27" s="26"/>
      <c r="R27" s="71"/>
      <c r="S27" s="72"/>
    </row>
    <row r="28" spans="1:19" x14ac:dyDescent="0.25">
      <c r="A28" s="23"/>
      <c r="B28" s="23" t="s">
        <v>346</v>
      </c>
      <c r="C28" s="24">
        <v>171919</v>
      </c>
      <c r="D28" s="25">
        <v>8089</v>
      </c>
      <c r="E28" s="26">
        <v>21.253430584744716</v>
      </c>
      <c r="F28" s="71">
        <f t="shared" ref="F28:F29" si="18">E28-1.96*(E28*(100-E28)/D28)^0.5</f>
        <v>20.36189435691508</v>
      </c>
      <c r="G28" s="72">
        <f t="shared" ref="G28:G29" si="19">E28+1.96*(E28*(100-E28)/D28)^0.5</f>
        <v>22.144966812574353</v>
      </c>
      <c r="H28" s="67"/>
      <c r="I28" s="24">
        <v>27881</v>
      </c>
      <c r="J28" s="25">
        <v>1345</v>
      </c>
      <c r="K28" s="26">
        <v>20.729368029739778</v>
      </c>
      <c r="L28" s="71">
        <f t="shared" ref="L28:L29" si="20">K28-1.96*(K28*(100-K28)/J28)^0.5</f>
        <v>18.562940726025825</v>
      </c>
      <c r="M28" s="72">
        <f t="shared" ref="M28:M29" si="21">K28+1.96*(K28*(100-K28)/J28)^0.5</f>
        <v>22.89579533345373</v>
      </c>
      <c r="N28" s="67"/>
      <c r="O28" s="24">
        <v>23978</v>
      </c>
      <c r="P28" s="25">
        <v>1123</v>
      </c>
      <c r="Q28" s="26">
        <v>21.35173642030276</v>
      </c>
      <c r="R28" s="71">
        <f t="shared" si="4"/>
        <v>18.954960889063926</v>
      </c>
      <c r="S28" s="72">
        <f t="shared" si="5"/>
        <v>23.748511951541595</v>
      </c>
    </row>
    <row r="29" spans="1:19" x14ac:dyDescent="0.25">
      <c r="A29" s="23"/>
      <c r="B29" s="23" t="s">
        <v>347</v>
      </c>
      <c r="C29" s="28">
        <v>261636</v>
      </c>
      <c r="D29" s="29">
        <v>12051</v>
      </c>
      <c r="E29" s="30">
        <v>21.710729400049789</v>
      </c>
      <c r="F29" s="73">
        <f t="shared" si="18"/>
        <v>20.974636110206102</v>
      </c>
      <c r="G29" s="74">
        <f t="shared" si="19"/>
        <v>22.446822689893477</v>
      </c>
      <c r="H29" s="68"/>
      <c r="I29" s="28">
        <v>39847</v>
      </c>
      <c r="J29" s="29">
        <v>1740</v>
      </c>
      <c r="K29" s="30">
        <v>22.900574712643678</v>
      </c>
      <c r="L29" s="73">
        <f t="shared" si="20"/>
        <v>20.926197143568736</v>
      </c>
      <c r="M29" s="74">
        <f t="shared" si="21"/>
        <v>24.87495228171862</v>
      </c>
      <c r="N29" s="68"/>
      <c r="O29" s="28">
        <v>41732</v>
      </c>
      <c r="P29" s="29">
        <v>1994</v>
      </c>
      <c r="Q29" s="30">
        <v>20.928786359077233</v>
      </c>
      <c r="R29" s="73">
        <f t="shared" si="4"/>
        <v>19.143225245872461</v>
      </c>
      <c r="S29" s="74">
        <f t="shared" si="5"/>
        <v>22.714347472282004</v>
      </c>
    </row>
    <row r="30" spans="1:19" x14ac:dyDescent="0.25">
      <c r="A30" s="19" t="s">
        <v>348</v>
      </c>
      <c r="B30" s="19"/>
      <c r="C30" s="20"/>
      <c r="D30" s="21"/>
      <c r="E30" s="33"/>
      <c r="F30" s="75"/>
      <c r="G30" s="76"/>
      <c r="H30" s="66"/>
      <c r="I30" s="20"/>
      <c r="J30" s="21"/>
      <c r="K30" s="33"/>
      <c r="L30" s="75"/>
      <c r="M30" s="76"/>
      <c r="N30" s="66"/>
      <c r="O30" s="20"/>
      <c r="P30" s="21"/>
      <c r="Q30" s="33"/>
      <c r="R30" s="75"/>
      <c r="S30" s="76"/>
    </row>
    <row r="31" spans="1:19" x14ac:dyDescent="0.25">
      <c r="A31" s="23">
        <v>1</v>
      </c>
      <c r="B31" s="23" t="s">
        <v>349</v>
      </c>
      <c r="C31" s="24">
        <v>83204</v>
      </c>
      <c r="D31" s="25">
        <v>3734</v>
      </c>
      <c r="E31" s="26">
        <v>22.282806641671129</v>
      </c>
      <c r="F31" s="71">
        <f t="shared" ref="F31:F37" si="22">E31-1.96*(E31*(100-E31)/D31)^0.5</f>
        <v>20.94801826992682</v>
      </c>
      <c r="G31" s="72">
        <f t="shared" ref="G31:G37" si="23">E31+1.96*(E31*(100-E31)/D31)^0.5</f>
        <v>23.617595013415439</v>
      </c>
      <c r="H31" s="67"/>
      <c r="I31" s="24">
        <v>12748</v>
      </c>
      <c r="J31" s="25">
        <v>537</v>
      </c>
      <c r="K31" s="26">
        <v>23.739292364990689</v>
      </c>
      <c r="L31" s="71">
        <f t="shared" ref="L31:L37" si="24">K31-1.96*(K31*(100-K31)/J31)^0.5</f>
        <v>20.140529516090783</v>
      </c>
      <c r="M31" s="72">
        <f t="shared" ref="M31:M37" si="25">K31+1.96*(K31*(100-K31)/J31)^0.5</f>
        <v>27.338055213890595</v>
      </c>
      <c r="N31" s="67"/>
      <c r="O31" s="24">
        <v>13889</v>
      </c>
      <c r="P31" s="25">
        <v>628</v>
      </c>
      <c r="Q31" s="26">
        <v>22.116242038216562</v>
      </c>
      <c r="R31" s="71">
        <f t="shared" si="4"/>
        <v>18.87019083727084</v>
      </c>
      <c r="S31" s="72">
        <f t="shared" si="5"/>
        <v>25.362293239162284</v>
      </c>
    </row>
    <row r="32" spans="1:19" x14ac:dyDescent="0.25">
      <c r="A32" s="23">
        <v>2</v>
      </c>
      <c r="B32" s="23" t="s">
        <v>350</v>
      </c>
      <c r="C32" s="24">
        <v>94796</v>
      </c>
      <c r="D32" s="25">
        <v>3923</v>
      </c>
      <c r="E32" s="26">
        <v>24.164160081570227</v>
      </c>
      <c r="F32" s="71">
        <f t="shared" si="22"/>
        <v>22.824575871010122</v>
      </c>
      <c r="G32" s="72">
        <f t="shared" si="23"/>
        <v>25.503744292130332</v>
      </c>
      <c r="H32" s="67"/>
      <c r="I32" s="24">
        <v>15146</v>
      </c>
      <c r="J32" s="25">
        <v>595</v>
      </c>
      <c r="K32" s="26">
        <v>25.455462184873948</v>
      </c>
      <c r="L32" s="71">
        <f t="shared" si="24"/>
        <v>21.95523692137197</v>
      </c>
      <c r="M32" s="72">
        <f t="shared" si="25"/>
        <v>28.955687448375926</v>
      </c>
      <c r="N32" s="67"/>
      <c r="O32" s="24">
        <v>12598</v>
      </c>
      <c r="P32" s="25">
        <v>540</v>
      </c>
      <c r="Q32" s="26">
        <v>23.329629629629629</v>
      </c>
      <c r="R32" s="71">
        <f t="shared" si="4"/>
        <v>19.762434272061299</v>
      </c>
      <c r="S32" s="72">
        <f t="shared" si="5"/>
        <v>26.896824987197959</v>
      </c>
    </row>
    <row r="33" spans="1:19" x14ac:dyDescent="0.25">
      <c r="A33" s="23">
        <v>3</v>
      </c>
      <c r="B33" s="23" t="s">
        <v>351</v>
      </c>
      <c r="C33" s="24">
        <v>81816</v>
      </c>
      <c r="D33" s="25">
        <v>3758</v>
      </c>
      <c r="E33" s="26">
        <v>21.771154869611497</v>
      </c>
      <c r="F33" s="71">
        <f t="shared" si="22"/>
        <v>20.451677711146885</v>
      </c>
      <c r="G33" s="72">
        <f t="shared" si="23"/>
        <v>23.090632028076108</v>
      </c>
      <c r="H33" s="67"/>
      <c r="I33" s="24">
        <v>14220</v>
      </c>
      <c r="J33" s="25">
        <v>642</v>
      </c>
      <c r="K33" s="26">
        <v>22.149532710280372</v>
      </c>
      <c r="L33" s="71">
        <f t="shared" si="24"/>
        <v>18.937341026867692</v>
      </c>
      <c r="M33" s="72">
        <f t="shared" si="25"/>
        <v>25.361724393693052</v>
      </c>
      <c r="N33" s="67"/>
      <c r="O33" s="24">
        <v>11816</v>
      </c>
      <c r="P33" s="25">
        <v>556</v>
      </c>
      <c r="Q33" s="26">
        <v>21.25179856115108</v>
      </c>
      <c r="R33" s="71">
        <f t="shared" si="4"/>
        <v>17.851345043116382</v>
      </c>
      <c r="S33" s="72">
        <f t="shared" si="5"/>
        <v>24.652252079185779</v>
      </c>
    </row>
    <row r="34" spans="1:19" x14ac:dyDescent="0.25">
      <c r="A34" s="23">
        <v>4</v>
      </c>
      <c r="B34" s="23" t="s">
        <v>352</v>
      </c>
      <c r="C34" s="24">
        <v>113566</v>
      </c>
      <c r="D34" s="25">
        <v>5901</v>
      </c>
      <c r="E34" s="26">
        <v>19.245212675817658</v>
      </c>
      <c r="F34" s="71">
        <f t="shared" si="22"/>
        <v>18.239349844722913</v>
      </c>
      <c r="G34" s="72">
        <f t="shared" si="23"/>
        <v>20.251075506912404</v>
      </c>
      <c r="H34" s="67"/>
      <c r="I34" s="24">
        <v>16770</v>
      </c>
      <c r="J34" s="25">
        <v>900</v>
      </c>
      <c r="K34" s="26">
        <v>18.633333333333333</v>
      </c>
      <c r="L34" s="71">
        <f t="shared" si="24"/>
        <v>16.089413884728945</v>
      </c>
      <c r="M34" s="72">
        <f t="shared" si="25"/>
        <v>21.177252781937721</v>
      </c>
      <c r="N34" s="67"/>
      <c r="O34" s="24">
        <v>18509</v>
      </c>
      <c r="P34" s="25">
        <v>973</v>
      </c>
      <c r="Q34" s="26">
        <v>19.022610483042136</v>
      </c>
      <c r="R34" s="71">
        <f t="shared" si="4"/>
        <v>16.556476913683401</v>
      </c>
      <c r="S34" s="72">
        <f t="shared" si="5"/>
        <v>21.488744052400872</v>
      </c>
    </row>
    <row r="35" spans="1:19" x14ac:dyDescent="0.25">
      <c r="A35" s="23">
        <v>5</v>
      </c>
      <c r="B35" s="23" t="s">
        <v>353</v>
      </c>
      <c r="C35" s="24">
        <v>54495</v>
      </c>
      <c r="D35" s="25">
        <v>2513</v>
      </c>
      <c r="E35" s="26">
        <v>21.685236768802227</v>
      </c>
      <c r="F35" s="71">
        <f t="shared" si="22"/>
        <v>20.073983798930129</v>
      </c>
      <c r="G35" s="72">
        <f t="shared" si="23"/>
        <v>23.296489738674325</v>
      </c>
      <c r="H35" s="67"/>
      <c r="I35" s="24">
        <v>8107</v>
      </c>
      <c r="J35" s="25">
        <v>365</v>
      </c>
      <c r="K35" s="26">
        <v>22.210958904109589</v>
      </c>
      <c r="L35" s="71">
        <f t="shared" si="24"/>
        <v>17.946612244102568</v>
      </c>
      <c r="M35" s="72">
        <f t="shared" si="25"/>
        <v>26.47530556411661</v>
      </c>
      <c r="N35" s="67"/>
      <c r="O35" s="24">
        <v>8184</v>
      </c>
      <c r="P35" s="25">
        <v>374</v>
      </c>
      <c r="Q35" s="26">
        <v>21.882352941176471</v>
      </c>
      <c r="R35" s="71">
        <f t="shared" si="4"/>
        <v>17.692084400919789</v>
      </c>
      <c r="S35" s="72">
        <f t="shared" si="5"/>
        <v>26.072621481433153</v>
      </c>
    </row>
    <row r="36" spans="1:19" x14ac:dyDescent="0.25">
      <c r="A36" s="23">
        <v>6</v>
      </c>
      <c r="B36" s="23" t="s">
        <v>354</v>
      </c>
      <c r="C36" s="24">
        <v>3016</v>
      </c>
      <c r="D36" s="25">
        <v>163</v>
      </c>
      <c r="E36" s="26">
        <v>18.503067484662576</v>
      </c>
      <c r="F36" s="71">
        <f t="shared" si="22"/>
        <v>12.541578211892425</v>
      </c>
      <c r="G36" s="72">
        <f t="shared" si="23"/>
        <v>24.464556757432728</v>
      </c>
      <c r="H36" s="67"/>
      <c r="I36" s="24">
        <v>326</v>
      </c>
      <c r="J36" s="25">
        <v>19</v>
      </c>
      <c r="K36" s="26">
        <v>17.157894736842106</v>
      </c>
      <c r="L36" s="71">
        <f t="shared" si="24"/>
        <v>0.20527447387289044</v>
      </c>
      <c r="M36" s="72">
        <f t="shared" si="25"/>
        <v>34.110514999811322</v>
      </c>
      <c r="N36" s="67"/>
      <c r="O36" s="24">
        <v>306</v>
      </c>
      <c r="P36" s="25">
        <v>20</v>
      </c>
      <c r="Q36" s="26">
        <v>15.3</v>
      </c>
      <c r="R36" s="71">
        <f t="shared" si="4"/>
        <v>-0.47714780307264348</v>
      </c>
      <c r="S36" s="72">
        <f t="shared" si="5"/>
        <v>31.077147803072645</v>
      </c>
    </row>
    <row r="37" spans="1:19" x14ac:dyDescent="0.25">
      <c r="A37" s="27">
        <v>7</v>
      </c>
      <c r="B37" s="27" t="s">
        <v>355</v>
      </c>
      <c r="C37" s="28">
        <v>2662</v>
      </c>
      <c r="D37" s="29">
        <v>148</v>
      </c>
      <c r="E37" s="30">
        <v>17.986486486486488</v>
      </c>
      <c r="F37" s="73">
        <f t="shared" si="22"/>
        <v>11.798617778607024</v>
      </c>
      <c r="G37" s="74">
        <f t="shared" si="23"/>
        <v>24.174355194365951</v>
      </c>
      <c r="H37" s="68"/>
      <c r="I37" s="28">
        <v>411</v>
      </c>
      <c r="J37" s="29">
        <v>27</v>
      </c>
      <c r="K37" s="30">
        <v>15.222222222222221</v>
      </c>
      <c r="L37" s="73">
        <f t="shared" si="24"/>
        <v>1.671756173683459</v>
      </c>
      <c r="M37" s="74">
        <f t="shared" si="25"/>
        <v>28.772688270760984</v>
      </c>
      <c r="N37" s="68"/>
      <c r="O37" s="28">
        <v>408</v>
      </c>
      <c r="P37" s="29">
        <v>26</v>
      </c>
      <c r="Q37" s="30">
        <v>15.692307692307692</v>
      </c>
      <c r="R37" s="73">
        <f t="shared" si="4"/>
        <v>1.7110446731023661</v>
      </c>
      <c r="S37" s="74">
        <f t="shared" si="5"/>
        <v>29.673570711513015</v>
      </c>
    </row>
    <row r="38" spans="1:19" x14ac:dyDescent="0.25">
      <c r="A38" s="23" t="s">
        <v>356</v>
      </c>
      <c r="B38" s="23"/>
      <c r="C38" s="24"/>
      <c r="D38" s="25"/>
      <c r="E38" s="26"/>
      <c r="F38" s="71"/>
      <c r="G38" s="72"/>
      <c r="H38" s="67"/>
      <c r="I38" s="24"/>
      <c r="J38" s="25"/>
      <c r="K38" s="26"/>
      <c r="L38" s="71"/>
      <c r="M38" s="72"/>
      <c r="N38" s="67"/>
      <c r="O38" s="24"/>
      <c r="P38" s="25"/>
      <c r="Q38" s="26"/>
      <c r="R38" s="71"/>
      <c r="S38" s="72"/>
    </row>
    <row r="39" spans="1:19" x14ac:dyDescent="0.25">
      <c r="A39" s="23">
        <v>1</v>
      </c>
      <c r="B39" s="23" t="s">
        <v>357</v>
      </c>
      <c r="C39" s="24">
        <v>25281</v>
      </c>
      <c r="D39" s="25">
        <v>1401</v>
      </c>
      <c r="E39" s="26">
        <v>18.044967880085654</v>
      </c>
      <c r="F39" s="71">
        <f t="shared" ref="F39:F43" si="26">E39-1.96*(E39*(100-E39)/D39)^0.5</f>
        <v>16.031230309621332</v>
      </c>
      <c r="G39" s="72">
        <f t="shared" ref="G39:G43" si="27">E39+1.96*(E39*(100-E39)/D39)^0.5</f>
        <v>20.058705450549976</v>
      </c>
      <c r="H39" s="67"/>
      <c r="I39" s="24">
        <v>4121</v>
      </c>
      <c r="J39" s="25">
        <v>225</v>
      </c>
      <c r="K39" s="26">
        <v>18.315555555555555</v>
      </c>
      <c r="L39" s="71">
        <f t="shared" ref="L39:L43" si="28">K39-1.96*(K39*(100-K39)/J39)^0.5</f>
        <v>13.261447295836298</v>
      </c>
      <c r="M39" s="72">
        <f t="shared" ref="M39:M43" si="29">K39+1.96*(K39*(100-K39)/J39)^0.5</f>
        <v>23.369663815274812</v>
      </c>
      <c r="N39" s="67"/>
      <c r="O39" s="24">
        <v>4353</v>
      </c>
      <c r="P39" s="25">
        <v>248</v>
      </c>
      <c r="Q39" s="26">
        <v>17.552419354838708</v>
      </c>
      <c r="R39" s="71">
        <f t="shared" si="4"/>
        <v>12.817771512791001</v>
      </c>
      <c r="S39" s="72">
        <f t="shared" si="5"/>
        <v>22.287067196886415</v>
      </c>
    </row>
    <row r="40" spans="1:19" x14ac:dyDescent="0.25">
      <c r="A40" s="23">
        <v>2</v>
      </c>
      <c r="B40" s="23" t="s">
        <v>358</v>
      </c>
      <c r="C40" s="24">
        <v>49195</v>
      </c>
      <c r="D40" s="25">
        <v>2351</v>
      </c>
      <c r="E40" s="26">
        <v>20.925138239047214</v>
      </c>
      <c r="F40" s="71">
        <f t="shared" si="26"/>
        <v>19.280830331411089</v>
      </c>
      <c r="G40" s="72">
        <f t="shared" si="27"/>
        <v>22.56944614668334</v>
      </c>
      <c r="H40" s="67"/>
      <c r="I40" s="24">
        <v>7747</v>
      </c>
      <c r="J40" s="25">
        <v>357</v>
      </c>
      <c r="K40" s="26">
        <v>21.700280112044819</v>
      </c>
      <c r="L40" s="71">
        <f t="shared" si="28"/>
        <v>17.424309246895987</v>
      </c>
      <c r="M40" s="72">
        <f t="shared" si="29"/>
        <v>25.976250977193651</v>
      </c>
      <c r="N40" s="67"/>
      <c r="O40" s="24">
        <v>8199</v>
      </c>
      <c r="P40" s="25">
        <v>404</v>
      </c>
      <c r="Q40" s="26">
        <v>20.294554455445546</v>
      </c>
      <c r="R40" s="71">
        <f t="shared" si="4"/>
        <v>16.372630701129481</v>
      </c>
      <c r="S40" s="72">
        <f t="shared" si="5"/>
        <v>24.216478209761611</v>
      </c>
    </row>
    <row r="41" spans="1:19" x14ac:dyDescent="0.25">
      <c r="A41" s="23">
        <v>3</v>
      </c>
      <c r="B41" s="23" t="s">
        <v>359</v>
      </c>
      <c r="C41" s="24">
        <v>52404</v>
      </c>
      <c r="D41" s="25">
        <v>2383</v>
      </c>
      <c r="E41" s="26">
        <v>21.990767939571967</v>
      </c>
      <c r="F41" s="71">
        <f t="shared" si="26"/>
        <v>20.327787085103431</v>
      </c>
      <c r="G41" s="72">
        <f t="shared" si="27"/>
        <v>23.653748794040503</v>
      </c>
      <c r="H41" s="67"/>
      <c r="I41" s="24">
        <v>7116</v>
      </c>
      <c r="J41" s="25">
        <v>331</v>
      </c>
      <c r="K41" s="26">
        <v>21.498489425981873</v>
      </c>
      <c r="L41" s="71">
        <f t="shared" si="28"/>
        <v>17.072758012202407</v>
      </c>
      <c r="M41" s="72">
        <f t="shared" si="29"/>
        <v>25.92422083976134</v>
      </c>
      <c r="N41" s="67"/>
      <c r="O41" s="24">
        <v>8236</v>
      </c>
      <c r="P41" s="25">
        <v>375</v>
      </c>
      <c r="Q41" s="26">
        <v>21.962666666666667</v>
      </c>
      <c r="R41" s="71">
        <f t="shared" si="4"/>
        <v>17.772472163433633</v>
      </c>
      <c r="S41" s="72">
        <f t="shared" si="5"/>
        <v>26.152861169899701</v>
      </c>
    </row>
    <row r="42" spans="1:19" x14ac:dyDescent="0.25">
      <c r="A42" s="23">
        <v>4</v>
      </c>
      <c r="B42" s="23" t="s">
        <v>360</v>
      </c>
      <c r="C42" s="24">
        <v>33981</v>
      </c>
      <c r="D42" s="25">
        <v>1480</v>
      </c>
      <c r="E42" s="26">
        <v>22.960135135135136</v>
      </c>
      <c r="F42" s="71">
        <f t="shared" si="26"/>
        <v>20.817391618399611</v>
      </c>
      <c r="G42" s="72">
        <f t="shared" si="27"/>
        <v>25.102878651870661</v>
      </c>
      <c r="H42" s="67"/>
      <c r="I42" s="24">
        <v>5055</v>
      </c>
      <c r="J42" s="25">
        <v>214</v>
      </c>
      <c r="K42" s="26">
        <v>23.621495327102803</v>
      </c>
      <c r="L42" s="71">
        <f t="shared" si="28"/>
        <v>17.930497054918007</v>
      </c>
      <c r="M42" s="72">
        <f t="shared" si="29"/>
        <v>29.312493599287599</v>
      </c>
      <c r="N42" s="67"/>
      <c r="O42" s="24">
        <v>4888</v>
      </c>
      <c r="P42" s="25">
        <v>216</v>
      </c>
      <c r="Q42" s="26">
        <v>22.62962962962963</v>
      </c>
      <c r="R42" s="71">
        <f t="shared" si="4"/>
        <v>17.049359063563003</v>
      </c>
      <c r="S42" s="72">
        <f t="shared" si="5"/>
        <v>28.209900195696257</v>
      </c>
    </row>
    <row r="43" spans="1:19" x14ac:dyDescent="0.25">
      <c r="A43" s="27">
        <v>5</v>
      </c>
      <c r="B43" s="27" t="s">
        <v>361</v>
      </c>
      <c r="C43" s="28">
        <v>121402</v>
      </c>
      <c r="D43" s="29">
        <v>5271</v>
      </c>
      <c r="E43" s="30">
        <v>23.032062227281351</v>
      </c>
      <c r="F43" s="73">
        <f t="shared" si="26"/>
        <v>21.895401379178072</v>
      </c>
      <c r="G43" s="74">
        <f t="shared" si="27"/>
        <v>24.16872307538463</v>
      </c>
      <c r="H43" s="68"/>
      <c r="I43" s="28">
        <v>21118</v>
      </c>
      <c r="J43" s="29">
        <v>931</v>
      </c>
      <c r="K43" s="30">
        <v>22.683136412459721</v>
      </c>
      <c r="L43" s="73">
        <f t="shared" si="28"/>
        <v>19.993027289676061</v>
      </c>
      <c r="M43" s="74">
        <f t="shared" si="29"/>
        <v>25.373245535243381</v>
      </c>
      <c r="N43" s="68"/>
      <c r="O43" s="28">
        <v>14854</v>
      </c>
      <c r="P43" s="29">
        <v>623</v>
      </c>
      <c r="Q43" s="30">
        <v>23.842696629213481</v>
      </c>
      <c r="R43" s="73">
        <f t="shared" si="4"/>
        <v>20.496545797427853</v>
      </c>
      <c r="S43" s="74">
        <f t="shared" si="5"/>
        <v>27.18884746099911</v>
      </c>
    </row>
    <row r="44" spans="1:19" x14ac:dyDescent="0.25">
      <c r="E44" s="18"/>
      <c r="K44" s="18"/>
      <c r="Q44" s="18"/>
    </row>
    <row r="45" spans="1:19" x14ac:dyDescent="0.25">
      <c r="E45" s="18"/>
      <c r="K45" s="18"/>
      <c r="Q45" s="18"/>
    </row>
    <row r="46" spans="1:19" x14ac:dyDescent="0.25">
      <c r="E46" s="18"/>
      <c r="K46" s="18"/>
      <c r="Q46" s="18"/>
    </row>
    <row r="47" spans="1:19" x14ac:dyDescent="0.25">
      <c r="E47" s="18"/>
      <c r="K47" s="18"/>
      <c r="Q47" s="18"/>
    </row>
    <row r="49" spans="5:17" x14ac:dyDescent="0.25">
      <c r="E49" s="18"/>
      <c r="K49" s="18"/>
      <c r="Q49" s="18"/>
    </row>
    <row r="50" spans="5:17" x14ac:dyDescent="0.25">
      <c r="E50" s="18"/>
      <c r="K50" s="18"/>
      <c r="Q50" s="18"/>
    </row>
    <row r="51" spans="5:17" x14ac:dyDescent="0.25">
      <c r="E51" s="18"/>
      <c r="K51" s="18"/>
      <c r="Q51" s="18"/>
    </row>
    <row r="52" spans="5:17" x14ac:dyDescent="0.25">
      <c r="E52" s="18"/>
      <c r="K52" s="18"/>
      <c r="Q52" s="18"/>
    </row>
    <row r="53" spans="5:17" x14ac:dyDescent="0.25">
      <c r="E53" s="18"/>
      <c r="K53" s="18"/>
      <c r="Q53" s="18"/>
    </row>
    <row r="54" spans="5:17" x14ac:dyDescent="0.25">
      <c r="E54" s="18"/>
      <c r="K54" s="18"/>
      <c r="Q54" s="18"/>
    </row>
    <row r="55" spans="5:17" x14ac:dyDescent="0.25">
      <c r="E55" s="18"/>
      <c r="K55" s="18"/>
      <c r="Q55" s="18"/>
    </row>
    <row r="56" spans="5:17" x14ac:dyDescent="0.25">
      <c r="E56" s="18"/>
      <c r="K56" s="18"/>
      <c r="Q56" s="18"/>
    </row>
    <row r="57" spans="5:17" x14ac:dyDescent="0.25">
      <c r="E57" s="18"/>
      <c r="K57" s="18"/>
      <c r="Q57" s="18"/>
    </row>
  </sheetData>
  <mergeCells count="15">
    <mergeCell ref="F1:F2"/>
    <mergeCell ref="G1:G2"/>
    <mergeCell ref="L1:L2"/>
    <mergeCell ref="M1:M2"/>
    <mergeCell ref="C1:C2"/>
    <mergeCell ref="D1:D2"/>
    <mergeCell ref="E1:E2"/>
    <mergeCell ref="I1:I2"/>
    <mergeCell ref="J1:J2"/>
    <mergeCell ref="K1:K2"/>
    <mergeCell ref="R1:R2"/>
    <mergeCell ref="S1:S2"/>
    <mergeCell ref="O1:O2"/>
    <mergeCell ref="P1:P2"/>
    <mergeCell ref="Q1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initial upshifting calcs</vt:lpstr>
      <vt:lpstr>LA data</vt:lpstr>
      <vt:lpstr>LA data %income</vt:lpstr>
      <vt:lpstr>INEQUALITIES_combinedyears</vt:lpstr>
      <vt:lpstr>INEQUALITIES_14_19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Horton</dc:creator>
  <cp:lastModifiedBy>Damon Morris</cp:lastModifiedBy>
  <dcterms:created xsi:type="dcterms:W3CDTF">2020-09-18T09:27:06Z</dcterms:created>
  <dcterms:modified xsi:type="dcterms:W3CDTF">2021-06-03T09:03:57Z</dcterms:modified>
</cp:coreProperties>
</file>