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ARR\PR_SPECTRUM\Workpackages\WP6 Evaluation Langley\Smokefree Dividend\R\smoke-free-dividend\output\main results\"/>
    </mc:Choice>
  </mc:AlternateContent>
  <xr:revisionPtr revIDLastSave="0" documentId="13_ncr:1_{282C8AA1-CAFE-4B81-BF89-114D4BB8B9E7}" xr6:coauthVersionLast="47" xr6:coauthVersionMax="47" xr10:uidLastSave="{00000000-0000-0000-0000-000000000000}"/>
  <bookViews>
    <workbookView xWindow="28680" yWindow="-2670" windowWidth="29040" windowHeight="15840" xr2:uid="{00000000-000D-0000-FFFF-FFFF00000000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5" r:id="rId8"/>
    <sheet name="Average Tobacco Spen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5" l="1"/>
  <c r="H16" i="15"/>
  <c r="H14" i="15"/>
  <c r="G13" i="15"/>
  <c r="D13" i="15"/>
  <c r="G12" i="15"/>
  <c r="D12" i="15"/>
  <c r="G11" i="15"/>
  <c r="D11" i="15"/>
  <c r="D10" i="15"/>
  <c r="G9" i="15"/>
  <c r="D9" i="15"/>
  <c r="G8" i="15"/>
  <c r="D8" i="15"/>
  <c r="G7" i="15"/>
  <c r="D7" i="15"/>
  <c r="D6" i="15"/>
  <c r="D5" i="15"/>
  <c r="G4" i="15"/>
  <c r="D4" i="15"/>
  <c r="J11" i="10"/>
  <c r="H11" i="10"/>
  <c r="G11" i="10"/>
  <c r="F11" i="10"/>
  <c r="E11" i="10"/>
  <c r="D11" i="10"/>
  <c r="C11" i="10"/>
  <c r="B11" i="10"/>
  <c r="L10" i="10"/>
  <c r="J10" i="10"/>
  <c r="H10" i="10"/>
  <c r="G10" i="10"/>
  <c r="F10" i="10"/>
  <c r="E10" i="10"/>
  <c r="D10" i="10"/>
  <c r="C10" i="10"/>
  <c r="B10" i="10"/>
  <c r="J9" i="10"/>
  <c r="H9" i="10"/>
  <c r="G9" i="10"/>
  <c r="F9" i="10"/>
  <c r="E9" i="10"/>
  <c r="D9" i="10"/>
  <c r="C9" i="10"/>
  <c r="B9" i="10"/>
  <c r="L8" i="10"/>
  <c r="J8" i="10"/>
  <c r="H8" i="10"/>
  <c r="G8" i="10"/>
  <c r="F8" i="10"/>
  <c r="E8" i="10"/>
  <c r="D8" i="10"/>
  <c r="C8" i="10"/>
  <c r="B8" i="10"/>
  <c r="J7" i="10"/>
  <c r="H7" i="10"/>
  <c r="G7" i="10"/>
  <c r="F7" i="10"/>
  <c r="E7" i="10"/>
  <c r="D7" i="10"/>
  <c r="C7" i="10"/>
  <c r="B7" i="10"/>
  <c r="J6" i="10"/>
  <c r="H6" i="10"/>
  <c r="G6" i="10"/>
  <c r="F6" i="10"/>
  <c r="E6" i="10"/>
  <c r="D6" i="10"/>
  <c r="C6" i="10"/>
  <c r="B6" i="10"/>
  <c r="K5" i="10"/>
  <c r="J5" i="10"/>
  <c r="H5" i="10"/>
  <c r="G5" i="10"/>
  <c r="F5" i="10"/>
  <c r="E5" i="10"/>
  <c r="D5" i="10"/>
  <c r="C5" i="10"/>
  <c r="B5" i="10"/>
  <c r="J4" i="10"/>
  <c r="H4" i="10"/>
  <c r="G4" i="10"/>
  <c r="F4" i="10"/>
  <c r="E4" i="10"/>
  <c r="D4" i="10"/>
  <c r="C4" i="10"/>
  <c r="B4" i="10"/>
  <c r="J3" i="10"/>
  <c r="J13" i="10" s="1"/>
  <c r="H3" i="10"/>
  <c r="G3" i="10"/>
  <c r="F3" i="10"/>
  <c r="F13" i="10" s="1"/>
  <c r="E3" i="10"/>
  <c r="D3" i="10"/>
  <c r="C3" i="10"/>
  <c r="B3" i="10"/>
  <c r="O13" i="8"/>
  <c r="L13" i="10" s="1"/>
  <c r="L13" i="8"/>
  <c r="I13" i="8"/>
  <c r="G13" i="8"/>
  <c r="H13" i="10" s="1"/>
  <c r="O11" i="8"/>
  <c r="L11" i="10" s="1"/>
  <c r="M11" i="8"/>
  <c r="N11" i="8" s="1"/>
  <c r="K11" i="10" s="1"/>
  <c r="O10" i="8"/>
  <c r="M10" i="8"/>
  <c r="N10" i="8" s="1"/>
  <c r="K10" i="10" s="1"/>
  <c r="O9" i="8"/>
  <c r="L9" i="10" s="1"/>
  <c r="M9" i="8"/>
  <c r="I9" i="10" s="1"/>
  <c r="O8" i="8"/>
  <c r="N8" i="8"/>
  <c r="K8" i="10" s="1"/>
  <c r="M8" i="8"/>
  <c r="I8" i="10" s="1"/>
  <c r="O7" i="8"/>
  <c r="L7" i="10" s="1"/>
  <c r="M7" i="8"/>
  <c r="N7" i="8" s="1"/>
  <c r="K7" i="10" s="1"/>
  <c r="O6" i="8"/>
  <c r="L6" i="10" s="1"/>
  <c r="N6" i="8"/>
  <c r="K6" i="10" s="1"/>
  <c r="M6" i="8"/>
  <c r="I6" i="10" s="1"/>
  <c r="O5" i="8"/>
  <c r="L5" i="10" s="1"/>
  <c r="N5" i="8"/>
  <c r="M5" i="8"/>
  <c r="I5" i="10" s="1"/>
  <c r="O4" i="8"/>
  <c r="L4" i="10" s="1"/>
  <c r="N4" i="8"/>
  <c r="K4" i="10" s="1"/>
  <c r="M4" i="8"/>
  <c r="I4" i="10" s="1"/>
  <c r="O3" i="8"/>
  <c r="L3" i="10" s="1"/>
  <c r="M3" i="8"/>
  <c r="M13" i="8" s="1"/>
  <c r="S153" i="6"/>
  <c r="R153" i="6"/>
  <c r="Q153" i="6"/>
  <c r="S152" i="6"/>
  <c r="R152" i="6"/>
  <c r="Q152" i="6"/>
  <c r="S151" i="6"/>
  <c r="R151" i="6"/>
  <c r="Q151" i="6"/>
  <c r="S150" i="6"/>
  <c r="R150" i="6"/>
  <c r="Q150" i="6"/>
  <c r="S149" i="6"/>
  <c r="R149" i="6"/>
  <c r="Q149" i="6"/>
  <c r="S148" i="6"/>
  <c r="R148" i="6"/>
  <c r="Q148" i="6"/>
  <c r="S147" i="6"/>
  <c r="R147" i="6"/>
  <c r="Q147" i="6"/>
  <c r="S146" i="6"/>
  <c r="R146" i="6"/>
  <c r="Q146" i="6"/>
  <c r="S145" i="6"/>
  <c r="R145" i="6"/>
  <c r="Q145" i="6"/>
  <c r="S144" i="6"/>
  <c r="R144" i="6"/>
  <c r="Q144" i="6"/>
  <c r="S143" i="6"/>
  <c r="R143" i="6"/>
  <c r="Q143" i="6"/>
  <c r="S142" i="6"/>
  <c r="R142" i="6"/>
  <c r="Q142" i="6"/>
  <c r="S141" i="6"/>
  <c r="R141" i="6"/>
  <c r="Q141" i="6"/>
  <c r="S140" i="6"/>
  <c r="R140" i="6"/>
  <c r="Q140" i="6"/>
  <c r="S139" i="6"/>
  <c r="R139" i="6"/>
  <c r="Q139" i="6"/>
  <c r="S138" i="6"/>
  <c r="R138" i="6"/>
  <c r="Q138" i="6"/>
  <c r="S137" i="6"/>
  <c r="R137" i="6"/>
  <c r="Q137" i="6"/>
  <c r="S136" i="6"/>
  <c r="R136" i="6"/>
  <c r="Q136" i="6"/>
  <c r="S135" i="6"/>
  <c r="R135" i="6"/>
  <c r="Q135" i="6"/>
  <c r="S134" i="6"/>
  <c r="R134" i="6"/>
  <c r="Q134" i="6"/>
  <c r="S133" i="6"/>
  <c r="R133" i="6"/>
  <c r="Q133" i="6"/>
  <c r="S132" i="6"/>
  <c r="R132" i="6"/>
  <c r="Q132" i="6"/>
  <c r="S131" i="6"/>
  <c r="R131" i="6"/>
  <c r="Q131" i="6"/>
  <c r="S130" i="6"/>
  <c r="R130" i="6"/>
  <c r="Q130" i="6"/>
  <c r="S129" i="6"/>
  <c r="R129" i="6"/>
  <c r="Q129" i="6"/>
  <c r="S128" i="6"/>
  <c r="R128" i="6"/>
  <c r="Q128" i="6"/>
  <c r="S127" i="6"/>
  <c r="R127" i="6"/>
  <c r="Q127" i="6"/>
  <c r="S126" i="6"/>
  <c r="R126" i="6"/>
  <c r="Q126" i="6"/>
  <c r="S125" i="6"/>
  <c r="R125" i="6"/>
  <c r="Q125" i="6"/>
  <c r="S124" i="6"/>
  <c r="R124" i="6"/>
  <c r="Q124" i="6"/>
  <c r="S123" i="6"/>
  <c r="R123" i="6"/>
  <c r="Q123" i="6"/>
  <c r="S122" i="6"/>
  <c r="R122" i="6"/>
  <c r="Q122" i="6"/>
  <c r="S121" i="6"/>
  <c r="R121" i="6"/>
  <c r="Q121" i="6"/>
  <c r="S120" i="6"/>
  <c r="R120" i="6"/>
  <c r="Q120" i="6"/>
  <c r="S119" i="6"/>
  <c r="R119" i="6"/>
  <c r="Q119" i="6"/>
  <c r="S118" i="6"/>
  <c r="R118" i="6"/>
  <c r="Q118" i="6"/>
  <c r="S117" i="6"/>
  <c r="R117" i="6"/>
  <c r="Q117" i="6"/>
  <c r="S116" i="6"/>
  <c r="R116" i="6"/>
  <c r="Q116" i="6"/>
  <c r="S115" i="6"/>
  <c r="R115" i="6"/>
  <c r="Q115" i="6"/>
  <c r="S114" i="6"/>
  <c r="R114" i="6"/>
  <c r="Q114" i="6"/>
  <c r="S113" i="6"/>
  <c r="R113" i="6"/>
  <c r="Q113" i="6"/>
  <c r="S112" i="6"/>
  <c r="R112" i="6"/>
  <c r="Q112" i="6"/>
  <c r="S111" i="6"/>
  <c r="R111" i="6"/>
  <c r="Q111" i="6"/>
  <c r="S110" i="6"/>
  <c r="R110" i="6"/>
  <c r="Q110" i="6"/>
  <c r="S109" i="6"/>
  <c r="R109" i="6"/>
  <c r="Q109" i="6"/>
  <c r="S108" i="6"/>
  <c r="R108" i="6"/>
  <c r="Q108" i="6"/>
  <c r="S107" i="6"/>
  <c r="R107" i="6"/>
  <c r="Q107" i="6"/>
  <c r="S106" i="6"/>
  <c r="R106" i="6"/>
  <c r="Q106" i="6"/>
  <c r="S105" i="6"/>
  <c r="R105" i="6"/>
  <c r="Q105" i="6"/>
  <c r="S104" i="6"/>
  <c r="R104" i="6"/>
  <c r="Q104" i="6"/>
  <c r="S103" i="6"/>
  <c r="R103" i="6"/>
  <c r="Q103" i="6"/>
  <c r="S102" i="6"/>
  <c r="R102" i="6"/>
  <c r="Q102" i="6"/>
  <c r="S101" i="6"/>
  <c r="R101" i="6"/>
  <c r="Q101" i="6"/>
  <c r="S100" i="6"/>
  <c r="R100" i="6"/>
  <c r="Q100" i="6"/>
  <c r="S99" i="6"/>
  <c r="R99" i="6"/>
  <c r="Q99" i="6"/>
  <c r="S98" i="6"/>
  <c r="R98" i="6"/>
  <c r="Q98" i="6"/>
  <c r="S97" i="6"/>
  <c r="R97" i="6"/>
  <c r="Q97" i="6"/>
  <c r="S96" i="6"/>
  <c r="R96" i="6"/>
  <c r="Q96" i="6"/>
  <c r="S95" i="6"/>
  <c r="R95" i="6"/>
  <c r="Q95" i="6"/>
  <c r="S94" i="6"/>
  <c r="R94" i="6"/>
  <c r="Q94" i="6"/>
  <c r="S93" i="6"/>
  <c r="R93" i="6"/>
  <c r="Q93" i="6"/>
  <c r="S92" i="6"/>
  <c r="R92" i="6"/>
  <c r="Q92" i="6"/>
  <c r="S91" i="6"/>
  <c r="R91" i="6"/>
  <c r="Q91" i="6"/>
  <c r="S90" i="6"/>
  <c r="R90" i="6"/>
  <c r="Q90" i="6"/>
  <c r="S89" i="6"/>
  <c r="R89" i="6"/>
  <c r="Q89" i="6"/>
  <c r="S88" i="6"/>
  <c r="R88" i="6"/>
  <c r="Q88" i="6"/>
  <c r="S87" i="6"/>
  <c r="R87" i="6"/>
  <c r="Q87" i="6"/>
  <c r="S86" i="6"/>
  <c r="R86" i="6"/>
  <c r="Q86" i="6"/>
  <c r="S85" i="6"/>
  <c r="R85" i="6"/>
  <c r="Q85" i="6"/>
  <c r="S84" i="6"/>
  <c r="R84" i="6"/>
  <c r="Q84" i="6"/>
  <c r="S83" i="6"/>
  <c r="R83" i="6"/>
  <c r="Q83" i="6"/>
  <c r="S82" i="6"/>
  <c r="R82" i="6"/>
  <c r="Q82" i="6"/>
  <c r="S81" i="6"/>
  <c r="R81" i="6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H13" i="1"/>
  <c r="H13" i="15" s="1"/>
  <c r="H12" i="1"/>
  <c r="H12" i="15" s="1"/>
  <c r="N13" i="8" l="1"/>
  <c r="K13" i="10" s="1"/>
  <c r="I13" i="10"/>
  <c r="I3" i="10"/>
  <c r="I11" i="10"/>
  <c r="N3" i="8"/>
  <c r="K3" i="10" s="1"/>
  <c r="N9" i="8"/>
  <c r="K9" i="10" s="1"/>
  <c r="I7" i="10"/>
  <c r="I10" i="10"/>
</calcChain>
</file>

<file path=xl/sharedStrings.xml><?xml version="1.0" encoding="utf-8"?>
<sst xmlns="http://schemas.openxmlformats.org/spreadsheetml/2006/main" count="827" uniqueCount="431">
  <si>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</si>
  <si>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</si>
  <si>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</si>
  <si>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</si>
  <si>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</si>
  <si>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</si>
  <si>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</si>
  <si>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</si>
  <si>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</si>
  <si>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</si>
  <si>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</si>
  <si>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</si>
  <si>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</si>
  <si>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</si>
  <si>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</si>
  <si>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</si>
  <si>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</si>
  <si>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</si>
  <si>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</si>
  <si>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</si>
  <si>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</si>
  <si>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</si>
  <si>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</si>
  <si>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</si>
  <si>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</si>
  <si>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</si>
  <si>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</si>
  <si>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</si>
  <si>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</si>
  <si>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</si>
  <si>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</si>
  <si>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</si>
  <si>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</si>
  <si>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</si>
  <si>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</si>
  <si>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</si>
  <si>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</si>
  <si>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</si>
  <si>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</si>
  <si>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</si>
  <si>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</si>
  <si>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</si>
  <si>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</si>
  <si>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</si>
  <si>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</si>
  <si>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</si>
  <si>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</si>
  <si>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</si>
  <si>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</si>
  <si>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</si>
  <si>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</si>
  <si>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</si>
  <si>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</si>
  <si>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</si>
  <si>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</si>
  <si>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</si>
  <si>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</si>
  <si>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</si>
  <si>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</si>
  <si>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</si>
  <si>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</si>
  <si>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</si>
  <si>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</si>
  <si>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</si>
  <si>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</si>
  <si>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</si>
  <si>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</si>
  <si>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</si>
  <si>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</si>
  <si>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</si>
  <si>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</si>
  <si>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</si>
  <si>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</si>
  <si>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</si>
  <si>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</si>
  <si>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</si>
  <si>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</si>
  <si>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</si>
  <si>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</si>
  <si>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</si>
  <si>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</si>
  <si>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</si>
  <si>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</si>
  <si>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</si>
  <si>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</si>
  <si>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</si>
  <si>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</si>
  <si>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</si>
  <si>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</si>
  <si>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</si>
  <si>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</si>
  <si>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</si>
  <si>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</si>
  <si>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</si>
  <si>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</si>
  <si>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</si>
  <si>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</si>
  <si>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</si>
  <si>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</si>
  <si>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</si>
  <si>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Table 2b. Spending in local authorities with the lowest expenditure as a fraction of income</t>
  </si>
  <si>
    <t>Dividend per smoker (£)</t>
  </si>
  <si>
    <t>Dividend per smoker</t>
  </si>
  <si>
    <t>Smoking Toolkit Study estimate</t>
  </si>
  <si>
    <t>HMRC data estimate</t>
  </si>
  <si>
    <t>(2) Price per 100g (Dec 2018)</t>
  </si>
  <si>
    <t>(3) / 10</t>
  </si>
  <si>
    <t>(3) Specific duty (£ per kg)</t>
  </si>
  <si>
    <t>(4) Specific duty (£ per 100g)</t>
  </si>
  <si>
    <t>(4) / (2)</t>
  </si>
  <si>
    <t>(1) / (5)</t>
  </si>
  <si>
    <t>(5) Total excise % of price</t>
  </si>
  <si>
    <t>Factory-Made Cigarettes</t>
  </si>
  <si>
    <t>Hand-Rolled Tobacco</t>
  </si>
  <si>
    <t>(1) Total duty receipts (£bn)</t>
  </si>
  <si>
    <t>(6) Total legal HRT spend (£bn)</t>
  </si>
  <si>
    <t>(7) Total illicit HRT spend (£bn)</t>
  </si>
  <si>
    <t>(9) Total legal cigarette spend (£bn)</t>
  </si>
  <si>
    <t>(10) Total illicit cigarette spend (£bn)</t>
  </si>
  <si>
    <t>Totals (£bn)</t>
  </si>
  <si>
    <t>Table S1. Breakdown of the Upshift Calculation</t>
  </si>
  <si>
    <t>Toolkit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</si>
  <si>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</si>
  <si>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</si>
  <si>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</si>
  <si>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</si>
  <si>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</si>
  <si>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</si>
  <si>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</si>
  <si>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</si>
  <si>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</si>
  <si>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E08000001</t>
  </si>
  <si>
    <t>E06000058</t>
  </si>
  <si>
    <t>E06000036</t>
  </si>
  <si>
    <t>E08000032</t>
  </si>
  <si>
    <t>E09000005</t>
  </si>
  <si>
    <t>E06000043</t>
  </si>
  <si>
    <t>E06000023</t>
  </si>
  <si>
    <t>E09000006</t>
  </si>
  <si>
    <t>E10000002</t>
  </si>
  <si>
    <t>E08000002</t>
  </si>
  <si>
    <t>E08000033</t>
  </si>
  <si>
    <t>E10000003</t>
  </si>
  <si>
    <t>E09000007</t>
  </si>
  <si>
    <t>E06000056</t>
  </si>
  <si>
    <t>E06000049</t>
  </si>
  <si>
    <t>E06000050</t>
  </si>
  <si>
    <t>E09000001</t>
  </si>
  <si>
    <t>E06000052</t>
  </si>
  <si>
    <t>E06000047</t>
  </si>
  <si>
    <t>E08000026</t>
  </si>
  <si>
    <t>E09000008</t>
  </si>
  <si>
    <t>E10000006</t>
  </si>
  <si>
    <t>E06000005</t>
  </si>
  <si>
    <t>E06000015</t>
  </si>
  <si>
    <t>E10000007</t>
  </si>
  <si>
    <t>E10000008</t>
  </si>
  <si>
    <t>E08000017</t>
  </si>
  <si>
    <t>E06000059</t>
  </si>
  <si>
    <t>E08000027</t>
  </si>
  <si>
    <t>E09000009</t>
  </si>
  <si>
    <t>E06000011</t>
  </si>
  <si>
    <t>E10000011</t>
  </si>
  <si>
    <t>E09000010</t>
  </si>
  <si>
    <t>E10000012</t>
  </si>
  <si>
    <t>E08000037</t>
  </si>
  <si>
    <t>E10000013</t>
  </si>
  <si>
    <t>E09000011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</si>
  <si>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</si>
  <si>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</si>
  <si>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</si>
  <si>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</si>
  <si>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</si>
  <si>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</si>
  <si>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</si>
  <si>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</si>
  <si>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</si>
  <si>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</si>
  <si>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E09000017</t>
  </si>
  <si>
    <t>E09000018</t>
  </si>
  <si>
    <t>E06000046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</si>
  <si>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</si>
  <si>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</si>
  <si>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</si>
  <si>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</si>
  <si>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</si>
  <si>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</si>
  <si>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</si>
  <si>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</si>
  <si>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</si>
  <si>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</si>
  <si>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</si>
  <si>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</si>
  <si>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</si>
  <si>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</si>
  <si>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</si>
  <si>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</si>
  <si>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</si>
  <si>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</si>
  <si>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</si>
  <si>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</si>
  <si>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</si>
  <si>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</si>
  <si>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</si>
  <si>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E10000020</t>
  </si>
  <si>
    <t>E06000012</t>
  </si>
  <si>
    <t>E06000013</t>
  </si>
  <si>
    <t>E06000024</t>
  </si>
  <si>
    <t>E08000022</t>
  </si>
  <si>
    <t>E10000023</t>
  </si>
  <si>
    <t>E10000021</t>
  </si>
  <si>
    <t>E06000057</t>
  </si>
  <si>
    <t>E06000018</t>
  </si>
  <si>
    <t>E10000024</t>
  </si>
  <si>
    <t>E08000004</t>
  </si>
  <si>
    <t>E10000025</t>
  </si>
  <si>
    <t>E06000031</t>
  </si>
  <si>
    <t>E06000026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</si>
  <si>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</si>
  <si>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</si>
  <si>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</si>
  <si>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</si>
  <si>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</si>
  <si>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</si>
  <si>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</si>
  <si>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</si>
  <si>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</si>
  <si>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</si>
  <si>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</si>
  <si>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</si>
  <si>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</si>
  <si>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</si>
  <si>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</si>
  <si>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E10000027</t>
  </si>
  <si>
    <t>E06000025</t>
  </si>
  <si>
    <t>E08000023</t>
  </si>
  <si>
    <t>E06000045</t>
  </si>
  <si>
    <t>E06000033</t>
  </si>
  <si>
    <t>E09000028</t>
  </si>
  <si>
    <t>E08000013</t>
  </si>
  <si>
    <t>E10000028</t>
  </si>
  <si>
    <t>E08000007</t>
  </si>
  <si>
    <t>E06000004</t>
  </si>
  <si>
    <t>E06000021</t>
  </si>
  <si>
    <t>E10000029</t>
  </si>
  <si>
    <t>E08000024</t>
  </si>
  <si>
    <t>E10000030</t>
  </si>
  <si>
    <t>E09000029</t>
  </si>
  <si>
    <t>E06000030</t>
  </si>
  <si>
    <t>E08000008</t>
  </si>
  <si>
    <t>E06000020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</si>
  <si>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</si>
  <si>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</si>
  <si>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</si>
  <si>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</si>
  <si>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</si>
  <si>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</si>
  <si>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</si>
  <si>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</si>
  <si>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</si>
  <si>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</si>
  <si>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</si>
  <si>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E10000032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</si>
  <si>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</si>
  <si>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</si>
  <si>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</si>
  <si>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</si>
  <si>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</si>
  <si>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</si>
  <si>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</si>
  <si>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</si>
  <si>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E06000014</t>
  </si>
  <si>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</si>
  <si>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</si>
  <si>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</si>
  <si>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</si>
  <si>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</si>
  <si>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</si>
  <si>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</si>
  <si>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</si>
  <si>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</si>
  <si>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</si>
  <si>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Bournemouth, Christchurch and Poole</t>
  </si>
  <si>
    <t>Bracknell Forest</t>
  </si>
  <si>
    <t>Bradford</t>
  </si>
  <si>
    <t>Brent</t>
  </si>
  <si>
    <t>Brighton and Hove</t>
  </si>
  <si>
    <t>Bristol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</si>
  <si>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</si>
  <si>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</si>
  <si>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</si>
  <si>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</si>
  <si>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</si>
  <si>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</si>
  <si>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</si>
  <si>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</si>
  <si>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</si>
  <si>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</si>
  <si>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</si>
  <si>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</si>
  <si>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</si>
  <si>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</si>
  <si>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</si>
  <si>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</si>
  <si>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</si>
  <si>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</si>
  <si>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</si>
  <si>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</si>
  <si>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</si>
  <si>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</si>
  <si>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</si>
  <si>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</si>
  <si>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</si>
  <si>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</si>
  <si>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</si>
  <si>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</si>
  <si>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</si>
  <si>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</si>
  <si>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</si>
  <si>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</si>
  <si>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</si>
  <si>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</si>
  <si>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</si>
  <si>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</si>
  <si>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</si>
  <si>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</si>
  <si>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</si>
  <si>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</si>
  <si>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</si>
  <si>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</si>
  <si>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</si>
  <si>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</si>
  <si>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</si>
  <si>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</si>
  <si>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>Kingston upon Hull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</si>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</sst>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&quot;£&quot;#,##0.00"/>
    <numFmt numFmtId="166" formatCode="&quot;£&quot;#,##0"/>
    <numFmt numFmtId="167" formatCode="&quot;£&quot;#,##0.000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right"/>
    </xf>
    <xf numFmtId="0" fontId="2" fillId="4" borderId="0" xfId="0" applyFont="1" applyFill="1"/>
    <xf numFmtId="49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  <xf numFmtId="3" fontId="2" fillId="4" borderId="0" xfId="0" applyNumberFormat="1" applyFont="1" applyFill="1"/>
    <xf numFmtId="4" fontId="2" fillId="4" borderId="0" xfId="0" applyNumberFormat="1" applyFont="1" applyFill="1"/>
    <xf numFmtId="4" fontId="2" fillId="0" borderId="0" xfId="0" applyNumberFormat="1" applyFont="1"/>
    <xf numFmtId="2" fontId="2" fillId="4" borderId="0" xfId="0" applyNumberFormat="1" applyFont="1" applyFill="1"/>
    <xf numFmtId="1" fontId="2" fillId="5" borderId="0" xfId="0" applyNumberFormat="1" applyFont="1" applyFill="1"/>
    <xf numFmtId="3" fontId="2" fillId="5" borderId="0" xfId="0" applyNumberFormat="1" applyFont="1" applyFill="1"/>
    <xf numFmtId="1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0" fontId="1" fillId="7" borderId="0" xfId="0" applyFont="1" applyFill="1" applyAlignment="1">
      <alignment horizontal="center" wrapText="1"/>
    </xf>
    <xf numFmtId="165" fontId="2" fillId="0" borderId="0" xfId="0" applyNumberFormat="1" applyFont="1"/>
    <xf numFmtId="0" fontId="1" fillId="8" borderId="0" xfId="0" applyFont="1" applyFill="1" applyAlignment="1">
      <alignment horizont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1" fillId="9" borderId="0" xfId="0" applyFont="1" applyFill="1" applyAlignment="1">
      <alignment horizontal="center" wrapText="1"/>
    </xf>
    <xf numFmtId="166" fontId="2" fillId="0" borderId="1" xfId="0" applyNumberFormat="1" applyFont="1" applyBorder="1"/>
    <xf numFmtId="167" fontId="2" fillId="0" borderId="0" xfId="0" applyNumberFormat="1" applyFont="1"/>
    <xf numFmtId="167" fontId="2" fillId="0" borderId="1" xfId="0" applyNumberFormat="1" applyFont="1" applyBorder="1"/>
    <xf numFmtId="0" fontId="1" fillId="8" borderId="0" xfId="0" applyFont="1" applyFill="1" applyAlignment="1">
      <alignment wrapText="1"/>
    </xf>
    <xf numFmtId="3" fontId="2" fillId="0" borderId="1" xfId="0" applyNumberFormat="1" applyFont="1" applyBorder="1"/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3" borderId="0" xfId="0" applyFont="1" applyFill="1"/>
    <xf numFmtId="166" fontId="2" fillId="0" borderId="0" xfId="0" applyNumberFormat="1" applyFont="1"/>
    <xf numFmtId="0" fontId="3" fillId="11" borderId="0" xfId="0" applyFont="1" applyFill="1" applyAlignment="1">
      <alignment horizontal="left"/>
    </xf>
    <xf numFmtId="0" fontId="2" fillId="0" borderId="2" xfId="0" applyFont="1" applyBorder="1"/>
    <xf numFmtId="3" fontId="2" fillId="0" borderId="2" xfId="0" applyNumberFormat="1" applyFont="1" applyBorder="1"/>
    <xf numFmtId="166" fontId="2" fillId="0" borderId="2" xfId="0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wrapText="1"/>
    </xf>
    <xf numFmtId="168" fontId="2" fillId="0" borderId="0" xfId="0" applyNumberFormat="1" applyFont="1"/>
    <xf numFmtId="0" fontId="4" fillId="0" borderId="2" xfId="0" applyFont="1" applyBorder="1"/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wrapText="1"/>
    </xf>
    <xf numFmtId="1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2" fillId="0" borderId="3" xfId="0" applyFont="1" applyBorder="1"/>
    <xf numFmtId="164" fontId="2" fillId="0" borderId="2" xfId="0" applyNumberFormat="1" applyFont="1" applyBorder="1" applyAlignment="1">
      <alignment horizontal="right"/>
    </xf>
    <xf numFmtId="165" fontId="2" fillId="14" borderId="0" xfId="0" applyNumberFormat="1" applyFont="1" applyFill="1"/>
    <xf numFmtId="167" fontId="2" fillId="14" borderId="0" xfId="0" applyNumberFormat="1" applyFont="1" applyFill="1"/>
    <xf numFmtId="167" fontId="2" fillId="0" borderId="4" xfId="0" applyNumberFormat="1" applyFont="1" applyBorder="1"/>
    <xf numFmtId="167" fontId="2" fillId="0" borderId="5" xfId="0" applyNumberFormat="1" applyFont="1" applyBorder="1"/>
    <xf numFmtId="10" fontId="2" fillId="14" borderId="0" xfId="0" applyNumberFormat="1" applyFont="1" applyFill="1"/>
    <xf numFmtId="0" fontId="1" fillId="0" borderId="2" xfId="0" applyFont="1" applyBorder="1" applyAlignment="1">
      <alignment horizontal="center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H19"/>
  <sheetViews>
    <sheetView tabSelected="1" workbookViewId="0">
      <selection activeCell="G26" sqref="G26"/>
    </sheetView>
  </sheetViews>
  <sheetFormatPr defaultColWidth="11.42578125"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65" t="s">
        <v>16</v>
      </c>
      <c r="C2" s="65"/>
      <c r="D2" s="65"/>
      <c r="E2" s="65"/>
      <c r="F2" s="65"/>
      <c r="G2" s="65"/>
      <c r="H2" s="65"/>
    </row>
    <row r="3" spans="2:8" x14ac:dyDescent="0.25">
      <c r="B3" s="66" t="s">
        <v>17</v>
      </c>
      <c r="C3" s="66"/>
      <c r="D3" s="66"/>
      <c r="E3" s="66" t="s">
        <v>18</v>
      </c>
      <c r="F3" s="66"/>
      <c r="G3" s="66"/>
      <c r="H3" s="1" t="s">
        <v>36</v>
      </c>
    </row>
    <row r="4" spans="2:8" x14ac:dyDescent="0.25">
      <c r="B4" t="s">
        <v>23</v>
      </c>
      <c r="D4" s="8">
        <v>5934.8418461807796</v>
      </c>
      <c r="E4" t="s">
        <v>23</v>
      </c>
      <c r="G4" s="8">
        <v>1106.1649665911</v>
      </c>
    </row>
    <row r="5" spans="2:8" x14ac:dyDescent="0.25">
      <c r="B5" t="s">
        <v>48</v>
      </c>
      <c r="D5" s="9">
        <v>8.08</v>
      </c>
      <c r="E5" t="s">
        <v>31</v>
      </c>
      <c r="G5" s="9">
        <v>45.52</v>
      </c>
    </row>
    <row r="6" spans="2:8" x14ac:dyDescent="0.25">
      <c r="B6" t="s">
        <v>25</v>
      </c>
      <c r="D6" s="3">
        <v>0.16500000000000001</v>
      </c>
      <c r="E6" t="s">
        <v>32</v>
      </c>
      <c r="G6" s="3">
        <v>1</v>
      </c>
    </row>
    <row r="7" spans="2:8" x14ac:dyDescent="0.25">
      <c r="B7" t="s">
        <v>49</v>
      </c>
      <c r="C7" t="s">
        <v>24</v>
      </c>
      <c r="D7" s="10">
        <v>1.33</v>
      </c>
      <c r="E7" t="s">
        <v>33</v>
      </c>
      <c r="F7" t="s">
        <v>24</v>
      </c>
      <c r="G7" s="7">
        <v>45.52</v>
      </c>
    </row>
    <row r="8" spans="2:8" x14ac:dyDescent="0.25">
      <c r="B8" t="s">
        <v>50</v>
      </c>
      <c r="D8" s="9">
        <v>228.29</v>
      </c>
      <c r="E8" t="s">
        <v>54</v>
      </c>
      <c r="G8" s="11">
        <v>234.65</v>
      </c>
    </row>
    <row r="9" spans="2:8" x14ac:dyDescent="0.25">
      <c r="B9" s="4" t="s">
        <v>51</v>
      </c>
      <c r="C9" s="4" t="s">
        <v>26</v>
      </c>
      <c r="D9" s="10">
        <v>4.57</v>
      </c>
      <c r="E9" t="s">
        <v>53</v>
      </c>
      <c r="F9" t="s">
        <v>34</v>
      </c>
      <c r="G9" s="7">
        <v>23.46</v>
      </c>
    </row>
    <row r="10" spans="2:8" x14ac:dyDescent="0.25">
      <c r="B10" t="s">
        <v>52</v>
      </c>
      <c r="C10" t="s">
        <v>27</v>
      </c>
      <c r="D10" s="10">
        <v>5.9</v>
      </c>
    </row>
    <row r="11" spans="2:8" x14ac:dyDescent="0.25">
      <c r="B11" t="s">
        <v>22</v>
      </c>
      <c r="C11" t="s">
        <v>29</v>
      </c>
      <c r="D11" s="6">
        <v>0.72989999999999999</v>
      </c>
      <c r="E11" t="s">
        <v>22</v>
      </c>
      <c r="F11" t="s">
        <v>35</v>
      </c>
      <c r="G11" s="6">
        <v>0.51549999999999996</v>
      </c>
    </row>
    <row r="12" spans="2:8" x14ac:dyDescent="0.25">
      <c r="B12" t="s">
        <v>44</v>
      </c>
      <c r="C12" t="s">
        <v>30</v>
      </c>
      <c r="D12" s="12">
        <v>8131</v>
      </c>
      <c r="E12" t="s">
        <v>45</v>
      </c>
      <c r="F12" t="s">
        <v>30</v>
      </c>
      <c r="G12" s="12">
        <v>2146</v>
      </c>
      <c r="H12" s="14">
        <f>$D12+$G12</f>
        <v>10277</v>
      </c>
    </row>
    <row r="13" spans="2:8" x14ac:dyDescent="0.25">
      <c r="B13" t="s">
        <v>46</v>
      </c>
      <c r="D13" s="12">
        <v>506</v>
      </c>
      <c r="E13" t="s">
        <v>47</v>
      </c>
      <c r="G13" s="12">
        <v>819</v>
      </c>
      <c r="H13" s="14">
        <f>$D13+$G13</f>
        <v>1325</v>
      </c>
    </row>
    <row r="14" spans="2:8" x14ac:dyDescent="0.25">
      <c r="H14" s="13">
        <v>11602</v>
      </c>
    </row>
    <row r="15" spans="2:8" x14ac:dyDescent="0.25">
      <c r="B15" s="65" t="s">
        <v>21</v>
      </c>
      <c r="C15" s="65"/>
      <c r="D15" s="65"/>
      <c r="E15" s="65"/>
      <c r="F15" s="65"/>
      <c r="G15" s="65"/>
      <c r="H15" s="65"/>
    </row>
    <row r="16" spans="2:8" x14ac:dyDescent="0.25">
      <c r="B16" t="s">
        <v>19</v>
      </c>
      <c r="H16" s="13">
        <v>8188</v>
      </c>
    </row>
    <row r="17" spans="2:3" x14ac:dyDescent="0.25">
      <c r="B17" s="5" t="s">
        <v>28</v>
      </c>
      <c r="C17" t="s">
        <v>121</v>
      </c>
    </row>
    <row r="19" spans="2:3" x14ac:dyDescent="0.25">
      <c r="B19" s="2" t="s">
        <v>20</v>
      </c>
      <c r="C19" s="2">
        <v>1.417</v>
      </c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S464"/>
  <sheetViews>
    <sheetView workbookViewId="0">
      <pane xSplit="2" ySplit="2" topLeftCell="G122" activePane="bottomRight" state="frozen"/>
      <selection pane="topRight" activeCell="C1" sqref="C1"/>
      <selection pane="bottomLeft" activeCell="A3" sqref="A3"/>
      <selection pane="bottomRight" activeCell="O145" sqref="O145"/>
    </sheetView>
  </sheetViews>
  <sheetFormatPr defaultColWidth="11.42578125"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  <col min="19" max="19" width="15.42578125" customWidth="1"/>
  </cols>
  <sheetData>
    <row r="1" spans="1:19" x14ac:dyDescent="0.25">
      <c r="C1" s="68" t="s">
        <v>71</v>
      </c>
      <c r="D1" s="68"/>
      <c r="E1" s="68"/>
      <c r="F1" s="67" t="s">
        <v>67</v>
      </c>
      <c r="G1" s="67"/>
      <c r="H1" s="69" t="s">
        <v>55</v>
      </c>
      <c r="I1" s="69"/>
      <c r="J1" s="69"/>
      <c r="K1" s="69"/>
      <c r="L1" s="69"/>
      <c r="M1" s="32"/>
      <c r="N1" s="32"/>
      <c r="O1" s="32"/>
      <c r="P1" s="32"/>
      <c r="Q1" s="32"/>
      <c r="R1" s="32"/>
      <c r="S1" s="32"/>
    </row>
    <row r="2" spans="1:19" ht="54.95" customHeight="1" x14ac:dyDescent="0.25">
      <c r="A2" s="29" t="s">
        <v>11</v>
      </c>
      <c r="B2" s="29" t="s">
        <v>12</v>
      </c>
      <c r="C2" s="17" t="s">
        <v>59</v>
      </c>
      <c r="D2" s="17" t="s">
        <v>62</v>
      </c>
      <c r="E2" s="17" t="s">
        <v>56</v>
      </c>
      <c r="F2" s="22" t="s">
        <v>60</v>
      </c>
      <c r="G2" s="22" t="s">
        <v>56</v>
      </c>
      <c r="H2" s="28" t="s">
        <v>63</v>
      </c>
      <c r="I2" s="28" t="s">
        <v>56</v>
      </c>
      <c r="J2" s="28" t="s">
        <v>57</v>
      </c>
      <c r="K2" s="28" t="s">
        <v>61</v>
      </c>
      <c r="L2" s="28" t="s">
        <v>64</v>
      </c>
      <c r="M2" s="19" t="s">
        <v>65</v>
      </c>
      <c r="N2" s="19" t="s">
        <v>66</v>
      </c>
      <c r="O2" s="19" t="s">
        <v>56</v>
      </c>
      <c r="P2" s="19" t="s">
        <v>58</v>
      </c>
      <c r="Q2" s="26" t="s">
        <v>89</v>
      </c>
      <c r="R2" s="26" t="s">
        <v>95</v>
      </c>
      <c r="S2" s="26" t="s">
        <v>101</v>
      </c>
    </row>
    <row r="3" spans="1:19" x14ac:dyDescent="0.25">
      <c r="A3" t="s">
        <v>122</v>
      </c>
      <c r="B3" t="s">
        <v>272</v>
      </c>
      <c r="C3" s="18">
        <v>33.93</v>
      </c>
      <c r="D3">
        <v>134</v>
      </c>
      <c r="E3">
        <v>3</v>
      </c>
      <c r="F3" s="15">
        <v>25722.73</v>
      </c>
      <c r="G3">
        <v>3</v>
      </c>
      <c r="H3">
        <v>18.07</v>
      </c>
      <c r="I3">
        <v>10</v>
      </c>
      <c r="J3" s="15">
        <v>26982</v>
      </c>
      <c r="K3" s="15">
        <v>915.53338823322895</v>
      </c>
      <c r="L3" s="15">
        <v>47.607736188127902</v>
      </c>
      <c r="M3">
        <v>495</v>
      </c>
      <c r="N3">
        <v>6.86</v>
      </c>
      <c r="O3">
        <v>6</v>
      </c>
      <c r="P3" s="24">
        <v>44.655896483891297</v>
      </c>
      <c r="Q3" s="15">
        <f>J3/(H3/100)</f>
        <v>149319.31377974543</v>
      </c>
      <c r="R3" s="33">
        <f>(P3*1000000)/J3</f>
        <v>1655.0254422908345</v>
      </c>
      <c r="S3">
        <f>(P3*1000000)/J3</f>
        <v>1655.0254422908345</v>
      </c>
    </row>
    <row r="4" spans="1:19" x14ac:dyDescent="0.25">
      <c r="A4" t="s">
        <v>123</v>
      </c>
      <c r="B4" t="s">
        <v>273</v>
      </c>
      <c r="C4" s="18">
        <v>37.56</v>
      </c>
      <c r="D4">
        <v>61</v>
      </c>
      <c r="E4">
        <v>6</v>
      </c>
      <c r="F4" s="15">
        <v>32931.71</v>
      </c>
      <c r="G4">
        <v>9</v>
      </c>
      <c r="H4">
        <v>11.13</v>
      </c>
      <c r="I4">
        <v>2</v>
      </c>
      <c r="J4" s="15">
        <v>33648</v>
      </c>
      <c r="K4" s="15">
        <v>1263.9260853871799</v>
      </c>
      <c r="L4" s="15">
        <v>65.724156440133399</v>
      </c>
      <c r="M4">
        <v>633</v>
      </c>
      <c r="N4">
        <v>5.93</v>
      </c>
      <c r="O4">
        <v>3</v>
      </c>
      <c r="P4" s="24">
        <v>61.6490377715877</v>
      </c>
      <c r="Q4" s="15">
        <f t="shared" ref="Q4:Q67" si="0">J4/(H4/100)</f>
        <v>302318.05929919134</v>
      </c>
      <c r="R4" s="33">
        <f t="shared" ref="R4:R67" si="1">(P4*1000000)/J4</f>
        <v>1832.1753973962107</v>
      </c>
      <c r="S4">
        <f t="shared" ref="S4:S67" si="2">(P4*1000000)/J4</f>
        <v>1832.1753973962107</v>
      </c>
    </row>
    <row r="5" spans="1:19" x14ac:dyDescent="0.25">
      <c r="A5" t="s">
        <v>124</v>
      </c>
      <c r="B5" t="s">
        <v>274</v>
      </c>
      <c r="C5" s="18">
        <v>27.21</v>
      </c>
      <c r="D5">
        <v>22</v>
      </c>
      <c r="E5">
        <v>1</v>
      </c>
      <c r="F5" s="15">
        <v>26290</v>
      </c>
      <c r="G5">
        <v>4</v>
      </c>
      <c r="H5">
        <v>18.29</v>
      </c>
      <c r="I5">
        <v>10</v>
      </c>
      <c r="J5" s="15">
        <v>35804</v>
      </c>
      <c r="K5" s="15">
        <v>974.24573216181204</v>
      </c>
      <c r="L5" s="15">
        <v>50.660778072414203</v>
      </c>
      <c r="M5">
        <v>506</v>
      </c>
      <c r="N5">
        <v>5.38</v>
      </c>
      <c r="O5">
        <v>2</v>
      </c>
      <c r="P5" s="24">
        <v>47.519639506809398</v>
      </c>
      <c r="Q5" s="15">
        <f t="shared" si="0"/>
        <v>195757.24439584475</v>
      </c>
      <c r="R5" s="33">
        <f t="shared" si="1"/>
        <v>1327.2159397500111</v>
      </c>
      <c r="S5">
        <f t="shared" si="2"/>
        <v>1327.2159397500111</v>
      </c>
    </row>
    <row r="6" spans="1:19" x14ac:dyDescent="0.25">
      <c r="A6" t="s">
        <v>125</v>
      </c>
      <c r="B6" t="s">
        <v>275</v>
      </c>
      <c r="C6" s="18">
        <v>28.68</v>
      </c>
      <c r="D6">
        <v>20</v>
      </c>
      <c r="E6">
        <v>1</v>
      </c>
      <c r="F6" s="15">
        <v>29866.67</v>
      </c>
      <c r="G6">
        <v>7</v>
      </c>
      <c r="H6">
        <v>13.04</v>
      </c>
      <c r="I6">
        <v>4</v>
      </c>
      <c r="J6" s="15">
        <v>20484</v>
      </c>
      <c r="K6" s="15">
        <v>587.46347488340302</v>
      </c>
      <c r="L6" s="15">
        <v>30.548100693936998</v>
      </c>
      <c r="M6">
        <v>574</v>
      </c>
      <c r="N6">
        <v>4.99</v>
      </c>
      <c r="O6">
        <v>1</v>
      </c>
      <c r="P6" s="24">
        <v>28.654015746040098</v>
      </c>
      <c r="Q6" s="15">
        <f t="shared" si="0"/>
        <v>157085.88957055216</v>
      </c>
      <c r="R6" s="33">
        <f t="shared" si="1"/>
        <v>1398.8486499726664</v>
      </c>
      <c r="S6">
        <f t="shared" si="2"/>
        <v>1398.8486499726664</v>
      </c>
    </row>
    <row r="7" spans="1:19" x14ac:dyDescent="0.25">
      <c r="A7" t="s">
        <v>126</v>
      </c>
      <c r="B7" t="s">
        <v>276</v>
      </c>
      <c r="C7" s="18">
        <v>27.69</v>
      </c>
      <c r="D7">
        <v>11</v>
      </c>
      <c r="E7">
        <v>1</v>
      </c>
      <c r="F7" s="15">
        <v>29835</v>
      </c>
      <c r="G7">
        <v>7</v>
      </c>
      <c r="H7">
        <v>10.76</v>
      </c>
      <c r="I7">
        <v>2</v>
      </c>
      <c r="J7" s="15">
        <v>14262</v>
      </c>
      <c r="K7" s="15">
        <v>394.96314148125703</v>
      </c>
      <c r="L7" s="15">
        <v>20.5380833570254</v>
      </c>
      <c r="M7">
        <v>574</v>
      </c>
      <c r="N7">
        <v>4.83</v>
      </c>
      <c r="O7">
        <v>1</v>
      </c>
      <c r="P7" s="24">
        <v>19.264653138402501</v>
      </c>
      <c r="Q7" s="15">
        <f t="shared" si="0"/>
        <v>132546.46840148699</v>
      </c>
      <c r="R7" s="33">
        <f t="shared" si="1"/>
        <v>1350.7679945591431</v>
      </c>
      <c r="S7">
        <f t="shared" si="2"/>
        <v>1350.7679945591431</v>
      </c>
    </row>
    <row r="8" spans="1:19" x14ac:dyDescent="0.25">
      <c r="A8" t="s">
        <v>127</v>
      </c>
      <c r="B8" t="s">
        <v>277</v>
      </c>
      <c r="C8" s="18">
        <v>35.85</v>
      </c>
      <c r="D8">
        <v>30</v>
      </c>
      <c r="E8">
        <v>5</v>
      </c>
      <c r="F8" s="15">
        <v>32378.57</v>
      </c>
      <c r="G8">
        <v>9</v>
      </c>
      <c r="H8">
        <v>14.17</v>
      </c>
      <c r="I8">
        <v>6</v>
      </c>
      <c r="J8" s="15">
        <v>27084</v>
      </c>
      <c r="K8" s="15">
        <v>970.95711149510998</v>
      </c>
      <c r="L8" s="15">
        <v>50.489769797745701</v>
      </c>
      <c r="M8">
        <v>623</v>
      </c>
      <c r="N8">
        <v>5.76</v>
      </c>
      <c r="O8">
        <v>3</v>
      </c>
      <c r="P8" s="24">
        <v>47.3592343201123</v>
      </c>
      <c r="Q8" s="15">
        <f t="shared" si="0"/>
        <v>191136.20324629499</v>
      </c>
      <c r="R8" s="33">
        <f t="shared" si="1"/>
        <v>1748.6056092199196</v>
      </c>
      <c r="S8">
        <f t="shared" si="2"/>
        <v>1748.6056092199196</v>
      </c>
    </row>
    <row r="9" spans="1:19" x14ac:dyDescent="0.25">
      <c r="A9" t="s">
        <v>128</v>
      </c>
      <c r="B9" t="s">
        <v>278</v>
      </c>
      <c r="C9" s="18">
        <v>39.99</v>
      </c>
      <c r="D9">
        <v>616</v>
      </c>
      <c r="E9">
        <v>7</v>
      </c>
      <c r="F9" s="15">
        <v>22587.88</v>
      </c>
      <c r="G9">
        <v>1</v>
      </c>
      <c r="H9">
        <v>14.79</v>
      </c>
      <c r="I9">
        <v>6</v>
      </c>
      <c r="J9" s="15">
        <v>126363</v>
      </c>
      <c r="K9" s="15">
        <v>5052.7476039971998</v>
      </c>
      <c r="L9" s="15">
        <v>262.74287540785502</v>
      </c>
      <c r="M9">
        <v>434</v>
      </c>
      <c r="N9">
        <v>9.2100000000000009</v>
      </c>
      <c r="O9">
        <v>9</v>
      </c>
      <c r="P9" s="24">
        <v>246.45193377245701</v>
      </c>
      <c r="Q9" s="15">
        <f t="shared" si="0"/>
        <v>854381.33874239353</v>
      </c>
      <c r="R9" s="33">
        <f t="shared" si="1"/>
        <v>1950.3488661432302</v>
      </c>
      <c r="S9">
        <f t="shared" si="2"/>
        <v>1950.3488661432302</v>
      </c>
    </row>
    <row r="10" spans="1:19" x14ac:dyDescent="0.25">
      <c r="A10" t="s">
        <v>129</v>
      </c>
      <c r="B10" t="s">
        <v>279</v>
      </c>
      <c r="C10" s="18">
        <v>36.99</v>
      </c>
      <c r="D10">
        <v>32</v>
      </c>
      <c r="E10">
        <v>6</v>
      </c>
      <c r="F10" s="15">
        <v>21933.33</v>
      </c>
      <c r="G10">
        <v>1</v>
      </c>
      <c r="H10">
        <v>15.5</v>
      </c>
      <c r="I10">
        <v>8</v>
      </c>
      <c r="J10" s="15">
        <v>17197</v>
      </c>
      <c r="K10" s="15">
        <v>636.07288210048296</v>
      </c>
      <c r="L10" s="15">
        <v>33.075789869225098</v>
      </c>
      <c r="M10">
        <v>422</v>
      </c>
      <c r="N10">
        <v>8.77</v>
      </c>
      <c r="O10">
        <v>9</v>
      </c>
      <c r="P10" s="24">
        <v>31.024979694190801</v>
      </c>
      <c r="Q10" s="15">
        <f t="shared" si="0"/>
        <v>110948.3870967742</v>
      </c>
      <c r="R10" s="33">
        <f t="shared" si="1"/>
        <v>1804.0925565035063</v>
      </c>
      <c r="S10">
        <f t="shared" si="2"/>
        <v>1804.0925565035063</v>
      </c>
    </row>
    <row r="11" spans="1:19" x14ac:dyDescent="0.25">
      <c r="A11" t="s">
        <v>130</v>
      </c>
      <c r="B11" t="s">
        <v>280</v>
      </c>
      <c r="C11" s="18">
        <v>36.54</v>
      </c>
      <c r="D11">
        <v>59</v>
      </c>
      <c r="E11">
        <v>5</v>
      </c>
      <c r="F11" s="15">
        <v>19615.79</v>
      </c>
      <c r="G11">
        <v>1</v>
      </c>
      <c r="H11">
        <v>23.4</v>
      </c>
      <c r="I11">
        <v>10</v>
      </c>
      <c r="J11" s="15">
        <v>25797</v>
      </c>
      <c r="K11" s="15">
        <v>942.51277410184798</v>
      </c>
      <c r="L11" s="15">
        <v>49.010664253296099</v>
      </c>
      <c r="M11">
        <v>377</v>
      </c>
      <c r="N11">
        <v>9.69</v>
      </c>
      <c r="O11">
        <v>10</v>
      </c>
      <c r="P11" s="24">
        <v>45.971838292275798</v>
      </c>
      <c r="Q11" s="15">
        <f t="shared" si="0"/>
        <v>110243.58974358975</v>
      </c>
      <c r="R11" s="33">
        <f t="shared" si="1"/>
        <v>1782.0614138184983</v>
      </c>
      <c r="S11">
        <f t="shared" si="2"/>
        <v>1782.0614138184983</v>
      </c>
    </row>
    <row r="12" spans="1:19" x14ac:dyDescent="0.25">
      <c r="A12" t="s">
        <v>131</v>
      </c>
      <c r="B12" t="s">
        <v>281</v>
      </c>
      <c r="C12" s="18">
        <v>49.2</v>
      </c>
      <c r="D12">
        <v>20</v>
      </c>
      <c r="E12">
        <v>10</v>
      </c>
      <c r="F12" s="15">
        <v>24328.57</v>
      </c>
      <c r="G12">
        <v>2</v>
      </c>
      <c r="H12">
        <v>15.87</v>
      </c>
      <c r="I12">
        <v>8</v>
      </c>
      <c r="J12" s="15">
        <v>34774</v>
      </c>
      <c r="K12" s="15">
        <v>1710.7784443452299</v>
      </c>
      <c r="L12" s="15">
        <v>88.960479105951904</v>
      </c>
      <c r="M12">
        <v>468</v>
      </c>
      <c r="N12">
        <v>10.52</v>
      </c>
      <c r="O12">
        <v>10</v>
      </c>
      <c r="P12" s="24">
        <v>83.444630309966996</v>
      </c>
      <c r="Q12" s="15">
        <f t="shared" si="0"/>
        <v>219117.83238815377</v>
      </c>
      <c r="R12" s="33">
        <f t="shared" si="1"/>
        <v>2399.6270291012538</v>
      </c>
      <c r="S12">
        <f t="shared" si="2"/>
        <v>2399.6270291012538</v>
      </c>
    </row>
    <row r="13" spans="1:19" x14ac:dyDescent="0.25">
      <c r="A13" t="s">
        <v>132</v>
      </c>
      <c r="B13" t="s">
        <v>282</v>
      </c>
      <c r="C13" s="18">
        <v>31.19</v>
      </c>
      <c r="D13">
        <v>83</v>
      </c>
      <c r="E13">
        <v>2</v>
      </c>
      <c r="F13" s="15">
        <v>26429.88</v>
      </c>
      <c r="G13">
        <v>4</v>
      </c>
      <c r="H13">
        <v>13.86</v>
      </c>
      <c r="I13">
        <v>5</v>
      </c>
      <c r="J13" s="15">
        <v>44330</v>
      </c>
      <c r="K13" s="15">
        <v>1382.52077174481</v>
      </c>
      <c r="L13" s="15">
        <v>71.891080130730003</v>
      </c>
      <c r="M13">
        <v>508</v>
      </c>
      <c r="N13">
        <v>6.14</v>
      </c>
      <c r="O13">
        <v>4</v>
      </c>
      <c r="P13" s="24">
        <v>67.433591459734203</v>
      </c>
      <c r="Q13" s="15">
        <f t="shared" si="0"/>
        <v>319841.26984126982</v>
      </c>
      <c r="R13" s="33">
        <f t="shared" si="1"/>
        <v>1521.1728278757996</v>
      </c>
      <c r="S13">
        <f t="shared" si="2"/>
        <v>1521.1728278757996</v>
      </c>
    </row>
    <row r="14" spans="1:19" x14ac:dyDescent="0.25">
      <c r="A14" t="s">
        <v>133</v>
      </c>
      <c r="B14" t="s">
        <v>283</v>
      </c>
      <c r="C14" s="18">
        <v>29.63</v>
      </c>
      <c r="D14">
        <v>1</v>
      </c>
      <c r="E14">
        <v>1</v>
      </c>
      <c r="F14" s="15">
        <v>31433.33</v>
      </c>
      <c r="G14">
        <v>9</v>
      </c>
      <c r="H14">
        <v>11.86</v>
      </c>
      <c r="I14">
        <v>2</v>
      </c>
      <c r="J14" s="15">
        <v>11170</v>
      </c>
      <c r="K14" s="15">
        <v>330.917108097268</v>
      </c>
      <c r="L14" s="15">
        <v>17.207689621057899</v>
      </c>
      <c r="M14">
        <v>604</v>
      </c>
      <c r="N14">
        <v>4.9000000000000004</v>
      </c>
      <c r="O14">
        <v>1</v>
      </c>
      <c r="P14" s="24">
        <v>16.140755011084099</v>
      </c>
      <c r="Q14" s="15">
        <f t="shared" si="0"/>
        <v>94182.124789207417</v>
      </c>
      <c r="R14" s="33">
        <f t="shared" si="1"/>
        <v>1445.0094011713609</v>
      </c>
      <c r="S14">
        <f t="shared" si="2"/>
        <v>1445.0094011713609</v>
      </c>
    </row>
    <row r="15" spans="1:19" x14ac:dyDescent="0.25">
      <c r="A15" t="s">
        <v>134</v>
      </c>
      <c r="B15" t="s">
        <v>284</v>
      </c>
      <c r="C15" s="18">
        <v>38.68</v>
      </c>
      <c r="D15">
        <v>385</v>
      </c>
      <c r="E15">
        <v>7</v>
      </c>
      <c r="F15" s="15">
        <v>22373.77</v>
      </c>
      <c r="G15">
        <v>1</v>
      </c>
      <c r="H15">
        <v>16.510000000000002</v>
      </c>
      <c r="I15">
        <v>9</v>
      </c>
      <c r="J15" s="15">
        <v>65583</v>
      </c>
      <c r="K15" s="15">
        <v>2536.8940824083902</v>
      </c>
      <c r="L15" s="15">
        <v>131.918492285236</v>
      </c>
      <c r="M15">
        <v>430</v>
      </c>
      <c r="N15">
        <v>8.99</v>
      </c>
      <c r="O15">
        <v>9</v>
      </c>
      <c r="P15" s="24">
        <v>123.73910224426</v>
      </c>
      <c r="Q15" s="15">
        <f t="shared" si="0"/>
        <v>397231.9806178073</v>
      </c>
      <c r="R15" s="33">
        <f t="shared" si="1"/>
        <v>1886.7557483533842</v>
      </c>
      <c r="S15">
        <f t="shared" si="2"/>
        <v>1886.7557483533842</v>
      </c>
    </row>
    <row r="16" spans="1:19" x14ac:dyDescent="0.25">
      <c r="A16" t="s">
        <v>135</v>
      </c>
      <c r="B16" t="s">
        <v>285</v>
      </c>
      <c r="C16" s="18">
        <v>38.28</v>
      </c>
      <c r="D16">
        <v>78</v>
      </c>
      <c r="E16">
        <v>6</v>
      </c>
      <c r="F16" s="15">
        <v>27582.35</v>
      </c>
      <c r="G16">
        <v>5</v>
      </c>
      <c r="H16">
        <v>10.33</v>
      </c>
      <c r="I16">
        <v>1</v>
      </c>
      <c r="J16" s="15">
        <v>26046</v>
      </c>
      <c r="K16" s="15">
        <v>997.06179691167597</v>
      </c>
      <c r="L16" s="15">
        <v>51.847213439407199</v>
      </c>
      <c r="M16">
        <v>530</v>
      </c>
      <c r="N16">
        <v>7.22</v>
      </c>
      <c r="O16">
        <v>7</v>
      </c>
      <c r="P16" s="24">
        <v>48.632511892169298</v>
      </c>
      <c r="Q16" s="15">
        <f t="shared" si="0"/>
        <v>252139.39980638915</v>
      </c>
      <c r="R16" s="33">
        <f t="shared" si="1"/>
        <v>1867.1777582803231</v>
      </c>
      <c r="S16">
        <f t="shared" si="2"/>
        <v>1867.1777582803231</v>
      </c>
    </row>
    <row r="17" spans="1:19" x14ac:dyDescent="0.25">
      <c r="A17" t="s">
        <v>136</v>
      </c>
      <c r="B17" t="s">
        <v>286</v>
      </c>
      <c r="C17" s="18">
        <v>28.97</v>
      </c>
      <c r="D17">
        <v>354</v>
      </c>
      <c r="E17">
        <v>1</v>
      </c>
      <c r="F17" s="15">
        <v>29896.97</v>
      </c>
      <c r="G17">
        <v>8</v>
      </c>
      <c r="H17">
        <v>17.5</v>
      </c>
      <c r="I17">
        <v>9</v>
      </c>
      <c r="J17" s="15">
        <v>42107</v>
      </c>
      <c r="K17" s="15">
        <v>1219.6745261201199</v>
      </c>
      <c r="L17" s="15">
        <v>63.423075358246301</v>
      </c>
      <c r="M17">
        <v>575</v>
      </c>
      <c r="N17">
        <v>5.04</v>
      </c>
      <c r="O17">
        <v>1</v>
      </c>
      <c r="P17" s="24">
        <v>59.4906314531747</v>
      </c>
      <c r="Q17" s="15">
        <f t="shared" si="0"/>
        <v>240611.42857142858</v>
      </c>
      <c r="R17" s="33">
        <f t="shared" si="1"/>
        <v>1412.8442171889401</v>
      </c>
      <c r="S17">
        <f t="shared" si="2"/>
        <v>1412.8442171889401</v>
      </c>
    </row>
    <row r="18" spans="1:19" x14ac:dyDescent="0.25">
      <c r="A18" t="s">
        <v>137</v>
      </c>
      <c r="B18" t="s">
        <v>287</v>
      </c>
      <c r="C18" s="18">
        <v>27.91</v>
      </c>
      <c r="D18">
        <v>98</v>
      </c>
      <c r="E18">
        <v>1</v>
      </c>
      <c r="F18" s="15">
        <v>27087.27</v>
      </c>
      <c r="G18">
        <v>5</v>
      </c>
      <c r="H18">
        <v>17.97</v>
      </c>
      <c r="I18">
        <v>9</v>
      </c>
      <c r="J18" s="15">
        <v>66358</v>
      </c>
      <c r="K18" s="15">
        <v>1852.36854408161</v>
      </c>
      <c r="L18" s="15">
        <v>96.323164292243703</v>
      </c>
      <c r="M18">
        <v>521</v>
      </c>
      <c r="N18">
        <v>5.36</v>
      </c>
      <c r="O18">
        <v>2</v>
      </c>
      <c r="P18" s="24">
        <v>90.350804260840803</v>
      </c>
      <c r="Q18" s="15">
        <f t="shared" si="0"/>
        <v>369271.00723427936</v>
      </c>
      <c r="R18" s="33">
        <f t="shared" si="1"/>
        <v>1361.5661150251785</v>
      </c>
      <c r="S18">
        <f t="shared" si="2"/>
        <v>1361.5661150251785</v>
      </c>
    </row>
    <row r="19" spans="1:19" x14ac:dyDescent="0.25">
      <c r="A19" t="s">
        <v>138</v>
      </c>
      <c r="B19" t="s">
        <v>288</v>
      </c>
      <c r="C19" s="18">
        <v>38.39</v>
      </c>
      <c r="D19">
        <v>54</v>
      </c>
      <c r="E19">
        <v>7</v>
      </c>
      <c r="F19" s="15">
        <v>36620.51</v>
      </c>
      <c r="G19">
        <v>10</v>
      </c>
      <c r="H19">
        <v>9.42</v>
      </c>
      <c r="I19">
        <v>1</v>
      </c>
      <c r="J19" s="15">
        <v>24254</v>
      </c>
      <c r="K19" s="15">
        <v>931.13430467193496</v>
      </c>
      <c r="L19" s="15">
        <v>48.418983842940598</v>
      </c>
      <c r="M19">
        <v>704</v>
      </c>
      <c r="N19">
        <v>5.45</v>
      </c>
      <c r="O19">
        <v>2</v>
      </c>
      <c r="P19" s="24">
        <v>45.4168440566337</v>
      </c>
      <c r="Q19" s="15">
        <f t="shared" si="0"/>
        <v>257473.46072186835</v>
      </c>
      <c r="R19" s="33">
        <f t="shared" si="1"/>
        <v>1872.5506743891194</v>
      </c>
      <c r="S19">
        <f t="shared" si="2"/>
        <v>1872.5506743891194</v>
      </c>
    </row>
    <row r="20" spans="1:19" x14ac:dyDescent="0.25">
      <c r="A20" t="s">
        <v>139</v>
      </c>
      <c r="B20" t="s">
        <v>289</v>
      </c>
      <c r="C20" s="18">
        <v>33.39</v>
      </c>
      <c r="D20">
        <v>93</v>
      </c>
      <c r="E20">
        <v>3</v>
      </c>
      <c r="F20" s="15">
        <v>33529.07</v>
      </c>
      <c r="G20">
        <v>10</v>
      </c>
      <c r="H20">
        <v>11.34</v>
      </c>
      <c r="I20">
        <v>2</v>
      </c>
      <c r="J20" s="15">
        <v>47431</v>
      </c>
      <c r="K20" s="15">
        <v>1583.8586184471501</v>
      </c>
      <c r="L20" s="15">
        <v>82.360648159251696</v>
      </c>
      <c r="M20">
        <v>645</v>
      </c>
      <c r="N20">
        <v>5.18</v>
      </c>
      <c r="O20">
        <v>2</v>
      </c>
      <c r="P20" s="24">
        <v>77.254011071060106</v>
      </c>
      <c r="Q20" s="15">
        <f t="shared" si="0"/>
        <v>418262.78659611993</v>
      </c>
      <c r="R20" s="33">
        <f t="shared" si="1"/>
        <v>1628.7662303358586</v>
      </c>
      <c r="S20">
        <f t="shared" si="2"/>
        <v>1628.7662303358586</v>
      </c>
    </row>
    <row r="21" spans="1:19" x14ac:dyDescent="0.25">
      <c r="A21" t="s">
        <v>140</v>
      </c>
      <c r="B21" t="s">
        <v>290</v>
      </c>
      <c r="C21" s="18">
        <v>36.64</v>
      </c>
      <c r="D21">
        <v>75</v>
      </c>
      <c r="E21">
        <v>5</v>
      </c>
      <c r="F21" s="15">
        <v>26407.69</v>
      </c>
      <c r="G21">
        <v>4</v>
      </c>
      <c r="H21">
        <v>12.77</v>
      </c>
      <c r="I21">
        <v>3</v>
      </c>
      <c r="J21" s="15">
        <v>18859</v>
      </c>
      <c r="K21" s="15">
        <v>690.89390425068302</v>
      </c>
      <c r="L21" s="15">
        <v>35.926483021035502</v>
      </c>
      <c r="M21">
        <v>508</v>
      </c>
      <c r="N21">
        <v>7.21</v>
      </c>
      <c r="O21">
        <v>7</v>
      </c>
      <c r="P21" s="24">
        <v>33.6989202863572</v>
      </c>
      <c r="Q21" s="15">
        <f t="shared" si="0"/>
        <v>147682.06734534062</v>
      </c>
      <c r="R21" s="33">
        <f t="shared" si="1"/>
        <v>1786.8879731882498</v>
      </c>
      <c r="S21">
        <f t="shared" si="2"/>
        <v>1786.8879731882498</v>
      </c>
    </row>
    <row r="22" spans="1:19" x14ac:dyDescent="0.25">
      <c r="A22" t="s">
        <v>141</v>
      </c>
      <c r="B22" t="s">
        <v>291</v>
      </c>
      <c r="C22" s="18">
        <v>36.65</v>
      </c>
      <c r="D22">
        <v>49</v>
      </c>
      <c r="E22">
        <v>5</v>
      </c>
      <c r="F22" s="15">
        <v>25077.78</v>
      </c>
      <c r="G22">
        <v>3</v>
      </c>
      <c r="H22">
        <v>16.09</v>
      </c>
      <c r="I22">
        <v>8</v>
      </c>
      <c r="J22" s="15">
        <v>26598</v>
      </c>
      <c r="K22" s="15">
        <v>974.67348606483301</v>
      </c>
      <c r="L22" s="15">
        <v>50.683021275371303</v>
      </c>
      <c r="M22">
        <v>482</v>
      </c>
      <c r="N22">
        <v>7.6</v>
      </c>
      <c r="O22">
        <v>7</v>
      </c>
      <c r="P22" s="24">
        <v>47.540503556399997</v>
      </c>
      <c r="Q22" s="15">
        <f t="shared" si="0"/>
        <v>165307.64449968925</v>
      </c>
      <c r="R22" s="33">
        <f t="shared" si="1"/>
        <v>1787.3713646289195</v>
      </c>
      <c r="S22">
        <f t="shared" si="2"/>
        <v>1787.3713646289195</v>
      </c>
    </row>
    <row r="23" spans="1:19" x14ac:dyDescent="0.25">
      <c r="A23" t="s">
        <v>142</v>
      </c>
      <c r="B23" t="s">
        <v>292</v>
      </c>
      <c r="C23" s="18">
        <v>32.28</v>
      </c>
      <c r="D23">
        <v>372</v>
      </c>
      <c r="E23">
        <v>3</v>
      </c>
      <c r="F23" s="15">
        <v>32436.02</v>
      </c>
      <c r="G23">
        <v>9</v>
      </c>
      <c r="H23">
        <v>13.2</v>
      </c>
      <c r="I23">
        <v>4</v>
      </c>
      <c r="J23" s="15">
        <v>68239</v>
      </c>
      <c r="K23" s="15">
        <v>2202.6539973807098</v>
      </c>
      <c r="L23" s="15">
        <v>114.53800786379701</v>
      </c>
      <c r="M23">
        <v>624</v>
      </c>
      <c r="N23">
        <v>5.17</v>
      </c>
      <c r="O23">
        <v>1</v>
      </c>
      <c r="P23" s="24">
        <v>107.43626629136701</v>
      </c>
      <c r="Q23" s="15">
        <f t="shared" si="0"/>
        <v>516962.12121212122</v>
      </c>
      <c r="R23" s="33">
        <f t="shared" si="1"/>
        <v>1574.4114991627516</v>
      </c>
      <c r="S23">
        <f t="shared" si="2"/>
        <v>1574.4114991627516</v>
      </c>
    </row>
    <row r="24" spans="1:19" x14ac:dyDescent="0.25">
      <c r="A24" t="s">
        <v>143</v>
      </c>
      <c r="B24" t="s">
        <v>293</v>
      </c>
      <c r="C24" s="18">
        <v>31.96</v>
      </c>
      <c r="D24">
        <v>49</v>
      </c>
      <c r="E24">
        <v>3</v>
      </c>
      <c r="F24" s="15">
        <v>32492.86</v>
      </c>
      <c r="G24">
        <v>9</v>
      </c>
      <c r="H24">
        <v>12.05</v>
      </c>
      <c r="I24">
        <v>3</v>
      </c>
      <c r="J24" s="15">
        <v>26219</v>
      </c>
      <c r="K24" s="15">
        <v>837.87667412156202</v>
      </c>
      <c r="L24" s="15">
        <v>43.569587054321197</v>
      </c>
      <c r="M24">
        <v>625</v>
      </c>
      <c r="N24">
        <v>5.1100000000000003</v>
      </c>
      <c r="O24">
        <v>1</v>
      </c>
      <c r="P24" s="24">
        <v>40.868126172923397</v>
      </c>
      <c r="Q24" s="15">
        <f t="shared" si="0"/>
        <v>217585.06224066389</v>
      </c>
      <c r="R24" s="33">
        <f t="shared" si="1"/>
        <v>1558.721773253114</v>
      </c>
      <c r="S24">
        <f t="shared" si="2"/>
        <v>1558.721773253114</v>
      </c>
    </row>
    <row r="25" spans="1:19" x14ac:dyDescent="0.25">
      <c r="A25" t="s">
        <v>144</v>
      </c>
      <c r="B25" t="s">
        <v>294</v>
      </c>
      <c r="C25" s="18">
        <v>39.69</v>
      </c>
      <c r="D25">
        <v>53</v>
      </c>
      <c r="E25">
        <v>7</v>
      </c>
      <c r="F25" s="15">
        <v>32036.36</v>
      </c>
      <c r="G25">
        <v>9</v>
      </c>
      <c r="H25">
        <v>13.7</v>
      </c>
      <c r="I25">
        <v>5</v>
      </c>
      <c r="J25" s="15">
        <v>30831</v>
      </c>
      <c r="K25" s="15">
        <v>1223.6732764241401</v>
      </c>
      <c r="L25" s="15">
        <v>63.631010374055201</v>
      </c>
      <c r="M25">
        <v>616</v>
      </c>
      <c r="N25">
        <v>6.44</v>
      </c>
      <c r="O25">
        <v>4</v>
      </c>
      <c r="P25" s="24">
        <v>59.685673798911303</v>
      </c>
      <c r="Q25" s="15">
        <f t="shared" si="0"/>
        <v>225043.79562043797</v>
      </c>
      <c r="R25" s="33">
        <f t="shared" si="1"/>
        <v>1935.8980830628686</v>
      </c>
      <c r="S25">
        <f t="shared" si="2"/>
        <v>1935.8980830628686</v>
      </c>
    </row>
    <row r="26" spans="1:19" x14ac:dyDescent="0.25">
      <c r="A26" t="s">
        <v>145</v>
      </c>
      <c r="B26" t="s">
        <v>295</v>
      </c>
      <c r="C26" s="18">
        <v>43.7</v>
      </c>
      <c r="D26">
        <v>13</v>
      </c>
      <c r="E26">
        <v>9</v>
      </c>
      <c r="F26" s="15">
        <v>30198.04</v>
      </c>
      <c r="G26">
        <v>8</v>
      </c>
      <c r="H26">
        <v>13.8</v>
      </c>
      <c r="I26">
        <v>5</v>
      </c>
      <c r="J26" s="15">
        <v>42362</v>
      </c>
      <c r="K26" s="15">
        <v>1851.1847295504101</v>
      </c>
      <c r="L26" s="15">
        <v>96.261605936621507</v>
      </c>
      <c r="M26">
        <v>581</v>
      </c>
      <c r="N26">
        <v>7.52</v>
      </c>
      <c r="O26">
        <v>7</v>
      </c>
      <c r="P26" s="24">
        <v>90.293062730230801</v>
      </c>
      <c r="Q26" s="15">
        <f t="shared" si="0"/>
        <v>306971.0144927536</v>
      </c>
      <c r="R26" s="33">
        <f t="shared" si="1"/>
        <v>2131.4636402962751</v>
      </c>
      <c r="S26">
        <f t="shared" si="2"/>
        <v>2131.4636402962751</v>
      </c>
    </row>
    <row r="27" spans="1:19" x14ac:dyDescent="0.25">
      <c r="A27" t="s">
        <v>146</v>
      </c>
      <c r="B27" t="s">
        <v>296</v>
      </c>
      <c r="C27" s="18">
        <v>24.09</v>
      </c>
      <c r="D27">
        <v>13</v>
      </c>
      <c r="E27">
        <v>1</v>
      </c>
      <c r="F27" s="15">
        <v>29140.43</v>
      </c>
      <c r="G27">
        <v>7</v>
      </c>
      <c r="H27">
        <v>11.34</v>
      </c>
      <c r="I27">
        <v>2</v>
      </c>
      <c r="J27" s="15">
        <v>31125</v>
      </c>
      <c r="K27" s="15">
        <v>749.78251500007605</v>
      </c>
      <c r="L27" s="15">
        <v>38.9886907800039</v>
      </c>
      <c r="M27">
        <v>560</v>
      </c>
      <c r="N27">
        <v>4.3</v>
      </c>
      <c r="O27">
        <v>1</v>
      </c>
      <c r="P27" s="24">
        <v>36.571260868910699</v>
      </c>
      <c r="Q27" s="15">
        <f t="shared" si="0"/>
        <v>274470.89947089949</v>
      </c>
      <c r="R27" s="33">
        <f t="shared" si="1"/>
        <v>1174.9802688806651</v>
      </c>
      <c r="S27">
        <f t="shared" si="2"/>
        <v>1174.9802688806651</v>
      </c>
    </row>
    <row r="28" spans="1:19" x14ac:dyDescent="0.25">
      <c r="A28" t="s">
        <v>147</v>
      </c>
      <c r="B28" t="s">
        <v>297</v>
      </c>
      <c r="C28" s="18"/>
      <c r="D28">
        <v>0</v>
      </c>
      <c r="F28" s="15">
        <v>41800</v>
      </c>
      <c r="G28">
        <v>10</v>
      </c>
      <c r="J28" s="15"/>
      <c r="K28" s="15"/>
      <c r="L28" s="15"/>
      <c r="M28">
        <v>804</v>
      </c>
      <c r="P28" s="24"/>
      <c r="Q28" s="15" t="e">
        <f t="shared" si="0"/>
        <v>#DIV/0!</v>
      </c>
      <c r="R28" s="33" t="e">
        <f t="shared" si="1"/>
        <v>#DIV/0!</v>
      </c>
      <c r="S28" t="e">
        <f t="shared" si="2"/>
        <v>#DIV/0!</v>
      </c>
    </row>
    <row r="29" spans="1:19" x14ac:dyDescent="0.25">
      <c r="A29" t="s">
        <v>148</v>
      </c>
      <c r="B29" t="s">
        <v>298</v>
      </c>
      <c r="C29" s="18">
        <v>28.66</v>
      </c>
      <c r="D29">
        <v>417</v>
      </c>
      <c r="E29">
        <v>1</v>
      </c>
      <c r="F29" s="15">
        <v>25473.97</v>
      </c>
      <c r="G29">
        <v>3</v>
      </c>
      <c r="H29">
        <v>15.17</v>
      </c>
      <c r="I29">
        <v>7</v>
      </c>
      <c r="J29" s="15">
        <v>69931</v>
      </c>
      <c r="K29" s="15">
        <v>2004.2536819346101</v>
      </c>
      <c r="L29" s="15">
        <v>104.2211914606</v>
      </c>
      <c r="M29">
        <v>490</v>
      </c>
      <c r="N29">
        <v>5.85</v>
      </c>
      <c r="O29">
        <v>3</v>
      </c>
      <c r="P29" s="24">
        <v>97.7591271910335</v>
      </c>
      <c r="Q29" s="15">
        <f t="shared" si="0"/>
        <v>460982.20171390905</v>
      </c>
      <c r="R29" s="33">
        <f t="shared" si="1"/>
        <v>1397.9369262706596</v>
      </c>
      <c r="S29">
        <f t="shared" si="2"/>
        <v>1397.9369262706596</v>
      </c>
    </row>
    <row r="30" spans="1:19" x14ac:dyDescent="0.25">
      <c r="A30" t="s">
        <v>149</v>
      </c>
      <c r="B30" t="s">
        <v>299</v>
      </c>
      <c r="C30" s="18">
        <v>33.19</v>
      </c>
      <c r="D30">
        <v>79</v>
      </c>
      <c r="E30">
        <v>3</v>
      </c>
      <c r="F30" s="15">
        <v>25237.88</v>
      </c>
      <c r="G30">
        <v>3</v>
      </c>
      <c r="H30">
        <v>17</v>
      </c>
      <c r="I30">
        <v>9</v>
      </c>
      <c r="J30" s="15">
        <v>72875</v>
      </c>
      <c r="K30" s="15">
        <v>2418.9683211449701</v>
      </c>
      <c r="L30" s="15">
        <v>125.786352699538</v>
      </c>
      <c r="M30">
        <v>485</v>
      </c>
      <c r="N30">
        <v>6.84</v>
      </c>
      <c r="O30">
        <v>6</v>
      </c>
      <c r="P30" s="24">
        <v>117.987175929562</v>
      </c>
      <c r="Q30" s="15">
        <f t="shared" si="0"/>
        <v>428676.47058823524</v>
      </c>
      <c r="R30" s="33">
        <f t="shared" si="1"/>
        <v>1619.0350041792385</v>
      </c>
      <c r="S30">
        <f t="shared" si="2"/>
        <v>1619.0350041792385</v>
      </c>
    </row>
    <row r="31" spans="1:19" x14ac:dyDescent="0.25">
      <c r="A31" t="s">
        <v>150</v>
      </c>
      <c r="B31" t="s">
        <v>300</v>
      </c>
      <c r="C31" s="18">
        <v>36.67</v>
      </c>
      <c r="D31">
        <v>19</v>
      </c>
      <c r="E31">
        <v>6</v>
      </c>
      <c r="F31" s="15">
        <v>24764.29</v>
      </c>
      <c r="G31">
        <v>3</v>
      </c>
      <c r="H31">
        <v>15.07</v>
      </c>
      <c r="I31">
        <v>7</v>
      </c>
      <c r="J31" s="15">
        <v>43973</v>
      </c>
      <c r="K31" s="15">
        <v>1612.37523675276</v>
      </c>
      <c r="L31" s="15">
        <v>83.843512311143797</v>
      </c>
      <c r="M31">
        <v>476</v>
      </c>
      <c r="N31">
        <v>7.7</v>
      </c>
      <c r="O31">
        <v>7</v>
      </c>
      <c r="P31" s="24">
        <v>78.644932660040794</v>
      </c>
      <c r="Q31" s="15">
        <f t="shared" si="0"/>
        <v>291791.6390179164</v>
      </c>
      <c r="R31" s="33">
        <f t="shared" si="1"/>
        <v>1788.4823109644735</v>
      </c>
      <c r="S31">
        <f t="shared" si="2"/>
        <v>1788.4823109644735</v>
      </c>
    </row>
    <row r="32" spans="1:19" x14ac:dyDescent="0.25">
      <c r="A32" t="s">
        <v>151</v>
      </c>
      <c r="B32" t="s">
        <v>301</v>
      </c>
      <c r="C32" s="18">
        <v>35.17</v>
      </c>
      <c r="D32">
        <v>135</v>
      </c>
      <c r="E32">
        <v>5</v>
      </c>
      <c r="F32" s="15">
        <v>31211.360000000001</v>
      </c>
      <c r="G32">
        <v>9</v>
      </c>
      <c r="H32">
        <v>12.43</v>
      </c>
      <c r="I32">
        <v>3</v>
      </c>
      <c r="J32" s="15">
        <v>36269</v>
      </c>
      <c r="K32" s="15">
        <v>1275.52410454082</v>
      </c>
      <c r="L32" s="15">
        <v>66.327253436122504</v>
      </c>
      <c r="M32">
        <v>600</v>
      </c>
      <c r="N32">
        <v>5.86</v>
      </c>
      <c r="O32">
        <v>3</v>
      </c>
      <c r="P32" s="24">
        <v>62.214740726170803</v>
      </c>
      <c r="Q32" s="15">
        <f t="shared" si="0"/>
        <v>291786.00160901045</v>
      </c>
      <c r="R32" s="33">
        <f t="shared" si="1"/>
        <v>1715.3696194041963</v>
      </c>
      <c r="S32">
        <f t="shared" si="2"/>
        <v>1715.3696194041963</v>
      </c>
    </row>
    <row r="33" spans="1:19" x14ac:dyDescent="0.25">
      <c r="A33" t="s">
        <v>152</v>
      </c>
      <c r="B33" t="s">
        <v>302</v>
      </c>
      <c r="C33" s="18">
        <v>35.19</v>
      </c>
      <c r="D33">
        <v>466</v>
      </c>
      <c r="E33">
        <v>5</v>
      </c>
      <c r="F33" s="15">
        <v>26745.87</v>
      </c>
      <c r="G33">
        <v>4</v>
      </c>
      <c r="H33">
        <v>15.27</v>
      </c>
      <c r="I33">
        <v>7</v>
      </c>
      <c r="J33" s="15">
        <v>62243</v>
      </c>
      <c r="K33" s="15">
        <v>2190.0488978643698</v>
      </c>
      <c r="L33" s="15">
        <v>113.882542688947</v>
      </c>
      <c r="M33">
        <v>514</v>
      </c>
      <c r="N33">
        <v>6.84</v>
      </c>
      <c r="O33">
        <v>6</v>
      </c>
      <c r="P33" s="24">
        <v>106.821442161078</v>
      </c>
      <c r="Q33" s="15">
        <f t="shared" si="0"/>
        <v>407616.24099541584</v>
      </c>
      <c r="R33" s="33">
        <f t="shared" si="1"/>
        <v>1716.2000893446329</v>
      </c>
      <c r="S33">
        <f t="shared" si="2"/>
        <v>1716.2000893446329</v>
      </c>
    </row>
    <row r="34" spans="1:19" x14ac:dyDescent="0.25">
      <c r="A34" t="s">
        <v>153</v>
      </c>
      <c r="B34" t="s">
        <v>303</v>
      </c>
      <c r="C34" s="18">
        <v>44.77</v>
      </c>
      <c r="D34">
        <v>45</v>
      </c>
      <c r="E34">
        <v>9</v>
      </c>
      <c r="F34" s="15">
        <v>24253.33</v>
      </c>
      <c r="G34">
        <v>2</v>
      </c>
      <c r="H34">
        <v>13.71</v>
      </c>
      <c r="I34">
        <v>5</v>
      </c>
      <c r="J34" s="15">
        <v>11552</v>
      </c>
      <c r="K34" s="15">
        <v>517.14441346764795</v>
      </c>
      <c r="L34" s="15">
        <v>26.891509500317699</v>
      </c>
      <c r="M34">
        <v>466</v>
      </c>
      <c r="N34">
        <v>9.6</v>
      </c>
      <c r="O34">
        <v>10</v>
      </c>
      <c r="P34" s="24">
        <v>25.224145500143099</v>
      </c>
      <c r="Q34" s="15">
        <f t="shared" si="0"/>
        <v>84259.664478482853</v>
      </c>
      <c r="R34" s="33">
        <f t="shared" si="1"/>
        <v>2183.5306007741601</v>
      </c>
      <c r="S34">
        <f t="shared" si="2"/>
        <v>2183.5306007741601</v>
      </c>
    </row>
    <row r="35" spans="1:19" x14ac:dyDescent="0.25">
      <c r="A35" t="s">
        <v>154</v>
      </c>
      <c r="B35" t="s">
        <v>304</v>
      </c>
      <c r="C35" s="18">
        <v>33.69</v>
      </c>
      <c r="D35">
        <v>168</v>
      </c>
      <c r="E35">
        <v>3</v>
      </c>
      <c r="F35" s="15">
        <v>27148.39</v>
      </c>
      <c r="G35">
        <v>5</v>
      </c>
      <c r="H35">
        <v>16.739999999999998</v>
      </c>
      <c r="I35">
        <v>9</v>
      </c>
      <c r="J35" s="15">
        <v>33045</v>
      </c>
      <c r="K35" s="15">
        <v>1113.39079728453</v>
      </c>
      <c r="L35" s="15">
        <v>57.896321458795697</v>
      </c>
      <c r="M35">
        <v>522</v>
      </c>
      <c r="N35">
        <v>6.45</v>
      </c>
      <c r="O35">
        <v>5</v>
      </c>
      <c r="P35" s="24">
        <v>54.3065548768271</v>
      </c>
      <c r="Q35" s="15">
        <f t="shared" si="0"/>
        <v>197401.43369175628</v>
      </c>
      <c r="R35" s="33">
        <f t="shared" si="1"/>
        <v>1643.4121615018037</v>
      </c>
      <c r="S35">
        <f t="shared" si="2"/>
        <v>1643.4121615018037</v>
      </c>
    </row>
    <row r="36" spans="1:19" x14ac:dyDescent="0.25">
      <c r="A36" t="s">
        <v>155</v>
      </c>
      <c r="B36" t="s">
        <v>305</v>
      </c>
      <c r="C36" s="18">
        <v>38.42</v>
      </c>
      <c r="D36">
        <v>236</v>
      </c>
      <c r="E36">
        <v>7</v>
      </c>
      <c r="F36" s="15">
        <v>28928.41</v>
      </c>
      <c r="G36">
        <v>7</v>
      </c>
      <c r="H36">
        <v>12.6</v>
      </c>
      <c r="I36">
        <v>3</v>
      </c>
      <c r="J36" s="15">
        <v>81716</v>
      </c>
      <c r="K36" s="15">
        <v>3139.4100337036998</v>
      </c>
      <c r="L36" s="15">
        <v>163.24932175259201</v>
      </c>
      <c r="M36">
        <v>556</v>
      </c>
      <c r="N36">
        <v>6.91</v>
      </c>
      <c r="O36">
        <v>6</v>
      </c>
      <c r="P36" s="24">
        <v>153.127314948178</v>
      </c>
      <c r="Q36" s="15">
        <f t="shared" si="0"/>
        <v>648539.68253968249</v>
      </c>
      <c r="R36" s="33">
        <f t="shared" si="1"/>
        <v>1873.8963599316901</v>
      </c>
      <c r="S36">
        <f t="shared" si="2"/>
        <v>1873.8963599316901</v>
      </c>
    </row>
    <row r="37" spans="1:19" x14ac:dyDescent="0.25">
      <c r="A37" t="s">
        <v>156</v>
      </c>
      <c r="B37" t="s">
        <v>306</v>
      </c>
      <c r="C37" s="18">
        <v>28.68</v>
      </c>
      <c r="D37">
        <v>159</v>
      </c>
      <c r="E37">
        <v>1</v>
      </c>
      <c r="F37" s="15">
        <v>27183.86</v>
      </c>
      <c r="G37">
        <v>5</v>
      </c>
      <c r="H37">
        <v>13.5</v>
      </c>
      <c r="I37">
        <v>5</v>
      </c>
      <c r="J37" s="15">
        <v>88461</v>
      </c>
      <c r="K37" s="15">
        <v>2536.6975373739601</v>
      </c>
      <c r="L37" s="15">
        <v>131.90827194344601</v>
      </c>
      <c r="M37">
        <v>523</v>
      </c>
      <c r="N37">
        <v>5.49</v>
      </c>
      <c r="O37">
        <v>2</v>
      </c>
      <c r="P37" s="24">
        <v>123.729515598022</v>
      </c>
      <c r="Q37" s="15">
        <f t="shared" si="0"/>
        <v>655266.66666666663</v>
      </c>
      <c r="R37" s="33">
        <f t="shared" si="1"/>
        <v>1398.6899944384757</v>
      </c>
      <c r="S37">
        <f t="shared" si="2"/>
        <v>1398.6899944384757</v>
      </c>
    </row>
    <row r="38" spans="1:19" x14ac:dyDescent="0.25">
      <c r="A38" t="s">
        <v>157</v>
      </c>
      <c r="B38" t="s">
        <v>307</v>
      </c>
      <c r="C38" s="18">
        <v>45.11</v>
      </c>
      <c r="D38">
        <v>312</v>
      </c>
      <c r="E38">
        <v>9</v>
      </c>
      <c r="F38" s="15">
        <v>25915.38</v>
      </c>
      <c r="G38">
        <v>4</v>
      </c>
      <c r="H38">
        <v>19.100000000000001</v>
      </c>
      <c r="I38">
        <v>10</v>
      </c>
      <c r="J38" s="15">
        <v>46779</v>
      </c>
      <c r="K38" s="15">
        <v>2110.2886871324799</v>
      </c>
      <c r="L38" s="15">
        <v>109.735011730889</v>
      </c>
      <c r="M38">
        <v>498</v>
      </c>
      <c r="N38">
        <v>9.0500000000000007</v>
      </c>
      <c r="O38">
        <v>9</v>
      </c>
      <c r="P38" s="24">
        <v>102.931072066711</v>
      </c>
      <c r="Q38" s="15">
        <f t="shared" si="0"/>
        <v>244916.23036649215</v>
      </c>
      <c r="R38" s="33">
        <f t="shared" si="1"/>
        <v>2200.3692269332605</v>
      </c>
      <c r="S38">
        <f t="shared" si="2"/>
        <v>2200.3692269332605</v>
      </c>
    </row>
    <row r="39" spans="1:19" x14ac:dyDescent="0.25">
      <c r="A39" t="s">
        <v>158</v>
      </c>
      <c r="B39" t="s">
        <v>308</v>
      </c>
      <c r="C39" s="18">
        <v>33.270000000000003</v>
      </c>
      <c r="D39">
        <v>50</v>
      </c>
      <c r="E39">
        <v>3</v>
      </c>
      <c r="F39" s="15">
        <v>28697.19</v>
      </c>
      <c r="G39">
        <v>6</v>
      </c>
      <c r="H39">
        <v>10.15</v>
      </c>
      <c r="I39">
        <v>1</v>
      </c>
      <c r="J39" s="15">
        <v>31530</v>
      </c>
      <c r="K39" s="15">
        <v>1048.95613599123</v>
      </c>
      <c r="L39" s="15">
        <v>54.5457190715438</v>
      </c>
      <c r="M39">
        <v>552</v>
      </c>
      <c r="N39">
        <v>6.03</v>
      </c>
      <c r="O39">
        <v>3</v>
      </c>
      <c r="P39" s="24">
        <v>51.163701102546803</v>
      </c>
      <c r="Q39" s="15">
        <f t="shared" si="0"/>
        <v>310640.39408866991</v>
      </c>
      <c r="R39" s="33">
        <f t="shared" si="1"/>
        <v>1622.6990517775707</v>
      </c>
      <c r="S39">
        <f t="shared" si="2"/>
        <v>1622.6990517775707</v>
      </c>
    </row>
    <row r="40" spans="1:19" x14ac:dyDescent="0.25">
      <c r="A40" t="s">
        <v>159</v>
      </c>
      <c r="B40" t="s">
        <v>309</v>
      </c>
      <c r="C40" s="18">
        <v>32.5</v>
      </c>
      <c r="D40">
        <v>59</v>
      </c>
      <c r="E40">
        <v>3</v>
      </c>
      <c r="F40" s="15">
        <v>24918.6</v>
      </c>
      <c r="G40">
        <v>3</v>
      </c>
      <c r="H40">
        <v>13.5</v>
      </c>
      <c r="I40">
        <v>5</v>
      </c>
      <c r="J40" s="15">
        <v>34039</v>
      </c>
      <c r="K40" s="15">
        <v>1106.0922854456401</v>
      </c>
      <c r="L40" s="15">
        <v>57.516798843173198</v>
      </c>
      <c r="M40">
        <v>479</v>
      </c>
      <c r="N40">
        <v>6.78</v>
      </c>
      <c r="O40">
        <v>5</v>
      </c>
      <c r="P40" s="24">
        <v>53.950563939355099</v>
      </c>
      <c r="Q40" s="15">
        <f t="shared" si="0"/>
        <v>252140.74074074073</v>
      </c>
      <c r="R40" s="33">
        <f t="shared" si="1"/>
        <v>1584.9632462573841</v>
      </c>
      <c r="S40">
        <f t="shared" si="2"/>
        <v>1584.9632462573841</v>
      </c>
    </row>
    <row r="41" spans="1:19" x14ac:dyDescent="0.25">
      <c r="A41" t="s">
        <v>160</v>
      </c>
      <c r="B41" t="s">
        <v>310</v>
      </c>
      <c r="C41" s="18">
        <v>36.89</v>
      </c>
      <c r="D41">
        <v>82</v>
      </c>
      <c r="E41">
        <v>6</v>
      </c>
      <c r="F41" s="15">
        <v>31084.62</v>
      </c>
      <c r="G41">
        <v>8</v>
      </c>
      <c r="H41">
        <v>9.9499999999999993</v>
      </c>
      <c r="I41">
        <v>1</v>
      </c>
      <c r="J41" s="15">
        <v>25841</v>
      </c>
      <c r="K41" s="15">
        <v>953.35349460206498</v>
      </c>
      <c r="L41" s="15">
        <v>49.574381719307397</v>
      </c>
      <c r="M41">
        <v>598</v>
      </c>
      <c r="N41">
        <v>6.17</v>
      </c>
      <c r="O41">
        <v>4</v>
      </c>
      <c r="P41" s="24">
        <v>46.500603380136504</v>
      </c>
      <c r="Q41" s="15">
        <f t="shared" si="0"/>
        <v>259708.54271356788</v>
      </c>
      <c r="R41" s="33">
        <f t="shared" si="1"/>
        <v>1799.4893146602881</v>
      </c>
      <c r="S41">
        <f t="shared" si="2"/>
        <v>1799.4893146602881</v>
      </c>
    </row>
    <row r="42" spans="1:19" x14ac:dyDescent="0.25">
      <c r="A42" t="s">
        <v>161</v>
      </c>
      <c r="B42" t="s">
        <v>311</v>
      </c>
      <c r="C42" s="18">
        <v>40.5</v>
      </c>
      <c r="D42">
        <v>44</v>
      </c>
      <c r="E42">
        <v>8</v>
      </c>
      <c r="F42" s="15">
        <v>28239.53</v>
      </c>
      <c r="G42">
        <v>6</v>
      </c>
      <c r="H42">
        <v>12.11</v>
      </c>
      <c r="I42">
        <v>3</v>
      </c>
      <c r="J42" s="15">
        <v>33682</v>
      </c>
      <c r="K42" s="15">
        <v>1364.16620103333</v>
      </c>
      <c r="L42" s="15">
        <v>70.936642453733</v>
      </c>
      <c r="M42">
        <v>543</v>
      </c>
      <c r="N42">
        <v>7.46</v>
      </c>
      <c r="O42">
        <v>7</v>
      </c>
      <c r="P42" s="24">
        <v>66.538332127597897</v>
      </c>
      <c r="Q42" s="15">
        <f t="shared" si="0"/>
        <v>278133.77374071017</v>
      </c>
      <c r="R42" s="33">
        <f t="shared" si="1"/>
        <v>1975.4863763315093</v>
      </c>
      <c r="S42">
        <f t="shared" si="2"/>
        <v>1975.4863763315093</v>
      </c>
    </row>
    <row r="43" spans="1:19" x14ac:dyDescent="0.25">
      <c r="A43" t="s">
        <v>162</v>
      </c>
      <c r="B43" t="s">
        <v>312</v>
      </c>
      <c r="C43" s="18">
        <v>31.43</v>
      </c>
      <c r="D43">
        <v>214</v>
      </c>
      <c r="E43">
        <v>2</v>
      </c>
      <c r="F43" s="15">
        <v>28866.33</v>
      </c>
      <c r="G43">
        <v>6</v>
      </c>
      <c r="H43">
        <v>12.64</v>
      </c>
      <c r="I43">
        <v>3</v>
      </c>
      <c r="J43" s="15">
        <v>57010</v>
      </c>
      <c r="K43" s="15">
        <v>1792.0781673921001</v>
      </c>
      <c r="L43" s="15">
        <v>93.188064704389404</v>
      </c>
      <c r="M43">
        <v>555</v>
      </c>
      <c r="N43">
        <v>5.66</v>
      </c>
      <c r="O43">
        <v>2</v>
      </c>
      <c r="P43" s="24">
        <v>87.410091387859794</v>
      </c>
      <c r="Q43" s="15">
        <f t="shared" si="0"/>
        <v>451028.48101265816</v>
      </c>
      <c r="R43" s="33">
        <f t="shared" si="1"/>
        <v>1533.2413855088544</v>
      </c>
      <c r="S43">
        <f t="shared" si="2"/>
        <v>1533.2413855088544</v>
      </c>
    </row>
    <row r="44" spans="1:19" x14ac:dyDescent="0.25">
      <c r="A44" t="s">
        <v>163</v>
      </c>
      <c r="B44" t="s">
        <v>313</v>
      </c>
      <c r="C44" s="18">
        <v>35.99</v>
      </c>
      <c r="D44">
        <v>189</v>
      </c>
      <c r="E44">
        <v>5</v>
      </c>
      <c r="F44" s="15">
        <v>28469.439999999999</v>
      </c>
      <c r="G44">
        <v>6</v>
      </c>
      <c r="H44">
        <v>15.8</v>
      </c>
      <c r="I44">
        <v>8</v>
      </c>
      <c r="J44" s="15">
        <v>39424</v>
      </c>
      <c r="K44" s="15">
        <v>1419.01974203334</v>
      </c>
      <c r="L44" s="15">
        <v>73.789026585733495</v>
      </c>
      <c r="M44">
        <v>547</v>
      </c>
      <c r="N44">
        <v>6.57</v>
      </c>
      <c r="O44">
        <v>5</v>
      </c>
      <c r="P44" s="24">
        <v>69.2138588534973</v>
      </c>
      <c r="Q44" s="15">
        <f t="shared" si="0"/>
        <v>249518.98734177215</v>
      </c>
      <c r="R44" s="33">
        <f t="shared" si="1"/>
        <v>1755.6275074446351</v>
      </c>
      <c r="S44">
        <f t="shared" si="2"/>
        <v>1755.6275074446351</v>
      </c>
    </row>
    <row r="45" spans="1:19" x14ac:dyDescent="0.25">
      <c r="A45" t="s">
        <v>164</v>
      </c>
      <c r="B45" t="s">
        <v>314</v>
      </c>
      <c r="C45" s="18">
        <v>39.520000000000003</v>
      </c>
      <c r="D45">
        <v>547</v>
      </c>
      <c r="E45">
        <v>7</v>
      </c>
      <c r="F45" s="15">
        <v>29986.79</v>
      </c>
      <c r="G45">
        <v>8</v>
      </c>
      <c r="H45">
        <v>13.19</v>
      </c>
      <c r="I45">
        <v>4</v>
      </c>
      <c r="J45" s="15">
        <v>154954</v>
      </c>
      <c r="K45" s="15">
        <v>6123.1984365030203</v>
      </c>
      <c r="L45" s="15">
        <v>318.40631869815701</v>
      </c>
      <c r="M45">
        <v>577</v>
      </c>
      <c r="N45">
        <v>6.85</v>
      </c>
      <c r="O45">
        <v>6</v>
      </c>
      <c r="P45" s="24">
        <v>298.664056434332</v>
      </c>
      <c r="Q45" s="15">
        <f t="shared" si="0"/>
        <v>1174783.9272175892</v>
      </c>
      <c r="R45" s="33">
        <f t="shared" si="1"/>
        <v>1927.4368937512552</v>
      </c>
      <c r="S45">
        <f t="shared" si="2"/>
        <v>1927.4368937512552</v>
      </c>
    </row>
    <row r="46" spans="1:19" x14ac:dyDescent="0.25">
      <c r="A46" t="s">
        <v>165</v>
      </c>
      <c r="B46" t="s">
        <v>315</v>
      </c>
      <c r="C46" s="18">
        <v>29.33</v>
      </c>
      <c r="D46">
        <v>15</v>
      </c>
      <c r="E46">
        <v>1</v>
      </c>
      <c r="F46" s="15">
        <v>24418.52</v>
      </c>
      <c r="G46">
        <v>2</v>
      </c>
      <c r="H46">
        <v>17.09</v>
      </c>
      <c r="I46">
        <v>9</v>
      </c>
      <c r="J46" s="15">
        <v>27805</v>
      </c>
      <c r="K46" s="15">
        <v>815.42634925133996</v>
      </c>
      <c r="L46" s="15">
        <v>42.402170161069698</v>
      </c>
      <c r="M46">
        <v>470</v>
      </c>
      <c r="N46">
        <v>6.25</v>
      </c>
      <c r="O46">
        <v>4</v>
      </c>
      <c r="P46" s="24">
        <v>39.773093051991502</v>
      </c>
      <c r="Q46" s="15">
        <f t="shared" si="0"/>
        <v>162697.48390871854</v>
      </c>
      <c r="R46" s="33">
        <f t="shared" si="1"/>
        <v>1430.4295289333393</v>
      </c>
      <c r="S46">
        <f t="shared" si="2"/>
        <v>1430.4295289333393</v>
      </c>
    </row>
    <row r="47" spans="1:19" x14ac:dyDescent="0.25">
      <c r="A47" t="s">
        <v>166</v>
      </c>
      <c r="B47" t="s">
        <v>316</v>
      </c>
      <c r="C47" s="18">
        <v>33.79</v>
      </c>
      <c r="D47">
        <v>298</v>
      </c>
      <c r="E47">
        <v>3</v>
      </c>
      <c r="F47" s="15">
        <v>29223.71</v>
      </c>
      <c r="G47">
        <v>7</v>
      </c>
      <c r="H47">
        <v>12.96</v>
      </c>
      <c r="I47">
        <v>4</v>
      </c>
      <c r="J47" s="15">
        <v>65858</v>
      </c>
      <c r="K47" s="15">
        <v>2225.51257142442</v>
      </c>
      <c r="L47" s="15">
        <v>115.72665371407</v>
      </c>
      <c r="M47">
        <v>562</v>
      </c>
      <c r="N47">
        <v>6.01</v>
      </c>
      <c r="O47">
        <v>3</v>
      </c>
      <c r="P47" s="24">
        <v>108.551212102612</v>
      </c>
      <c r="Q47" s="15">
        <f t="shared" si="0"/>
        <v>508163.58024691348</v>
      </c>
      <c r="R47" s="33">
        <f t="shared" si="1"/>
        <v>1648.2615946826809</v>
      </c>
      <c r="S47">
        <f t="shared" si="2"/>
        <v>1648.2615946826809</v>
      </c>
    </row>
    <row r="48" spans="1:19" x14ac:dyDescent="0.25">
      <c r="A48" t="s">
        <v>167</v>
      </c>
      <c r="B48" t="s">
        <v>317</v>
      </c>
      <c r="C48" s="18">
        <v>37.35</v>
      </c>
      <c r="D48">
        <v>120</v>
      </c>
      <c r="E48">
        <v>6</v>
      </c>
      <c r="F48" s="15">
        <v>30403.03</v>
      </c>
      <c r="G48">
        <v>8</v>
      </c>
      <c r="H48">
        <v>12.76</v>
      </c>
      <c r="I48">
        <v>3</v>
      </c>
      <c r="J48" s="15">
        <v>27929</v>
      </c>
      <c r="K48" s="15">
        <v>1043.07021890137</v>
      </c>
      <c r="L48" s="15">
        <v>54.239651382871401</v>
      </c>
      <c r="M48">
        <v>585</v>
      </c>
      <c r="N48">
        <v>6.39</v>
      </c>
      <c r="O48">
        <v>4</v>
      </c>
      <c r="P48" s="24">
        <v>50.876610639593402</v>
      </c>
      <c r="Q48" s="15">
        <f t="shared" si="0"/>
        <v>218879.31034482759</v>
      </c>
      <c r="R48" s="33">
        <f t="shared" si="1"/>
        <v>1821.6409695869311</v>
      </c>
      <c r="S48">
        <f t="shared" si="2"/>
        <v>1821.6409695869311</v>
      </c>
    </row>
    <row r="49" spans="1:19" x14ac:dyDescent="0.25">
      <c r="A49" t="s">
        <v>168</v>
      </c>
      <c r="B49" t="s">
        <v>318</v>
      </c>
      <c r="C49" s="18">
        <v>30.23</v>
      </c>
      <c r="D49">
        <v>159</v>
      </c>
      <c r="E49">
        <v>2</v>
      </c>
      <c r="F49" s="15">
        <v>27000</v>
      </c>
      <c r="G49">
        <v>5</v>
      </c>
      <c r="H49">
        <v>14.44</v>
      </c>
      <c r="I49">
        <v>6</v>
      </c>
      <c r="J49" s="15">
        <v>31381</v>
      </c>
      <c r="K49" s="15">
        <v>948.55073380869396</v>
      </c>
      <c r="L49" s="15">
        <v>49.324638158052103</v>
      </c>
      <c r="M49">
        <v>519</v>
      </c>
      <c r="N49">
        <v>5.82</v>
      </c>
      <c r="O49">
        <v>3</v>
      </c>
      <c r="P49" s="24">
        <v>46.266344759334501</v>
      </c>
      <c r="Q49" s="15">
        <f t="shared" si="0"/>
        <v>217319.94459833796</v>
      </c>
      <c r="R49" s="33">
        <f t="shared" si="1"/>
        <v>1474.3425881690994</v>
      </c>
      <c r="S49">
        <f t="shared" si="2"/>
        <v>1474.3425881690994</v>
      </c>
    </row>
    <row r="50" spans="1:19" x14ac:dyDescent="0.25">
      <c r="A50" t="s">
        <v>169</v>
      </c>
      <c r="B50" t="s">
        <v>319</v>
      </c>
      <c r="C50" s="18">
        <v>53.8</v>
      </c>
      <c r="D50">
        <v>31</v>
      </c>
      <c r="E50">
        <v>10</v>
      </c>
      <c r="F50" s="15">
        <v>23906.25</v>
      </c>
      <c r="G50">
        <v>2</v>
      </c>
      <c r="H50">
        <v>14.9</v>
      </c>
      <c r="I50">
        <v>7</v>
      </c>
      <c r="J50" s="15">
        <v>15000</v>
      </c>
      <c r="K50" s="15">
        <v>807.06522537677404</v>
      </c>
      <c r="L50" s="15">
        <v>41.9673917195923</v>
      </c>
      <c r="M50">
        <v>460</v>
      </c>
      <c r="N50">
        <v>11.7</v>
      </c>
      <c r="O50">
        <v>10</v>
      </c>
      <c r="P50" s="24">
        <v>39.3652723356415</v>
      </c>
      <c r="Q50" s="15">
        <f t="shared" si="0"/>
        <v>100671.14093959732</v>
      </c>
      <c r="R50" s="33">
        <f t="shared" si="1"/>
        <v>2624.3514890427664</v>
      </c>
      <c r="S50">
        <f t="shared" si="2"/>
        <v>2624.3514890427664</v>
      </c>
    </row>
    <row r="51" spans="1:19" x14ac:dyDescent="0.25">
      <c r="A51" t="s">
        <v>170</v>
      </c>
      <c r="B51" t="s">
        <v>320</v>
      </c>
      <c r="C51" s="18">
        <v>34.590000000000003</v>
      </c>
      <c r="D51">
        <v>88</v>
      </c>
      <c r="E51">
        <v>4</v>
      </c>
      <c r="F51" s="15">
        <v>31740</v>
      </c>
      <c r="G51">
        <v>9</v>
      </c>
      <c r="H51">
        <v>10.33</v>
      </c>
      <c r="I51">
        <v>1</v>
      </c>
      <c r="J51" s="15">
        <v>15305</v>
      </c>
      <c r="K51" s="15">
        <v>529.44653542806202</v>
      </c>
      <c r="L51" s="15">
        <v>27.531219842259201</v>
      </c>
      <c r="M51">
        <v>610</v>
      </c>
      <c r="N51">
        <v>5.67</v>
      </c>
      <c r="O51">
        <v>2</v>
      </c>
      <c r="P51" s="24">
        <v>25.824191650132899</v>
      </c>
      <c r="Q51" s="15">
        <f t="shared" si="0"/>
        <v>148160.69699903193</v>
      </c>
      <c r="R51" s="33">
        <f t="shared" si="1"/>
        <v>1687.3042567875139</v>
      </c>
      <c r="S51">
        <f t="shared" si="2"/>
        <v>1687.3042567875139</v>
      </c>
    </row>
    <row r="52" spans="1:19" x14ac:dyDescent="0.25">
      <c r="A52" t="s">
        <v>171</v>
      </c>
      <c r="B52" t="s">
        <v>321</v>
      </c>
      <c r="C52" s="18">
        <v>39.630000000000003</v>
      </c>
      <c r="D52">
        <v>136</v>
      </c>
      <c r="E52">
        <v>7</v>
      </c>
      <c r="F52" s="15">
        <v>32746.23</v>
      </c>
      <c r="G52">
        <v>9</v>
      </c>
      <c r="H52">
        <v>9.99</v>
      </c>
      <c r="I52">
        <v>1</v>
      </c>
      <c r="J52" s="15">
        <v>109694</v>
      </c>
      <c r="K52" s="15">
        <v>4347.5037104453304</v>
      </c>
      <c r="L52" s="15">
        <v>226.070192943157</v>
      </c>
      <c r="M52">
        <v>630</v>
      </c>
      <c r="N52">
        <v>6.29</v>
      </c>
      <c r="O52">
        <v>4</v>
      </c>
      <c r="P52" s="24">
        <v>212.053080916721</v>
      </c>
      <c r="Q52" s="15">
        <f t="shared" si="0"/>
        <v>1098038.038038038</v>
      </c>
      <c r="R52" s="33">
        <f t="shared" si="1"/>
        <v>1933.132905325004</v>
      </c>
      <c r="S52">
        <f t="shared" si="2"/>
        <v>1933.132905325004</v>
      </c>
    </row>
    <row r="53" spans="1:19" x14ac:dyDescent="0.25">
      <c r="A53" t="s">
        <v>172</v>
      </c>
      <c r="B53" t="s">
        <v>322</v>
      </c>
      <c r="C53" s="18">
        <v>29.97</v>
      </c>
      <c r="D53">
        <v>137</v>
      </c>
      <c r="E53">
        <v>2</v>
      </c>
      <c r="F53" s="15">
        <v>30000</v>
      </c>
      <c r="G53">
        <v>8</v>
      </c>
      <c r="H53">
        <v>14.9</v>
      </c>
      <c r="I53">
        <v>6</v>
      </c>
      <c r="J53" s="15">
        <v>31107</v>
      </c>
      <c r="K53" s="15">
        <v>932.26327200276</v>
      </c>
      <c r="L53" s="15">
        <v>48.477690144143502</v>
      </c>
      <c r="M53">
        <v>577</v>
      </c>
      <c r="N53">
        <v>5.19</v>
      </c>
      <c r="O53">
        <v>2</v>
      </c>
      <c r="P53" s="24">
        <v>45.471910369787302</v>
      </c>
      <c r="Q53" s="15">
        <f t="shared" si="0"/>
        <v>208771.81208053691</v>
      </c>
      <c r="R53" s="33">
        <f t="shared" si="1"/>
        <v>1461.790284173572</v>
      </c>
      <c r="S53">
        <f t="shared" si="2"/>
        <v>1461.790284173572</v>
      </c>
    </row>
    <row r="54" spans="1:19" x14ac:dyDescent="0.25">
      <c r="A54" t="s">
        <v>173</v>
      </c>
      <c r="B54" t="s">
        <v>323</v>
      </c>
      <c r="C54" s="18">
        <v>44.3</v>
      </c>
      <c r="D54">
        <v>56</v>
      </c>
      <c r="E54">
        <v>9</v>
      </c>
      <c r="F54" s="15">
        <v>33486.67</v>
      </c>
      <c r="G54">
        <v>10</v>
      </c>
      <c r="H54">
        <v>10.36</v>
      </c>
      <c r="I54">
        <v>2</v>
      </c>
      <c r="J54" s="15">
        <v>19875</v>
      </c>
      <c r="K54" s="15">
        <v>880.388252681989</v>
      </c>
      <c r="L54" s="15">
        <v>45.780189139463403</v>
      </c>
      <c r="M54">
        <v>644</v>
      </c>
      <c r="N54">
        <v>6.88</v>
      </c>
      <c r="O54">
        <v>6</v>
      </c>
      <c r="P54" s="24">
        <v>42.941663496586401</v>
      </c>
      <c r="Q54" s="15">
        <f t="shared" si="0"/>
        <v>191843.62934362935</v>
      </c>
      <c r="R54" s="33">
        <f t="shared" si="1"/>
        <v>2160.5868425955418</v>
      </c>
      <c r="S54">
        <f t="shared" si="2"/>
        <v>2160.5868425955418</v>
      </c>
    </row>
    <row r="55" spans="1:19" x14ac:dyDescent="0.25">
      <c r="A55" t="s">
        <v>174</v>
      </c>
      <c r="B55" t="s">
        <v>324</v>
      </c>
      <c r="C55" s="18">
        <v>51.94</v>
      </c>
      <c r="D55">
        <v>20</v>
      </c>
      <c r="E55">
        <v>10</v>
      </c>
      <c r="F55" s="15">
        <v>21925</v>
      </c>
      <c r="G55">
        <v>1</v>
      </c>
      <c r="H55">
        <v>19.260000000000002</v>
      </c>
      <c r="I55">
        <v>10</v>
      </c>
      <c r="J55" s="15">
        <v>14180</v>
      </c>
      <c r="K55" s="15">
        <v>736.57284337490603</v>
      </c>
      <c r="L55" s="15">
        <v>38.3017878554951</v>
      </c>
      <c r="M55">
        <v>422</v>
      </c>
      <c r="N55">
        <v>12.32</v>
      </c>
      <c r="O55">
        <v>10</v>
      </c>
      <c r="P55" s="24">
        <v>35.926948235137601</v>
      </c>
      <c r="Q55" s="15">
        <f t="shared" si="0"/>
        <v>73624.091381100719</v>
      </c>
      <c r="R55" s="33">
        <f t="shared" si="1"/>
        <v>2533.63527751323</v>
      </c>
      <c r="S55">
        <f t="shared" si="2"/>
        <v>2533.63527751323</v>
      </c>
    </row>
    <row r="56" spans="1:19" x14ac:dyDescent="0.25">
      <c r="A56" t="s">
        <v>175</v>
      </c>
      <c r="B56" t="s">
        <v>325</v>
      </c>
      <c r="C56" s="18">
        <v>54.19</v>
      </c>
      <c r="D56">
        <v>34</v>
      </c>
      <c r="E56">
        <v>10</v>
      </c>
      <c r="F56" s="15">
        <v>32280</v>
      </c>
      <c r="G56">
        <v>9</v>
      </c>
      <c r="H56">
        <v>13.18</v>
      </c>
      <c r="I56">
        <v>4</v>
      </c>
      <c r="J56" s="15">
        <v>26524</v>
      </c>
      <c r="K56" s="15">
        <v>1437.24862947631</v>
      </c>
      <c r="L56" s="15">
        <v>74.736928732768305</v>
      </c>
      <c r="M56">
        <v>621</v>
      </c>
      <c r="N56">
        <v>8.73</v>
      </c>
      <c r="O56">
        <v>8</v>
      </c>
      <c r="P56" s="24">
        <v>70.102987880501999</v>
      </c>
      <c r="Q56" s="15">
        <f t="shared" si="0"/>
        <v>201244.30955993931</v>
      </c>
      <c r="R56" s="33">
        <f t="shared" si="1"/>
        <v>2643.0021067901525</v>
      </c>
      <c r="S56">
        <f t="shared" si="2"/>
        <v>2643.0021067901525</v>
      </c>
    </row>
    <row r="57" spans="1:19" x14ac:dyDescent="0.25">
      <c r="A57" t="s">
        <v>176</v>
      </c>
      <c r="B57" t="s">
        <v>326</v>
      </c>
      <c r="C57" s="18">
        <v>41.77</v>
      </c>
      <c r="D57">
        <v>22</v>
      </c>
      <c r="E57">
        <v>8</v>
      </c>
      <c r="F57" s="15">
        <v>27047.83</v>
      </c>
      <c r="G57">
        <v>5</v>
      </c>
      <c r="H57">
        <v>12.27</v>
      </c>
      <c r="I57">
        <v>3</v>
      </c>
      <c r="J57" s="15">
        <v>19235</v>
      </c>
      <c r="K57" s="15">
        <v>803.46739511624901</v>
      </c>
      <c r="L57" s="15">
        <v>41.780304546044903</v>
      </c>
      <c r="M57">
        <v>520</v>
      </c>
      <c r="N57">
        <v>8.0299999999999994</v>
      </c>
      <c r="O57">
        <v>8</v>
      </c>
      <c r="P57" s="24">
        <v>39.189785195854398</v>
      </c>
      <c r="Q57" s="15">
        <f t="shared" si="0"/>
        <v>156764.46617766912</v>
      </c>
      <c r="R57" s="33">
        <f t="shared" si="1"/>
        <v>2037.4205976529449</v>
      </c>
      <c r="S57">
        <f t="shared" si="2"/>
        <v>2037.4205976529449</v>
      </c>
    </row>
    <row r="58" spans="1:19" x14ac:dyDescent="0.25">
      <c r="A58" t="s">
        <v>177</v>
      </c>
      <c r="B58" t="s">
        <v>327</v>
      </c>
      <c r="C58" s="18">
        <v>34.74</v>
      </c>
      <c r="D58">
        <v>165</v>
      </c>
      <c r="E58">
        <v>4</v>
      </c>
      <c r="F58" s="15">
        <v>31676.49</v>
      </c>
      <c r="G58">
        <v>9</v>
      </c>
      <c r="H58">
        <v>10.97</v>
      </c>
      <c r="I58">
        <v>2</v>
      </c>
      <c r="J58" s="15">
        <v>100550</v>
      </c>
      <c r="K58" s="15">
        <v>3492.6052595709698</v>
      </c>
      <c r="L58" s="15">
        <v>181.61547349769</v>
      </c>
      <c r="M58">
        <v>609</v>
      </c>
      <c r="N58">
        <v>5.7</v>
      </c>
      <c r="O58">
        <v>2</v>
      </c>
      <c r="P58" s="24">
        <v>170.35470353677999</v>
      </c>
      <c r="Q58" s="15">
        <f t="shared" si="0"/>
        <v>916590.70191431174</v>
      </c>
      <c r="R58" s="33">
        <f t="shared" si="1"/>
        <v>1694.2287770937842</v>
      </c>
      <c r="S58">
        <f t="shared" si="2"/>
        <v>1694.2287770937842</v>
      </c>
    </row>
    <row r="59" spans="1:19" x14ac:dyDescent="0.25">
      <c r="A59" t="s">
        <v>178</v>
      </c>
      <c r="B59" t="s">
        <v>328</v>
      </c>
      <c r="C59" s="18">
        <v>37.11</v>
      </c>
      <c r="D59">
        <v>25</v>
      </c>
      <c r="E59">
        <v>6</v>
      </c>
      <c r="F59" s="15">
        <v>31968.75</v>
      </c>
      <c r="G59">
        <v>9</v>
      </c>
      <c r="H59">
        <v>11.8</v>
      </c>
      <c r="I59">
        <v>2</v>
      </c>
      <c r="J59" s="15">
        <v>27469</v>
      </c>
      <c r="K59" s="15">
        <v>1019.3171208426201</v>
      </c>
      <c r="L59" s="15">
        <v>53.004490283816203</v>
      </c>
      <c r="M59">
        <v>615</v>
      </c>
      <c r="N59">
        <v>6.04</v>
      </c>
      <c r="O59">
        <v>3</v>
      </c>
      <c r="P59" s="24">
        <v>49.718033681378401</v>
      </c>
      <c r="Q59" s="15">
        <f t="shared" si="0"/>
        <v>232788.13559322033</v>
      </c>
      <c r="R59" s="33">
        <f t="shared" si="1"/>
        <v>1809.9688259994321</v>
      </c>
      <c r="S59">
        <f t="shared" si="2"/>
        <v>1809.9688259994321</v>
      </c>
    </row>
    <row r="60" spans="1:19" x14ac:dyDescent="0.25">
      <c r="A60" t="s">
        <v>179</v>
      </c>
      <c r="B60" t="s">
        <v>329</v>
      </c>
      <c r="C60" s="18">
        <v>39.31</v>
      </c>
      <c r="D60">
        <v>33</v>
      </c>
      <c r="E60">
        <v>7</v>
      </c>
      <c r="F60" s="15">
        <v>30850</v>
      </c>
      <c r="G60">
        <v>8</v>
      </c>
      <c r="H60">
        <v>14.25</v>
      </c>
      <c r="I60">
        <v>6</v>
      </c>
      <c r="J60" s="15">
        <v>29395</v>
      </c>
      <c r="K60" s="15">
        <v>1155.57494309395</v>
      </c>
      <c r="L60" s="15">
        <v>60.089897040885603</v>
      </c>
      <c r="M60">
        <v>593</v>
      </c>
      <c r="N60">
        <v>6.63</v>
      </c>
      <c r="O60">
        <v>5</v>
      </c>
      <c r="P60" s="24">
        <v>56.364121397871401</v>
      </c>
      <c r="Q60" s="15">
        <f t="shared" si="0"/>
        <v>206280.70175438598</v>
      </c>
      <c r="R60" s="33">
        <f t="shared" si="1"/>
        <v>1917.4730871873244</v>
      </c>
      <c r="S60">
        <f t="shared" si="2"/>
        <v>1917.4730871873244</v>
      </c>
    </row>
    <row r="61" spans="1:19" x14ac:dyDescent="0.25">
      <c r="A61" t="s">
        <v>180</v>
      </c>
      <c r="B61" t="s">
        <v>330</v>
      </c>
      <c r="C61" s="18">
        <v>42.1</v>
      </c>
      <c r="D61">
        <v>30</v>
      </c>
      <c r="E61">
        <v>9</v>
      </c>
      <c r="F61" s="15">
        <v>27144.44</v>
      </c>
      <c r="G61">
        <v>5</v>
      </c>
      <c r="H61">
        <v>14.44</v>
      </c>
      <c r="I61">
        <v>6</v>
      </c>
      <c r="J61" s="15">
        <v>16896</v>
      </c>
      <c r="K61" s="15">
        <v>711.29002662746598</v>
      </c>
      <c r="L61" s="15">
        <v>36.987081384628198</v>
      </c>
      <c r="M61">
        <v>522</v>
      </c>
      <c r="N61">
        <v>8.06</v>
      </c>
      <c r="O61">
        <v>8</v>
      </c>
      <c r="P61" s="24">
        <v>34.693757985600499</v>
      </c>
      <c r="Q61" s="15">
        <f t="shared" si="0"/>
        <v>117008.31024930748</v>
      </c>
      <c r="R61" s="33">
        <f t="shared" si="1"/>
        <v>2053.3710928977571</v>
      </c>
      <c r="S61">
        <f t="shared" si="2"/>
        <v>2053.3710928977571</v>
      </c>
    </row>
    <row r="62" spans="1:19" x14ac:dyDescent="0.25">
      <c r="A62" t="s">
        <v>181</v>
      </c>
      <c r="B62" t="s">
        <v>331</v>
      </c>
      <c r="C62" s="18">
        <v>33.25</v>
      </c>
      <c r="D62">
        <v>60</v>
      </c>
      <c r="E62">
        <v>3</v>
      </c>
      <c r="F62" s="15">
        <v>29604.35</v>
      </c>
      <c r="G62">
        <v>7</v>
      </c>
      <c r="H62">
        <v>12.35</v>
      </c>
      <c r="I62">
        <v>3</v>
      </c>
      <c r="J62" s="15">
        <v>24714</v>
      </c>
      <c r="K62" s="15">
        <v>821.75496402059696</v>
      </c>
      <c r="L62" s="15">
        <v>42.731258129071001</v>
      </c>
      <c r="M62">
        <v>569</v>
      </c>
      <c r="N62">
        <v>5.84</v>
      </c>
      <c r="O62">
        <v>3</v>
      </c>
      <c r="P62" s="24">
        <v>40.081776459559798</v>
      </c>
      <c r="Q62" s="15">
        <f t="shared" si="0"/>
        <v>200113.36032388665</v>
      </c>
      <c r="R62" s="33">
        <f t="shared" si="1"/>
        <v>1621.8247333317067</v>
      </c>
      <c r="S62">
        <f t="shared" si="2"/>
        <v>1621.8247333317067</v>
      </c>
    </row>
    <row r="63" spans="1:19" x14ac:dyDescent="0.25">
      <c r="A63" t="s">
        <v>182</v>
      </c>
      <c r="B63" t="s">
        <v>332</v>
      </c>
      <c r="C63" s="18">
        <v>43.05</v>
      </c>
      <c r="D63">
        <v>16</v>
      </c>
      <c r="E63">
        <v>9</v>
      </c>
      <c r="F63" s="15">
        <v>34028.57</v>
      </c>
      <c r="G63">
        <v>10</v>
      </c>
      <c r="H63">
        <v>14.94</v>
      </c>
      <c r="I63">
        <v>7</v>
      </c>
      <c r="J63" s="15">
        <v>18999</v>
      </c>
      <c r="K63" s="15">
        <v>818.00082655122799</v>
      </c>
      <c r="L63" s="15">
        <v>42.5360429806639</v>
      </c>
      <c r="M63">
        <v>654</v>
      </c>
      <c r="N63">
        <v>6.58</v>
      </c>
      <c r="O63">
        <v>5</v>
      </c>
      <c r="P63" s="24">
        <v>39.898665306681004</v>
      </c>
      <c r="Q63" s="15">
        <f t="shared" si="0"/>
        <v>127168.67469879518</v>
      </c>
      <c r="R63" s="33">
        <f t="shared" si="1"/>
        <v>2100.0402814190752</v>
      </c>
      <c r="S63">
        <f t="shared" si="2"/>
        <v>2100.0402814190752</v>
      </c>
    </row>
    <row r="64" spans="1:19" x14ac:dyDescent="0.25">
      <c r="A64" t="s">
        <v>183</v>
      </c>
      <c r="B64" t="s">
        <v>333</v>
      </c>
      <c r="C64" s="18">
        <v>36.42</v>
      </c>
      <c r="D64">
        <v>365</v>
      </c>
      <c r="E64">
        <v>5</v>
      </c>
      <c r="F64" s="15">
        <v>29643.43</v>
      </c>
      <c r="G64">
        <v>7</v>
      </c>
      <c r="H64">
        <v>13.69</v>
      </c>
      <c r="I64">
        <v>5</v>
      </c>
      <c r="J64" s="15">
        <v>169384</v>
      </c>
      <c r="K64" s="15">
        <v>6169.4441610641597</v>
      </c>
      <c r="L64" s="15">
        <v>320.811096375337</v>
      </c>
      <c r="M64">
        <v>570</v>
      </c>
      <c r="N64">
        <v>6.39</v>
      </c>
      <c r="O64">
        <v>4</v>
      </c>
      <c r="P64" s="24">
        <v>300.919729810494</v>
      </c>
      <c r="Q64" s="15">
        <f t="shared" si="0"/>
        <v>1237282.688093499</v>
      </c>
      <c r="R64" s="33">
        <f t="shared" si="1"/>
        <v>1776.5534513914774</v>
      </c>
      <c r="S64">
        <f t="shared" si="2"/>
        <v>1776.5534513914774</v>
      </c>
    </row>
    <row r="65" spans="1:19" x14ac:dyDescent="0.25">
      <c r="A65" t="s">
        <v>184</v>
      </c>
      <c r="B65" t="s">
        <v>334</v>
      </c>
      <c r="C65" s="18">
        <v>41.1</v>
      </c>
      <c r="D65">
        <v>76</v>
      </c>
      <c r="E65">
        <v>8</v>
      </c>
      <c r="F65" s="15">
        <v>22446.880000000001</v>
      </c>
      <c r="G65">
        <v>1</v>
      </c>
      <c r="H65">
        <v>22.22</v>
      </c>
      <c r="I65">
        <v>10</v>
      </c>
      <c r="J65" s="15">
        <v>44979</v>
      </c>
      <c r="K65" s="15">
        <v>1848.82949155081</v>
      </c>
      <c r="L65" s="15">
        <v>96.139133560642307</v>
      </c>
      <c r="M65">
        <v>432</v>
      </c>
      <c r="N65">
        <v>9.52</v>
      </c>
      <c r="O65">
        <v>9</v>
      </c>
      <c r="P65" s="24">
        <v>90.178184053323093</v>
      </c>
      <c r="Q65" s="15">
        <f t="shared" si="0"/>
        <v>202425.74257425746</v>
      </c>
      <c r="R65" s="33">
        <f t="shared" si="1"/>
        <v>2004.8952634189975</v>
      </c>
      <c r="S65">
        <f t="shared" si="2"/>
        <v>2004.8952634189975</v>
      </c>
    </row>
    <row r="66" spans="1:19" x14ac:dyDescent="0.25">
      <c r="A66" t="s">
        <v>185</v>
      </c>
      <c r="B66" t="s">
        <v>335</v>
      </c>
      <c r="C66" s="18">
        <v>26.44</v>
      </c>
      <c r="D66">
        <v>8</v>
      </c>
      <c r="E66">
        <v>1</v>
      </c>
      <c r="F66" s="15">
        <v>38760</v>
      </c>
      <c r="G66">
        <v>10</v>
      </c>
      <c r="H66">
        <v>9.2200000000000006</v>
      </c>
      <c r="I66">
        <v>1</v>
      </c>
      <c r="J66" s="15">
        <v>12722</v>
      </c>
      <c r="K66" s="15">
        <v>336.40150906496001</v>
      </c>
      <c r="L66" s="15">
        <v>17.4928784713779</v>
      </c>
      <c r="M66">
        <v>745</v>
      </c>
      <c r="N66">
        <v>3.55</v>
      </c>
      <c r="O66">
        <v>1</v>
      </c>
      <c r="P66" s="24">
        <v>16.4082611938592</v>
      </c>
      <c r="Q66" s="15">
        <f t="shared" si="0"/>
        <v>137982.64642082428</v>
      </c>
      <c r="R66" s="33">
        <f t="shared" si="1"/>
        <v>1289.7548493836819</v>
      </c>
      <c r="S66">
        <f t="shared" si="2"/>
        <v>1289.7548493836819</v>
      </c>
    </row>
    <row r="67" spans="1:19" x14ac:dyDescent="0.25">
      <c r="A67" t="s">
        <v>186</v>
      </c>
      <c r="B67" t="s">
        <v>336</v>
      </c>
      <c r="C67" s="18">
        <v>34.46</v>
      </c>
      <c r="D67">
        <v>145</v>
      </c>
      <c r="E67">
        <v>4</v>
      </c>
      <c r="F67" s="15">
        <v>24350.85</v>
      </c>
      <c r="G67">
        <v>2</v>
      </c>
      <c r="H67">
        <v>14.28</v>
      </c>
      <c r="I67">
        <v>6</v>
      </c>
      <c r="J67" s="15">
        <v>48497</v>
      </c>
      <c r="K67" s="15">
        <v>1671.0416842956099</v>
      </c>
      <c r="L67" s="15">
        <v>86.894167583371598</v>
      </c>
      <c r="M67">
        <v>468</v>
      </c>
      <c r="N67">
        <v>7.36</v>
      </c>
      <c r="O67">
        <v>7</v>
      </c>
      <c r="P67" s="24">
        <v>81.506437048871902</v>
      </c>
      <c r="Q67" s="15">
        <f t="shared" si="0"/>
        <v>339614.84593837539</v>
      </c>
      <c r="R67" s="33">
        <f t="shared" si="1"/>
        <v>1680.6490514644597</v>
      </c>
      <c r="S67">
        <f t="shared" si="2"/>
        <v>1680.6490514644597</v>
      </c>
    </row>
    <row r="68" spans="1:19" x14ac:dyDescent="0.25">
      <c r="A68" t="s">
        <v>187</v>
      </c>
      <c r="B68" t="s">
        <v>337</v>
      </c>
      <c r="C68" s="18">
        <v>42.09</v>
      </c>
      <c r="D68">
        <v>63</v>
      </c>
      <c r="E68">
        <v>8</v>
      </c>
      <c r="F68" s="15">
        <v>20985</v>
      </c>
      <c r="G68">
        <v>1</v>
      </c>
      <c r="H68">
        <v>14.25</v>
      </c>
      <c r="I68">
        <v>6</v>
      </c>
      <c r="J68" s="15">
        <v>16682</v>
      </c>
      <c r="K68" s="15">
        <v>702.05998842093595</v>
      </c>
      <c r="L68" s="15">
        <v>36.507119397888701</v>
      </c>
      <c r="M68">
        <v>404</v>
      </c>
      <c r="N68">
        <v>10.43</v>
      </c>
      <c r="O68">
        <v>10</v>
      </c>
      <c r="P68" s="24">
        <v>34.243555255704898</v>
      </c>
      <c r="Q68" s="15">
        <f t="shared" ref="Q68:Q131" si="3">J68/(H68/100)</f>
        <v>117066.66666666667</v>
      </c>
      <c r="R68" s="33">
        <f t="shared" ref="R68:R131" si="4">(P68*1000000)/J68</f>
        <v>2052.7248085184565</v>
      </c>
      <c r="S68">
        <f t="shared" ref="S68:S131" si="5">(P68*1000000)/J68</f>
        <v>2052.7248085184565</v>
      </c>
    </row>
    <row r="69" spans="1:19" x14ac:dyDescent="0.25">
      <c r="A69" t="s">
        <v>188</v>
      </c>
      <c r="B69" t="s">
        <v>338</v>
      </c>
      <c r="C69" s="18">
        <v>35.32</v>
      </c>
      <c r="D69">
        <v>119</v>
      </c>
      <c r="E69">
        <v>5</v>
      </c>
      <c r="F69" s="15">
        <v>30728.57</v>
      </c>
      <c r="G69">
        <v>8</v>
      </c>
      <c r="H69">
        <v>13.36</v>
      </c>
      <c r="I69">
        <v>4</v>
      </c>
      <c r="J69" s="15">
        <v>35272</v>
      </c>
      <c r="K69" s="15">
        <v>1245.66932909858</v>
      </c>
      <c r="L69" s="15">
        <v>64.774805113126305</v>
      </c>
      <c r="M69">
        <v>591</v>
      </c>
      <c r="N69">
        <v>5.98</v>
      </c>
      <c r="O69">
        <v>3</v>
      </c>
      <c r="P69" s="24">
        <v>60.758549418641302</v>
      </c>
      <c r="Q69" s="15">
        <f t="shared" si="3"/>
        <v>264011.97604790417</v>
      </c>
      <c r="R69" s="33">
        <f t="shared" si="4"/>
        <v>1722.5717118008988</v>
      </c>
      <c r="S69">
        <f t="shared" si="5"/>
        <v>1722.5717118008988</v>
      </c>
    </row>
    <row r="70" spans="1:19" x14ac:dyDescent="0.25">
      <c r="A70" t="s">
        <v>189</v>
      </c>
      <c r="B70" t="s">
        <v>339</v>
      </c>
      <c r="C70" s="18">
        <v>35.6</v>
      </c>
      <c r="D70">
        <v>767</v>
      </c>
      <c r="E70">
        <v>5</v>
      </c>
      <c r="F70" s="15">
        <v>25636.48</v>
      </c>
      <c r="G70">
        <v>3</v>
      </c>
      <c r="H70">
        <v>13.85</v>
      </c>
      <c r="I70">
        <v>5</v>
      </c>
      <c r="J70" s="15">
        <v>134164</v>
      </c>
      <c r="K70" s="15">
        <v>4776.0948859755799</v>
      </c>
      <c r="L70" s="15">
        <v>248.35693407073001</v>
      </c>
      <c r="M70">
        <v>493</v>
      </c>
      <c r="N70">
        <v>7.22</v>
      </c>
      <c r="O70">
        <v>7</v>
      </c>
      <c r="P70" s="24">
        <v>232.95796916478599</v>
      </c>
      <c r="Q70" s="15">
        <f t="shared" si="3"/>
        <v>968693.14079422399</v>
      </c>
      <c r="R70" s="33">
        <f t="shared" si="4"/>
        <v>1736.3672010732087</v>
      </c>
      <c r="S70">
        <f t="shared" si="5"/>
        <v>1736.3672010732087</v>
      </c>
    </row>
    <row r="71" spans="1:19" x14ac:dyDescent="0.25">
      <c r="A71" t="s">
        <v>190</v>
      </c>
      <c r="B71" t="s">
        <v>340</v>
      </c>
      <c r="C71" s="18">
        <v>29.57</v>
      </c>
      <c r="D71">
        <v>309</v>
      </c>
      <c r="E71">
        <v>1</v>
      </c>
      <c r="F71" s="15">
        <v>25265.42</v>
      </c>
      <c r="G71">
        <v>3</v>
      </c>
      <c r="H71">
        <v>15.26</v>
      </c>
      <c r="I71">
        <v>7</v>
      </c>
      <c r="J71" s="15">
        <v>95184</v>
      </c>
      <c r="K71" s="15">
        <v>2814.4771925533601</v>
      </c>
      <c r="L71" s="15">
        <v>146.35281401277501</v>
      </c>
      <c r="M71">
        <v>486</v>
      </c>
      <c r="N71">
        <v>6.09</v>
      </c>
      <c r="O71">
        <v>4</v>
      </c>
      <c r="P71" s="24">
        <v>137.278447495482</v>
      </c>
      <c r="Q71" s="15">
        <f t="shared" si="3"/>
        <v>623748.36173001316</v>
      </c>
      <c r="R71" s="33">
        <f t="shared" si="4"/>
        <v>1442.242892665595</v>
      </c>
      <c r="S71">
        <f t="shared" si="5"/>
        <v>1442.242892665595</v>
      </c>
    </row>
    <row r="72" spans="1:19" x14ac:dyDescent="0.25">
      <c r="A72" t="s">
        <v>191</v>
      </c>
      <c r="B72" t="s">
        <v>341</v>
      </c>
      <c r="C72" s="18">
        <v>29.7</v>
      </c>
      <c r="D72">
        <v>150</v>
      </c>
      <c r="E72">
        <v>2</v>
      </c>
      <c r="F72" s="15">
        <v>20843.240000000002</v>
      </c>
      <c r="G72">
        <v>1</v>
      </c>
      <c r="H72">
        <v>15.45</v>
      </c>
      <c r="I72">
        <v>8</v>
      </c>
      <c r="J72" s="15">
        <v>41728</v>
      </c>
      <c r="K72" s="15">
        <v>1239.14442817143</v>
      </c>
      <c r="L72" s="15">
        <v>64.4355102649142</v>
      </c>
      <c r="M72">
        <v>401</v>
      </c>
      <c r="N72">
        <v>7.41</v>
      </c>
      <c r="O72">
        <v>7</v>
      </c>
      <c r="P72" s="24">
        <v>60.4402919917516</v>
      </c>
      <c r="Q72" s="15">
        <f t="shared" si="3"/>
        <v>270084.14239482203</v>
      </c>
      <c r="R72" s="33">
        <f t="shared" si="4"/>
        <v>1448.4349116121455</v>
      </c>
      <c r="S72">
        <f t="shared" si="5"/>
        <v>1448.4349116121455</v>
      </c>
    </row>
    <row r="73" spans="1:19" x14ac:dyDescent="0.25">
      <c r="A73" t="s">
        <v>192</v>
      </c>
      <c r="B73" t="s">
        <v>342</v>
      </c>
      <c r="C73" s="18">
        <v>41.5</v>
      </c>
      <c r="D73">
        <v>160</v>
      </c>
      <c r="E73">
        <v>8</v>
      </c>
      <c r="F73" s="15">
        <v>31161.77</v>
      </c>
      <c r="G73">
        <v>9</v>
      </c>
      <c r="H73">
        <v>11.98</v>
      </c>
      <c r="I73">
        <v>3</v>
      </c>
      <c r="J73" s="15">
        <v>67615</v>
      </c>
      <c r="K73" s="15">
        <v>2805.8033132412302</v>
      </c>
      <c r="L73" s="15">
        <v>145.90177228854401</v>
      </c>
      <c r="M73">
        <v>599</v>
      </c>
      <c r="N73">
        <v>6.92</v>
      </c>
      <c r="O73">
        <v>6</v>
      </c>
      <c r="P73" s="24">
        <v>136.85537187458701</v>
      </c>
      <c r="Q73" s="15">
        <f t="shared" si="3"/>
        <v>564398.99833055085</v>
      </c>
      <c r="R73" s="33">
        <f t="shared" si="4"/>
        <v>2024.0386286265916</v>
      </c>
      <c r="S73">
        <f t="shared" si="5"/>
        <v>2024.0386286265916</v>
      </c>
    </row>
    <row r="74" spans="1:19" x14ac:dyDescent="0.25">
      <c r="A74" t="s">
        <v>193</v>
      </c>
      <c r="B74" t="s">
        <v>343</v>
      </c>
      <c r="C74" s="18">
        <v>34.46</v>
      </c>
      <c r="D74">
        <v>197</v>
      </c>
      <c r="E74">
        <v>4</v>
      </c>
      <c r="F74" s="15">
        <v>30763.89</v>
      </c>
      <c r="G74">
        <v>8</v>
      </c>
      <c r="H74">
        <v>14.53</v>
      </c>
      <c r="I74">
        <v>6</v>
      </c>
      <c r="J74" s="15">
        <v>34483</v>
      </c>
      <c r="K74" s="15">
        <v>1188.32593240694</v>
      </c>
      <c r="L74" s="15">
        <v>61.7929484851608</v>
      </c>
      <c r="M74">
        <v>592</v>
      </c>
      <c r="N74">
        <v>5.82</v>
      </c>
      <c r="O74">
        <v>3</v>
      </c>
      <c r="P74" s="24">
        <v>57.961577926822201</v>
      </c>
      <c r="Q74" s="15">
        <f t="shared" si="3"/>
        <v>237322.78045423265</v>
      </c>
      <c r="R74" s="33">
        <f t="shared" si="4"/>
        <v>1680.8739937598875</v>
      </c>
      <c r="S74">
        <f t="shared" si="5"/>
        <v>1680.8739937598875</v>
      </c>
    </row>
    <row r="75" spans="1:19" x14ac:dyDescent="0.25">
      <c r="A75" t="s">
        <v>194</v>
      </c>
      <c r="B75" t="s">
        <v>344</v>
      </c>
      <c r="C75" s="18">
        <v>31.5</v>
      </c>
      <c r="D75">
        <v>241</v>
      </c>
      <c r="E75">
        <v>2</v>
      </c>
      <c r="F75" s="15">
        <v>27021.75</v>
      </c>
      <c r="G75">
        <v>5</v>
      </c>
      <c r="H75">
        <v>15.32</v>
      </c>
      <c r="I75">
        <v>7</v>
      </c>
      <c r="J75" s="15">
        <v>94175</v>
      </c>
      <c r="K75" s="15">
        <v>2966.5516665002201</v>
      </c>
      <c r="L75" s="15">
        <v>154.260686658011</v>
      </c>
      <c r="M75">
        <v>520</v>
      </c>
      <c r="N75">
        <v>6.06</v>
      </c>
      <c r="O75">
        <v>3</v>
      </c>
      <c r="P75" s="24">
        <v>144.696005449887</v>
      </c>
      <c r="Q75" s="15">
        <f t="shared" si="3"/>
        <v>614719.32114882511</v>
      </c>
      <c r="R75" s="33">
        <f t="shared" si="4"/>
        <v>1536.4587783370002</v>
      </c>
      <c r="S75">
        <f t="shared" si="5"/>
        <v>1536.4587783370002</v>
      </c>
    </row>
    <row r="76" spans="1:19" x14ac:dyDescent="0.25">
      <c r="A76" t="s">
        <v>195</v>
      </c>
      <c r="B76" t="s">
        <v>345</v>
      </c>
      <c r="C76" s="18">
        <v>36.65</v>
      </c>
      <c r="D76">
        <v>398</v>
      </c>
      <c r="E76">
        <v>6</v>
      </c>
      <c r="F76" s="15">
        <v>21895.08</v>
      </c>
      <c r="G76">
        <v>1</v>
      </c>
      <c r="H76">
        <v>14.13</v>
      </c>
      <c r="I76">
        <v>6</v>
      </c>
      <c r="J76" s="15">
        <v>56803</v>
      </c>
      <c r="K76" s="15">
        <v>2081.7698941825502</v>
      </c>
      <c r="L76" s="15">
        <v>108.252034497493</v>
      </c>
      <c r="M76">
        <v>421</v>
      </c>
      <c r="N76">
        <v>8.6999999999999993</v>
      </c>
      <c r="O76">
        <v>8</v>
      </c>
      <c r="P76" s="24">
        <v>101.54004440766001</v>
      </c>
      <c r="Q76" s="15">
        <f t="shared" si="3"/>
        <v>402002.83085633401</v>
      </c>
      <c r="R76" s="33">
        <f t="shared" si="4"/>
        <v>1787.5824235984016</v>
      </c>
      <c r="S76">
        <f t="shared" si="5"/>
        <v>1787.5824235984016</v>
      </c>
    </row>
    <row r="77" spans="1:19" x14ac:dyDescent="0.25">
      <c r="A77" t="s">
        <v>196</v>
      </c>
      <c r="B77" t="s">
        <v>346</v>
      </c>
      <c r="C77" s="18">
        <v>52.11</v>
      </c>
      <c r="D77">
        <v>46</v>
      </c>
      <c r="E77">
        <v>10</v>
      </c>
      <c r="F77" s="15">
        <v>25614.29</v>
      </c>
      <c r="G77">
        <v>3</v>
      </c>
      <c r="H77">
        <v>16.84</v>
      </c>
      <c r="I77">
        <v>9</v>
      </c>
      <c r="J77" s="15">
        <v>26204</v>
      </c>
      <c r="K77" s="15">
        <v>1365.3846937901301</v>
      </c>
      <c r="L77" s="15">
        <v>71.000004077086999</v>
      </c>
      <c r="M77">
        <v>493</v>
      </c>
      <c r="N77">
        <v>10.58</v>
      </c>
      <c r="O77">
        <v>10</v>
      </c>
      <c r="P77" s="24">
        <v>66.597765117277604</v>
      </c>
      <c r="Q77" s="15">
        <f t="shared" si="3"/>
        <v>155605.70071258908</v>
      </c>
      <c r="R77" s="33">
        <f t="shared" si="4"/>
        <v>2541.5114149472447</v>
      </c>
      <c r="S77">
        <f t="shared" si="5"/>
        <v>2541.5114149472447</v>
      </c>
    </row>
    <row r="78" spans="1:19" x14ac:dyDescent="0.25">
      <c r="A78" t="s">
        <v>197</v>
      </c>
      <c r="B78" t="s">
        <v>347</v>
      </c>
      <c r="C78" s="18">
        <v>22.01</v>
      </c>
      <c r="D78">
        <v>376</v>
      </c>
      <c r="E78">
        <v>1</v>
      </c>
      <c r="F78" s="15">
        <v>21901.75</v>
      </c>
      <c r="G78">
        <v>1</v>
      </c>
      <c r="H78">
        <v>18.02</v>
      </c>
      <c r="I78">
        <v>10</v>
      </c>
      <c r="J78" s="15">
        <v>77467</v>
      </c>
      <c r="K78" s="15">
        <v>1704.8914638581</v>
      </c>
      <c r="L78" s="15">
        <v>88.654356120621202</v>
      </c>
      <c r="M78">
        <v>421</v>
      </c>
      <c r="N78">
        <v>5.23</v>
      </c>
      <c r="O78">
        <v>2</v>
      </c>
      <c r="P78" s="24">
        <v>83.157487978933901</v>
      </c>
      <c r="Q78" s="15">
        <f t="shared" si="3"/>
        <v>429894.56159822422</v>
      </c>
      <c r="R78" s="33">
        <f t="shared" si="4"/>
        <v>1073.4569297756968</v>
      </c>
      <c r="S78">
        <f t="shared" si="5"/>
        <v>1073.4569297756968</v>
      </c>
    </row>
    <row r="79" spans="1:19" x14ac:dyDescent="0.25">
      <c r="A79" t="s">
        <v>198</v>
      </c>
      <c r="B79" t="s">
        <v>348</v>
      </c>
      <c r="C79" s="18">
        <v>44.27</v>
      </c>
      <c r="D79">
        <v>73</v>
      </c>
      <c r="E79">
        <v>9</v>
      </c>
      <c r="F79" s="15">
        <v>28457.89</v>
      </c>
      <c r="G79">
        <v>6</v>
      </c>
      <c r="H79">
        <v>14.06</v>
      </c>
      <c r="I79">
        <v>6</v>
      </c>
      <c r="J79" s="15">
        <v>30036</v>
      </c>
      <c r="K79" s="15">
        <v>1329.5671672303299</v>
      </c>
      <c r="L79" s="15">
        <v>69.137492695977102</v>
      </c>
      <c r="M79">
        <v>547</v>
      </c>
      <c r="N79">
        <v>8.09</v>
      </c>
      <c r="O79">
        <v>8</v>
      </c>
      <c r="P79" s="24">
        <v>64.850735703691399</v>
      </c>
      <c r="Q79" s="15">
        <f t="shared" si="3"/>
        <v>213627.31152204837</v>
      </c>
      <c r="R79" s="33">
        <f t="shared" si="4"/>
        <v>2159.1002697992876</v>
      </c>
      <c r="S79">
        <f t="shared" si="5"/>
        <v>2159.1002697992876</v>
      </c>
    </row>
    <row r="80" spans="1:19" x14ac:dyDescent="0.25">
      <c r="A80" t="s">
        <v>199</v>
      </c>
      <c r="B80" t="s">
        <v>349</v>
      </c>
      <c r="C80" s="18">
        <v>30.22</v>
      </c>
      <c r="D80">
        <v>18</v>
      </c>
      <c r="E80">
        <v>2</v>
      </c>
      <c r="F80" s="15">
        <v>35368</v>
      </c>
      <c r="G80">
        <v>10</v>
      </c>
      <c r="H80">
        <v>13.55</v>
      </c>
      <c r="I80">
        <v>5</v>
      </c>
      <c r="J80" s="15">
        <v>21559</v>
      </c>
      <c r="K80" s="15">
        <v>651.61025441254503</v>
      </c>
      <c r="L80" s="15">
        <v>33.883733229452297</v>
      </c>
      <c r="M80">
        <v>680</v>
      </c>
      <c r="N80">
        <v>4.4400000000000004</v>
      </c>
      <c r="O80">
        <v>1</v>
      </c>
      <c r="P80" s="24">
        <v>31.782827849721201</v>
      </c>
      <c r="Q80" s="15">
        <f t="shared" si="3"/>
        <v>159107.01107011069</v>
      </c>
      <c r="R80" s="33">
        <f t="shared" si="4"/>
        <v>1474.2255136936408</v>
      </c>
      <c r="S80">
        <f t="shared" si="5"/>
        <v>1474.2255136936408</v>
      </c>
    </row>
    <row r="81" spans="1:19" x14ac:dyDescent="0.25">
      <c r="A81" t="s">
        <v>200</v>
      </c>
      <c r="B81" t="s">
        <v>350</v>
      </c>
      <c r="C81" s="18">
        <v>48.72</v>
      </c>
      <c r="D81">
        <v>155</v>
      </c>
      <c r="E81">
        <v>10</v>
      </c>
      <c r="F81" s="15">
        <v>22326.32</v>
      </c>
      <c r="G81">
        <v>1</v>
      </c>
      <c r="H81">
        <v>17.170000000000002</v>
      </c>
      <c r="I81">
        <v>9</v>
      </c>
      <c r="J81" s="15">
        <v>18578</v>
      </c>
      <c r="K81" s="15">
        <v>905.07645472054401</v>
      </c>
      <c r="L81" s="15">
        <v>47.063975645468297</v>
      </c>
      <c r="M81">
        <v>429</v>
      </c>
      <c r="N81">
        <v>11.35</v>
      </c>
      <c r="O81">
        <v>10</v>
      </c>
      <c r="P81" s="24">
        <v>44.145850923037997</v>
      </c>
      <c r="Q81" s="15">
        <f t="shared" si="3"/>
        <v>108200.34944670937</v>
      </c>
      <c r="R81" s="33">
        <f t="shared" si="4"/>
        <v>2376.2434558638174</v>
      </c>
      <c r="S81">
        <f t="shared" si="5"/>
        <v>2376.2434558638174</v>
      </c>
    </row>
    <row r="82" spans="1:19" x14ac:dyDescent="0.25">
      <c r="A82" t="s">
        <v>201</v>
      </c>
      <c r="B82" t="s">
        <v>351</v>
      </c>
      <c r="C82" s="18">
        <v>36.83</v>
      </c>
      <c r="D82">
        <v>165</v>
      </c>
      <c r="E82">
        <v>6</v>
      </c>
      <c r="F82" s="15">
        <v>29484.38</v>
      </c>
      <c r="G82">
        <v>7</v>
      </c>
      <c r="H82">
        <v>15.05</v>
      </c>
      <c r="I82">
        <v>7</v>
      </c>
      <c r="J82" s="15">
        <v>30202</v>
      </c>
      <c r="K82" s="15">
        <v>1112.3076317673699</v>
      </c>
      <c r="L82" s="15">
        <v>57.839996851903202</v>
      </c>
      <c r="M82">
        <v>567</v>
      </c>
      <c r="N82">
        <v>6.5</v>
      </c>
      <c r="O82">
        <v>5</v>
      </c>
      <c r="P82" s="24">
        <v>54.253722584929299</v>
      </c>
      <c r="Q82" s="15">
        <f t="shared" si="3"/>
        <v>200677.74086378739</v>
      </c>
      <c r="R82" s="33">
        <f t="shared" si="4"/>
        <v>1796.3619159303789</v>
      </c>
      <c r="S82">
        <f t="shared" si="5"/>
        <v>1796.3619159303789</v>
      </c>
    </row>
    <row r="83" spans="1:19" x14ac:dyDescent="0.25">
      <c r="A83" t="s">
        <v>202</v>
      </c>
      <c r="B83" t="s">
        <v>352</v>
      </c>
      <c r="C83" s="18">
        <v>46.09</v>
      </c>
      <c r="D83">
        <v>144</v>
      </c>
      <c r="E83">
        <v>10</v>
      </c>
      <c r="F83" s="15">
        <v>24086.21</v>
      </c>
      <c r="G83">
        <v>2</v>
      </c>
      <c r="H83">
        <v>13.01</v>
      </c>
      <c r="I83">
        <v>4</v>
      </c>
      <c r="J83" s="15">
        <v>31804</v>
      </c>
      <c r="K83" s="15">
        <v>1465.7415022611599</v>
      </c>
      <c r="L83" s="15">
        <v>76.2185581175804</v>
      </c>
      <c r="M83">
        <v>463</v>
      </c>
      <c r="N83">
        <v>9.9499999999999993</v>
      </c>
      <c r="O83">
        <v>10</v>
      </c>
      <c r="P83" s="24">
        <v>71.492751262113003</v>
      </c>
      <c r="Q83" s="15">
        <f t="shared" si="3"/>
        <v>244458.10914681017</v>
      </c>
      <c r="R83" s="33">
        <f t="shared" si="4"/>
        <v>2247.9169683723117</v>
      </c>
      <c r="S83">
        <f t="shared" si="5"/>
        <v>2247.9169683723117</v>
      </c>
    </row>
    <row r="84" spans="1:19" x14ac:dyDescent="0.25">
      <c r="A84" t="s">
        <v>203</v>
      </c>
      <c r="B84" t="s">
        <v>353</v>
      </c>
      <c r="C84" s="18">
        <v>41.56</v>
      </c>
      <c r="D84">
        <v>552</v>
      </c>
      <c r="E84">
        <v>8</v>
      </c>
      <c r="F84" s="15">
        <v>26275.68</v>
      </c>
      <c r="G84">
        <v>4</v>
      </c>
      <c r="H84">
        <v>13.81</v>
      </c>
      <c r="I84">
        <v>5</v>
      </c>
      <c r="J84" s="15">
        <v>36891</v>
      </c>
      <c r="K84" s="15">
        <v>1533.3160879060599</v>
      </c>
      <c r="L84" s="15">
        <v>79.732436571115301</v>
      </c>
      <c r="M84">
        <v>505</v>
      </c>
      <c r="N84">
        <v>8.23</v>
      </c>
      <c r="O84">
        <v>8</v>
      </c>
      <c r="P84" s="24">
        <v>74.7887574376212</v>
      </c>
      <c r="Q84" s="15">
        <f t="shared" si="3"/>
        <v>267132.51267197682</v>
      </c>
      <c r="R84" s="33">
        <f t="shared" si="4"/>
        <v>2027.2900555046274</v>
      </c>
      <c r="S84">
        <f t="shared" si="5"/>
        <v>2027.2900555046274</v>
      </c>
    </row>
    <row r="85" spans="1:19" x14ac:dyDescent="0.25">
      <c r="A85" t="s">
        <v>204</v>
      </c>
      <c r="B85" t="s">
        <v>354</v>
      </c>
      <c r="C85" s="18">
        <v>30.33</v>
      </c>
      <c r="D85">
        <v>234</v>
      </c>
      <c r="E85">
        <v>2</v>
      </c>
      <c r="F85" s="15">
        <v>28364.07</v>
      </c>
      <c r="G85">
        <v>6</v>
      </c>
      <c r="H85">
        <v>14.53</v>
      </c>
      <c r="I85">
        <v>6</v>
      </c>
      <c r="J85" s="15">
        <v>106988</v>
      </c>
      <c r="K85" s="15">
        <v>3245.1585277184599</v>
      </c>
      <c r="L85" s="15">
        <v>168.74824344135999</v>
      </c>
      <c r="M85">
        <v>545</v>
      </c>
      <c r="N85">
        <v>5.56</v>
      </c>
      <c r="O85">
        <v>2</v>
      </c>
      <c r="P85" s="24">
        <v>158.28528500447899</v>
      </c>
      <c r="Q85" s="15">
        <f t="shared" si="3"/>
        <v>736324.84514796978</v>
      </c>
      <c r="R85" s="33">
        <f t="shared" si="4"/>
        <v>1479.4676506194994</v>
      </c>
      <c r="S85">
        <f t="shared" si="5"/>
        <v>1479.4676506194994</v>
      </c>
    </row>
    <row r="86" spans="1:19" x14ac:dyDescent="0.25">
      <c r="A86" t="s">
        <v>205</v>
      </c>
      <c r="B86" t="s">
        <v>355</v>
      </c>
      <c r="C86" s="18">
        <v>36.130000000000003</v>
      </c>
      <c r="D86">
        <v>453</v>
      </c>
      <c r="E86">
        <v>5</v>
      </c>
      <c r="F86" s="15">
        <v>23526.09</v>
      </c>
      <c r="G86">
        <v>2</v>
      </c>
      <c r="H86">
        <v>22.2</v>
      </c>
      <c r="I86">
        <v>10</v>
      </c>
      <c r="J86" s="15">
        <v>27763</v>
      </c>
      <c r="K86" s="15">
        <v>1003.0759492307</v>
      </c>
      <c r="L86" s="15">
        <v>52.159949359996297</v>
      </c>
      <c r="M86">
        <v>452</v>
      </c>
      <c r="N86">
        <v>7.99</v>
      </c>
      <c r="O86">
        <v>8</v>
      </c>
      <c r="P86" s="24">
        <v>48.925857134241603</v>
      </c>
      <c r="Q86" s="15">
        <f t="shared" si="3"/>
        <v>125058.55855855855</v>
      </c>
      <c r="R86" s="33">
        <f t="shared" si="4"/>
        <v>1762.2683836127796</v>
      </c>
      <c r="S86">
        <f t="shared" si="5"/>
        <v>1762.2683836127796</v>
      </c>
    </row>
    <row r="87" spans="1:19" x14ac:dyDescent="0.25">
      <c r="A87" t="s">
        <v>206</v>
      </c>
      <c r="B87" t="s">
        <v>356</v>
      </c>
      <c r="C87" s="18">
        <v>38.75</v>
      </c>
      <c r="D87">
        <v>123</v>
      </c>
      <c r="E87">
        <v>7</v>
      </c>
      <c r="F87" s="15">
        <v>26817.39</v>
      </c>
      <c r="G87">
        <v>4</v>
      </c>
      <c r="H87">
        <v>17.84</v>
      </c>
      <c r="I87">
        <v>9</v>
      </c>
      <c r="J87" s="15">
        <v>24374</v>
      </c>
      <c r="K87" s="15">
        <v>944.58409835462601</v>
      </c>
      <c r="L87" s="15">
        <v>49.118373114440502</v>
      </c>
      <c r="M87">
        <v>516</v>
      </c>
      <c r="N87">
        <v>7.51</v>
      </c>
      <c r="O87">
        <v>7</v>
      </c>
      <c r="P87" s="24">
        <v>46.072868841904501</v>
      </c>
      <c r="Q87" s="15">
        <f t="shared" si="3"/>
        <v>136625.56053811658</v>
      </c>
      <c r="R87" s="33">
        <f t="shared" si="4"/>
        <v>1890.2465267048699</v>
      </c>
      <c r="S87">
        <f t="shared" si="5"/>
        <v>1890.2465267048699</v>
      </c>
    </row>
    <row r="88" spans="1:19" x14ac:dyDescent="0.25">
      <c r="A88" t="s">
        <v>207</v>
      </c>
      <c r="B88" t="s">
        <v>357</v>
      </c>
      <c r="C88" s="18">
        <v>28.11</v>
      </c>
      <c r="D88">
        <v>5</v>
      </c>
      <c r="E88">
        <v>1</v>
      </c>
      <c r="F88" s="15">
        <v>28900</v>
      </c>
      <c r="G88">
        <v>6</v>
      </c>
      <c r="H88">
        <v>11.25</v>
      </c>
      <c r="I88">
        <v>2</v>
      </c>
      <c r="J88" s="15">
        <v>19276</v>
      </c>
      <c r="K88" s="15">
        <v>541.84978849185904</v>
      </c>
      <c r="L88" s="15">
        <v>28.176189001576699</v>
      </c>
      <c r="M88">
        <v>556</v>
      </c>
      <c r="N88">
        <v>5.0599999999999996</v>
      </c>
      <c r="O88">
        <v>1</v>
      </c>
      <c r="P88" s="24">
        <v>26.4291705531408</v>
      </c>
      <c r="Q88" s="15">
        <f t="shared" si="3"/>
        <v>171342.22222222222</v>
      </c>
      <c r="R88" s="33">
        <f t="shared" si="4"/>
        <v>1371.0920602376427</v>
      </c>
      <c r="S88">
        <f t="shared" si="5"/>
        <v>1371.0920602376427</v>
      </c>
    </row>
    <row r="89" spans="1:19" x14ac:dyDescent="0.25">
      <c r="A89" t="s">
        <v>208</v>
      </c>
      <c r="B89" t="s">
        <v>358</v>
      </c>
      <c r="C89" s="18">
        <v>43.57</v>
      </c>
      <c r="D89">
        <v>60</v>
      </c>
      <c r="E89">
        <v>9</v>
      </c>
      <c r="F89" s="15">
        <v>26016.67</v>
      </c>
      <c r="G89">
        <v>4</v>
      </c>
      <c r="H89">
        <v>13.93</v>
      </c>
      <c r="I89">
        <v>5</v>
      </c>
      <c r="J89" s="15">
        <v>23140</v>
      </c>
      <c r="K89" s="15">
        <v>1008.27077534518</v>
      </c>
      <c r="L89" s="15">
        <v>52.430080317949603</v>
      </c>
      <c r="M89">
        <v>500</v>
      </c>
      <c r="N89">
        <v>8.7100000000000009</v>
      </c>
      <c r="O89">
        <v>8</v>
      </c>
      <c r="P89" s="24">
        <v>49.179239064602399</v>
      </c>
      <c r="Q89" s="15">
        <f t="shared" si="3"/>
        <v>166116.29576453698</v>
      </c>
      <c r="R89" s="33">
        <f t="shared" si="4"/>
        <v>2125.29123010382</v>
      </c>
      <c r="S89">
        <f t="shared" si="5"/>
        <v>2125.29123010382</v>
      </c>
    </row>
    <row r="90" spans="1:19" x14ac:dyDescent="0.25">
      <c r="A90" t="s">
        <v>209</v>
      </c>
      <c r="B90" t="s">
        <v>359</v>
      </c>
      <c r="C90" s="18">
        <v>37.01</v>
      </c>
      <c r="D90">
        <v>123</v>
      </c>
      <c r="E90">
        <v>6</v>
      </c>
      <c r="F90" s="15">
        <v>28621.17</v>
      </c>
      <c r="G90">
        <v>6</v>
      </c>
      <c r="H90">
        <v>11.94</v>
      </c>
      <c r="I90">
        <v>3</v>
      </c>
      <c r="J90" s="15">
        <v>59798</v>
      </c>
      <c r="K90" s="15">
        <v>2212.85643705445</v>
      </c>
      <c r="L90" s="15">
        <v>115.068534726832</v>
      </c>
      <c r="M90">
        <v>550</v>
      </c>
      <c r="N90">
        <v>6.72</v>
      </c>
      <c r="O90">
        <v>5</v>
      </c>
      <c r="P90" s="24">
        <v>107.933898705224</v>
      </c>
      <c r="Q90" s="15">
        <f t="shared" si="3"/>
        <v>500820.77051926299</v>
      </c>
      <c r="R90" s="33">
        <f t="shared" si="4"/>
        <v>1804.9750611261913</v>
      </c>
      <c r="S90">
        <f t="shared" si="5"/>
        <v>1804.9750611261913</v>
      </c>
    </row>
    <row r="91" spans="1:19" x14ac:dyDescent="0.25">
      <c r="A91" t="s">
        <v>210</v>
      </c>
      <c r="B91" t="s">
        <v>360</v>
      </c>
      <c r="C91" s="18">
        <v>38.25</v>
      </c>
      <c r="D91">
        <v>323</v>
      </c>
      <c r="E91">
        <v>6</v>
      </c>
      <c r="F91" s="15">
        <v>29037.4</v>
      </c>
      <c r="G91">
        <v>7</v>
      </c>
      <c r="H91">
        <v>16.37</v>
      </c>
      <c r="I91">
        <v>8</v>
      </c>
      <c r="J91" s="15">
        <v>95181</v>
      </c>
      <c r="K91" s="15">
        <v>3640.7499214007398</v>
      </c>
      <c r="L91" s="15">
        <v>189.318995912839</v>
      </c>
      <c r="M91">
        <v>558</v>
      </c>
      <c r="N91">
        <v>6.85</v>
      </c>
      <c r="O91">
        <v>6</v>
      </c>
      <c r="P91" s="24">
        <v>177.58058166240301</v>
      </c>
      <c r="Q91" s="15">
        <f t="shared" si="3"/>
        <v>581435.55284056196</v>
      </c>
      <c r="R91" s="33">
        <f t="shared" si="4"/>
        <v>1865.7146033599461</v>
      </c>
      <c r="S91">
        <f t="shared" si="5"/>
        <v>1865.7146033599461</v>
      </c>
    </row>
    <row r="92" spans="1:19" x14ac:dyDescent="0.25">
      <c r="A92" t="s">
        <v>211</v>
      </c>
      <c r="B92" t="s">
        <v>361</v>
      </c>
      <c r="C92" s="18">
        <v>39.9</v>
      </c>
      <c r="D92">
        <v>54</v>
      </c>
      <c r="E92">
        <v>7</v>
      </c>
      <c r="F92" s="15">
        <v>26652.5</v>
      </c>
      <c r="G92">
        <v>4</v>
      </c>
      <c r="H92">
        <v>12.85</v>
      </c>
      <c r="I92">
        <v>3</v>
      </c>
      <c r="J92" s="15">
        <v>33849</v>
      </c>
      <c r="K92" s="15">
        <v>1350.5840010112499</v>
      </c>
      <c r="L92" s="15">
        <v>70.230368052584794</v>
      </c>
      <c r="M92">
        <v>513</v>
      </c>
      <c r="N92">
        <v>7.78</v>
      </c>
      <c r="O92">
        <v>8</v>
      </c>
      <c r="P92" s="24">
        <v>65.8758491138653</v>
      </c>
      <c r="Q92" s="15">
        <f t="shared" si="3"/>
        <v>263416.34241245134</v>
      </c>
      <c r="R92" s="33">
        <f t="shared" si="4"/>
        <v>1946.1682505794943</v>
      </c>
      <c r="S92">
        <f t="shared" si="5"/>
        <v>1946.1682505794943</v>
      </c>
    </row>
    <row r="93" spans="1:19" x14ac:dyDescent="0.25">
      <c r="A93" t="s">
        <v>212</v>
      </c>
      <c r="B93" t="s">
        <v>362</v>
      </c>
      <c r="C93" s="18">
        <v>35.31</v>
      </c>
      <c r="D93">
        <v>60</v>
      </c>
      <c r="E93">
        <v>5</v>
      </c>
      <c r="F93" s="15">
        <v>23686.84</v>
      </c>
      <c r="G93">
        <v>2</v>
      </c>
      <c r="H93">
        <v>20.89</v>
      </c>
      <c r="I93">
        <v>10</v>
      </c>
      <c r="J93" s="15">
        <v>55121</v>
      </c>
      <c r="K93" s="15">
        <v>1946.2680771886301</v>
      </c>
      <c r="L93" s="15">
        <v>101.205940013809</v>
      </c>
      <c r="M93">
        <v>456</v>
      </c>
      <c r="N93">
        <v>7.75</v>
      </c>
      <c r="O93">
        <v>8</v>
      </c>
      <c r="P93" s="24">
        <v>94.9308314714321</v>
      </c>
      <c r="Q93" s="15">
        <f t="shared" si="3"/>
        <v>263863.09238870273</v>
      </c>
      <c r="R93" s="33">
        <f t="shared" si="4"/>
        <v>1722.2262199784493</v>
      </c>
      <c r="S93">
        <f t="shared" si="5"/>
        <v>1722.2262199784493</v>
      </c>
    </row>
    <row r="94" spans="1:19" x14ac:dyDescent="0.25">
      <c r="A94" t="s">
        <v>213</v>
      </c>
      <c r="B94" t="s">
        <v>363</v>
      </c>
      <c r="C94" s="18">
        <v>38.630000000000003</v>
      </c>
      <c r="D94">
        <v>366</v>
      </c>
      <c r="E94">
        <v>7</v>
      </c>
      <c r="F94" s="15">
        <v>30664.52</v>
      </c>
      <c r="G94">
        <v>8</v>
      </c>
      <c r="H94">
        <v>14.38</v>
      </c>
      <c r="I94">
        <v>6</v>
      </c>
      <c r="J94" s="15">
        <v>95012</v>
      </c>
      <c r="K94" s="15">
        <v>3670.0520692516998</v>
      </c>
      <c r="L94" s="15">
        <v>190.84270760108899</v>
      </c>
      <c r="M94">
        <v>590</v>
      </c>
      <c r="N94">
        <v>6.55</v>
      </c>
      <c r="O94">
        <v>5</v>
      </c>
      <c r="P94" s="24">
        <v>179.009818103155</v>
      </c>
      <c r="Q94" s="15">
        <f t="shared" si="3"/>
        <v>660723.22670375521</v>
      </c>
      <c r="R94" s="33">
        <f t="shared" si="4"/>
        <v>1884.0758862370542</v>
      </c>
      <c r="S94">
        <f t="shared" si="5"/>
        <v>1884.0758862370542</v>
      </c>
    </row>
    <row r="95" spans="1:19" x14ac:dyDescent="0.25">
      <c r="A95" t="s">
        <v>214</v>
      </c>
      <c r="B95" t="s">
        <v>364</v>
      </c>
      <c r="C95" s="18">
        <v>45.15</v>
      </c>
      <c r="D95">
        <v>27</v>
      </c>
      <c r="E95">
        <v>9</v>
      </c>
      <c r="F95" s="15">
        <v>24087.88</v>
      </c>
      <c r="G95">
        <v>2</v>
      </c>
      <c r="H95">
        <v>17.89</v>
      </c>
      <c r="I95">
        <v>9</v>
      </c>
      <c r="J95" s="15">
        <v>31764</v>
      </c>
      <c r="K95" s="15">
        <v>1434.18282193301</v>
      </c>
      <c r="L95" s="15">
        <v>74.577506740516796</v>
      </c>
      <c r="M95">
        <v>463</v>
      </c>
      <c r="N95">
        <v>9.75</v>
      </c>
      <c r="O95">
        <v>10</v>
      </c>
      <c r="P95" s="24">
        <v>69.953450587758098</v>
      </c>
      <c r="Q95" s="15">
        <f t="shared" si="3"/>
        <v>177551.70486305197</v>
      </c>
      <c r="R95" s="33">
        <f t="shared" si="4"/>
        <v>2202.2871989597688</v>
      </c>
      <c r="S95">
        <f t="shared" si="5"/>
        <v>2202.2871989597688</v>
      </c>
    </row>
    <row r="96" spans="1:19" x14ac:dyDescent="0.25">
      <c r="A96" t="s">
        <v>215</v>
      </c>
      <c r="B96" t="s">
        <v>365</v>
      </c>
      <c r="C96" s="18">
        <v>33.93</v>
      </c>
      <c r="D96">
        <v>73</v>
      </c>
      <c r="E96">
        <v>4</v>
      </c>
      <c r="F96" s="15">
        <v>33310.03</v>
      </c>
      <c r="G96">
        <v>9</v>
      </c>
      <c r="H96">
        <v>12</v>
      </c>
      <c r="I96">
        <v>3</v>
      </c>
      <c r="J96" s="15">
        <v>65455</v>
      </c>
      <c r="K96" s="15">
        <v>2220.9803360034198</v>
      </c>
      <c r="L96" s="15">
        <v>115.490977472178</v>
      </c>
      <c r="M96">
        <v>641</v>
      </c>
      <c r="N96">
        <v>5.3</v>
      </c>
      <c r="O96">
        <v>2</v>
      </c>
      <c r="P96" s="24">
        <v>108.33014858007699</v>
      </c>
      <c r="Q96" s="15">
        <f t="shared" si="3"/>
        <v>545458.33333333337</v>
      </c>
      <c r="R96" s="33">
        <f t="shared" si="4"/>
        <v>1655.0324433592084</v>
      </c>
      <c r="S96">
        <f t="shared" si="5"/>
        <v>1655.0324433592084</v>
      </c>
    </row>
    <row r="97" spans="1:19" x14ac:dyDescent="0.25">
      <c r="A97" t="s">
        <v>216</v>
      </c>
      <c r="B97" t="s">
        <v>366</v>
      </c>
      <c r="C97" s="18">
        <v>31.25</v>
      </c>
      <c r="D97">
        <v>45</v>
      </c>
      <c r="E97">
        <v>2</v>
      </c>
      <c r="F97" s="15">
        <v>26936.36</v>
      </c>
      <c r="G97">
        <v>4</v>
      </c>
      <c r="H97">
        <v>18.829999999999998</v>
      </c>
      <c r="I97">
        <v>10</v>
      </c>
      <c r="J97" s="15">
        <v>28328</v>
      </c>
      <c r="K97" s="15">
        <v>885.15590756019003</v>
      </c>
      <c r="L97" s="15">
        <v>46.028107193129898</v>
      </c>
      <c r="M97">
        <v>518</v>
      </c>
      <c r="N97">
        <v>6.03</v>
      </c>
      <c r="O97">
        <v>3</v>
      </c>
      <c r="P97" s="24">
        <v>43.174209797407499</v>
      </c>
      <c r="Q97" s="15">
        <f t="shared" si="3"/>
        <v>150440.78597981945</v>
      </c>
      <c r="R97" s="33">
        <f t="shared" si="4"/>
        <v>1524.0825260310471</v>
      </c>
      <c r="S97">
        <f t="shared" si="5"/>
        <v>1524.0825260310471</v>
      </c>
    </row>
    <row r="98" spans="1:19" x14ac:dyDescent="0.25">
      <c r="A98" t="s">
        <v>217</v>
      </c>
      <c r="B98" t="s">
        <v>367</v>
      </c>
      <c r="C98" s="18">
        <v>31.54</v>
      </c>
      <c r="D98">
        <v>204</v>
      </c>
      <c r="E98">
        <v>3</v>
      </c>
      <c r="F98" s="15">
        <v>26246.880000000001</v>
      </c>
      <c r="G98">
        <v>4</v>
      </c>
      <c r="H98">
        <v>18.52</v>
      </c>
      <c r="I98">
        <v>10</v>
      </c>
      <c r="J98" s="15">
        <v>38738</v>
      </c>
      <c r="K98" s="15">
        <v>1221.88972185958</v>
      </c>
      <c r="L98" s="15">
        <v>63.538265536698397</v>
      </c>
      <c r="M98">
        <v>505</v>
      </c>
      <c r="N98">
        <v>6.25</v>
      </c>
      <c r="O98">
        <v>4</v>
      </c>
      <c r="P98" s="24">
        <v>59.5986794532853</v>
      </c>
      <c r="Q98" s="15">
        <f t="shared" si="3"/>
        <v>209168.46652267818</v>
      </c>
      <c r="R98" s="33">
        <f t="shared" si="4"/>
        <v>1538.5068783438819</v>
      </c>
      <c r="S98">
        <f t="shared" si="5"/>
        <v>1538.5068783438819</v>
      </c>
    </row>
    <row r="99" spans="1:19" x14ac:dyDescent="0.25">
      <c r="A99" t="s">
        <v>218</v>
      </c>
      <c r="B99" t="s">
        <v>368</v>
      </c>
      <c r="C99" s="18">
        <v>41.15</v>
      </c>
      <c r="D99">
        <v>54</v>
      </c>
      <c r="E99">
        <v>8</v>
      </c>
      <c r="F99" s="15">
        <v>29028</v>
      </c>
      <c r="G99">
        <v>7</v>
      </c>
      <c r="H99">
        <v>16.45</v>
      </c>
      <c r="I99">
        <v>8</v>
      </c>
      <c r="J99" s="15">
        <v>28148</v>
      </c>
      <c r="K99" s="15">
        <v>1158.38804704008</v>
      </c>
      <c r="L99" s="15">
        <v>60.236178446083997</v>
      </c>
      <c r="M99">
        <v>558</v>
      </c>
      <c r="N99">
        <v>7.37</v>
      </c>
      <c r="O99">
        <v>7</v>
      </c>
      <c r="P99" s="24">
        <v>56.501332864139101</v>
      </c>
      <c r="Q99" s="15">
        <f t="shared" si="3"/>
        <v>171112.46200607906</v>
      </c>
      <c r="R99" s="33">
        <f t="shared" si="4"/>
        <v>2007.2947585668289</v>
      </c>
      <c r="S99">
        <f t="shared" si="5"/>
        <v>2007.2947585668289</v>
      </c>
    </row>
    <row r="100" spans="1:19" x14ac:dyDescent="0.25">
      <c r="A100" t="s">
        <v>219</v>
      </c>
      <c r="B100" t="s">
        <v>369</v>
      </c>
      <c r="C100" s="18"/>
      <c r="D100">
        <v>0</v>
      </c>
      <c r="F100" s="15">
        <v>31094.44</v>
      </c>
      <c r="G100">
        <v>8</v>
      </c>
      <c r="H100">
        <v>13.95</v>
      </c>
      <c r="I100">
        <v>5</v>
      </c>
      <c r="J100" s="15">
        <v>17404</v>
      </c>
      <c r="K100" s="15"/>
      <c r="L100" s="15"/>
      <c r="M100">
        <v>598</v>
      </c>
      <c r="P100" s="24"/>
      <c r="Q100" s="15">
        <f t="shared" si="3"/>
        <v>124759.85663082439</v>
      </c>
      <c r="R100" s="33">
        <f t="shared" si="4"/>
        <v>0</v>
      </c>
      <c r="S100">
        <f t="shared" si="5"/>
        <v>0</v>
      </c>
    </row>
    <row r="101" spans="1:19" x14ac:dyDescent="0.25">
      <c r="A101" t="s">
        <v>220</v>
      </c>
      <c r="B101" t="s">
        <v>370</v>
      </c>
      <c r="C101" s="18">
        <v>40.57</v>
      </c>
      <c r="D101">
        <v>59</v>
      </c>
      <c r="E101">
        <v>8</v>
      </c>
      <c r="F101" s="15">
        <v>30845.16</v>
      </c>
      <c r="G101">
        <v>8</v>
      </c>
      <c r="H101">
        <v>13.37</v>
      </c>
      <c r="I101">
        <v>4</v>
      </c>
      <c r="J101" s="15">
        <v>30605</v>
      </c>
      <c r="K101" s="15">
        <v>1241.5556904770699</v>
      </c>
      <c r="L101" s="15">
        <v>64.560895904807396</v>
      </c>
      <c r="M101">
        <v>593</v>
      </c>
      <c r="N101">
        <v>6.84</v>
      </c>
      <c r="O101">
        <v>6</v>
      </c>
      <c r="P101" s="24">
        <v>60.557903300416001</v>
      </c>
      <c r="Q101" s="15">
        <f t="shared" si="3"/>
        <v>228908.00299177266</v>
      </c>
      <c r="R101" s="33">
        <f t="shared" si="4"/>
        <v>1978.693131854795</v>
      </c>
      <c r="S101">
        <f t="shared" si="5"/>
        <v>1978.693131854795</v>
      </c>
    </row>
    <row r="102" spans="1:19" x14ac:dyDescent="0.25">
      <c r="A102" t="s">
        <v>221</v>
      </c>
      <c r="B102" t="s">
        <v>371</v>
      </c>
      <c r="C102" s="18">
        <v>41.03</v>
      </c>
      <c r="D102">
        <v>125</v>
      </c>
      <c r="E102">
        <v>8</v>
      </c>
      <c r="F102" s="15">
        <v>24326.32</v>
      </c>
      <c r="G102">
        <v>2</v>
      </c>
      <c r="H102">
        <v>15.47</v>
      </c>
      <c r="I102">
        <v>8</v>
      </c>
      <c r="J102" s="15">
        <v>16942</v>
      </c>
      <c r="K102" s="15">
        <v>695.19794810160397</v>
      </c>
      <c r="L102" s="15">
        <v>36.150293301283398</v>
      </c>
      <c r="M102">
        <v>468</v>
      </c>
      <c r="N102">
        <v>8.77</v>
      </c>
      <c r="O102">
        <v>9</v>
      </c>
      <c r="P102" s="24">
        <v>33.908853576763697</v>
      </c>
      <c r="Q102" s="15">
        <f t="shared" si="3"/>
        <v>109515.19069166128</v>
      </c>
      <c r="R102" s="33">
        <f t="shared" si="4"/>
        <v>2001.4669800946581</v>
      </c>
      <c r="S102">
        <f t="shared" si="5"/>
        <v>2001.4669800946581</v>
      </c>
    </row>
    <row r="103" spans="1:19" x14ac:dyDescent="0.25">
      <c r="A103" t="s">
        <v>222</v>
      </c>
      <c r="B103" t="s">
        <v>372</v>
      </c>
      <c r="C103" s="18">
        <v>37.57</v>
      </c>
      <c r="D103">
        <v>10</v>
      </c>
      <c r="E103">
        <v>6</v>
      </c>
      <c r="F103" s="15">
        <v>40526.089999999997</v>
      </c>
      <c r="G103">
        <v>10</v>
      </c>
      <c r="H103">
        <v>8</v>
      </c>
      <c r="I103">
        <v>1</v>
      </c>
      <c r="J103" s="15">
        <v>12172</v>
      </c>
      <c r="K103" s="15">
        <v>457.26536312200801</v>
      </c>
      <c r="L103" s="15">
        <v>23.777798882344399</v>
      </c>
      <c r="M103">
        <v>779</v>
      </c>
      <c r="N103">
        <v>4.82</v>
      </c>
      <c r="O103">
        <v>1</v>
      </c>
      <c r="P103" s="24">
        <v>22.3034954089993</v>
      </c>
      <c r="Q103" s="15">
        <f t="shared" si="3"/>
        <v>152150</v>
      </c>
      <c r="R103" s="33">
        <f t="shared" si="4"/>
        <v>1832.3607795760188</v>
      </c>
      <c r="S103">
        <f t="shared" si="5"/>
        <v>1832.3607795760188</v>
      </c>
    </row>
    <row r="104" spans="1:19" x14ac:dyDescent="0.25">
      <c r="A104" t="s">
        <v>223</v>
      </c>
      <c r="B104" t="s">
        <v>373</v>
      </c>
      <c r="C104" s="18">
        <v>34.880000000000003</v>
      </c>
      <c r="D104">
        <v>155</v>
      </c>
      <c r="E104">
        <v>4</v>
      </c>
      <c r="F104" s="15">
        <v>23664</v>
      </c>
      <c r="G104">
        <v>2</v>
      </c>
      <c r="H104">
        <v>15.16</v>
      </c>
      <c r="I104">
        <v>7</v>
      </c>
      <c r="J104" s="15">
        <v>25632</v>
      </c>
      <c r="K104" s="15">
        <v>894.04325410392005</v>
      </c>
      <c r="L104" s="15">
        <v>46.490249213403899</v>
      </c>
      <c r="M104">
        <v>455</v>
      </c>
      <c r="N104">
        <v>7.66</v>
      </c>
      <c r="O104">
        <v>7</v>
      </c>
      <c r="P104" s="24">
        <v>43.607697458670401</v>
      </c>
      <c r="Q104" s="15">
        <f t="shared" si="3"/>
        <v>169076.51715039575</v>
      </c>
      <c r="R104" s="33">
        <f t="shared" si="4"/>
        <v>1701.2990581566166</v>
      </c>
      <c r="S104">
        <f t="shared" si="5"/>
        <v>1701.2990581566166</v>
      </c>
    </row>
    <row r="105" spans="1:19" x14ac:dyDescent="0.25">
      <c r="A105" t="s">
        <v>224</v>
      </c>
      <c r="B105" t="s">
        <v>374</v>
      </c>
      <c r="C105" s="18">
        <v>34.14</v>
      </c>
      <c r="D105">
        <v>38</v>
      </c>
      <c r="E105">
        <v>4</v>
      </c>
      <c r="F105" s="15">
        <v>26457.58</v>
      </c>
      <c r="G105">
        <v>4</v>
      </c>
      <c r="H105">
        <v>17.850000000000001</v>
      </c>
      <c r="I105">
        <v>9</v>
      </c>
      <c r="J105" s="15">
        <v>37100</v>
      </c>
      <c r="K105" s="15">
        <v>1266.60707512817</v>
      </c>
      <c r="L105" s="15">
        <v>65.863567906664898</v>
      </c>
      <c r="M105">
        <v>509</v>
      </c>
      <c r="N105">
        <v>6.71</v>
      </c>
      <c r="O105">
        <v>5</v>
      </c>
      <c r="P105" s="24">
        <v>61.779805258483002</v>
      </c>
      <c r="Q105" s="15">
        <f t="shared" si="3"/>
        <v>207843.13725490193</v>
      </c>
      <c r="R105" s="33">
        <f t="shared" si="4"/>
        <v>1665.2238614146361</v>
      </c>
      <c r="S105">
        <f t="shared" si="5"/>
        <v>1665.2238614146361</v>
      </c>
    </row>
    <row r="106" spans="1:19" x14ac:dyDescent="0.25">
      <c r="A106" t="s">
        <v>225</v>
      </c>
      <c r="B106" t="s">
        <v>375</v>
      </c>
      <c r="C106" s="18">
        <v>41.29</v>
      </c>
      <c r="D106">
        <v>12</v>
      </c>
      <c r="E106">
        <v>8</v>
      </c>
      <c r="F106" s="15">
        <v>34400</v>
      </c>
      <c r="G106">
        <v>10</v>
      </c>
      <c r="H106">
        <v>10.16</v>
      </c>
      <c r="I106">
        <v>1</v>
      </c>
      <c r="J106" s="15">
        <v>3258</v>
      </c>
      <c r="K106" s="15">
        <v>134.525569191914</v>
      </c>
      <c r="L106" s="15">
        <v>6.99532959797952</v>
      </c>
      <c r="M106">
        <v>662</v>
      </c>
      <c r="N106">
        <v>6.24</v>
      </c>
      <c r="O106">
        <v>4</v>
      </c>
      <c r="P106" s="24">
        <v>6.5615956441124501</v>
      </c>
      <c r="Q106" s="15">
        <f t="shared" si="3"/>
        <v>32066.92913385827</v>
      </c>
      <c r="R106" s="33">
        <f t="shared" si="4"/>
        <v>2013.9949797766881</v>
      </c>
      <c r="S106">
        <f t="shared" si="5"/>
        <v>2013.9949797766881</v>
      </c>
    </row>
    <row r="107" spans="1:19" x14ac:dyDescent="0.25">
      <c r="A107" t="s">
        <v>226</v>
      </c>
      <c r="B107" t="s">
        <v>376</v>
      </c>
      <c r="C107" s="18">
        <v>50.6</v>
      </c>
      <c r="D107">
        <v>28</v>
      </c>
      <c r="E107">
        <v>10</v>
      </c>
      <c r="F107" s="15">
        <v>22953.33</v>
      </c>
      <c r="G107">
        <v>1</v>
      </c>
      <c r="H107">
        <v>19.09</v>
      </c>
      <c r="I107">
        <v>10</v>
      </c>
      <c r="J107" s="15">
        <v>38440</v>
      </c>
      <c r="K107" s="15">
        <v>1945.05215069574</v>
      </c>
      <c r="L107" s="15">
        <v>101.142711836179</v>
      </c>
      <c r="M107">
        <v>441</v>
      </c>
      <c r="N107">
        <v>11.46</v>
      </c>
      <c r="O107">
        <v>10</v>
      </c>
      <c r="P107" s="24">
        <v>94.871523653392401</v>
      </c>
      <c r="Q107" s="15">
        <f t="shared" si="3"/>
        <v>201361.96961760084</v>
      </c>
      <c r="R107" s="33">
        <f t="shared" si="4"/>
        <v>2468.0417183504787</v>
      </c>
      <c r="S107">
        <f t="shared" si="5"/>
        <v>2468.0417183504787</v>
      </c>
    </row>
    <row r="108" spans="1:19" x14ac:dyDescent="0.25">
      <c r="A108" t="s">
        <v>227</v>
      </c>
      <c r="B108" t="s">
        <v>377</v>
      </c>
      <c r="C108" s="18">
        <v>40.71</v>
      </c>
      <c r="D108">
        <v>162</v>
      </c>
      <c r="E108">
        <v>8</v>
      </c>
      <c r="F108" s="15">
        <v>20923.68</v>
      </c>
      <c r="G108">
        <v>1</v>
      </c>
      <c r="H108">
        <v>15.35</v>
      </c>
      <c r="I108">
        <v>7</v>
      </c>
      <c r="J108" s="15">
        <v>37750</v>
      </c>
      <c r="K108" s="15">
        <v>1536.70739627937</v>
      </c>
      <c r="L108" s="15">
        <v>79.908784606527206</v>
      </c>
      <c r="M108">
        <v>402</v>
      </c>
      <c r="N108">
        <v>10.119999999999999</v>
      </c>
      <c r="O108">
        <v>10</v>
      </c>
      <c r="P108" s="24">
        <v>74.954171301943006</v>
      </c>
      <c r="Q108" s="15">
        <f t="shared" si="3"/>
        <v>245928.33876221499</v>
      </c>
      <c r="R108" s="33">
        <f t="shared" si="4"/>
        <v>1985.5409616408742</v>
      </c>
      <c r="S108">
        <f t="shared" si="5"/>
        <v>1985.5409616408742</v>
      </c>
    </row>
    <row r="109" spans="1:19" x14ac:dyDescent="0.25">
      <c r="A109" t="s">
        <v>228</v>
      </c>
      <c r="B109" t="s">
        <v>378</v>
      </c>
      <c r="C109" s="18">
        <v>46.8</v>
      </c>
      <c r="D109">
        <v>156</v>
      </c>
      <c r="E109">
        <v>10</v>
      </c>
      <c r="F109" s="15">
        <v>25771.05</v>
      </c>
      <c r="G109">
        <v>3</v>
      </c>
      <c r="H109">
        <v>9.51</v>
      </c>
      <c r="I109">
        <v>1</v>
      </c>
      <c r="J109" s="15">
        <v>21157</v>
      </c>
      <c r="K109" s="15">
        <v>990.18940353836501</v>
      </c>
      <c r="L109" s="15">
        <v>51.489848983995003</v>
      </c>
      <c r="M109">
        <v>496</v>
      </c>
      <c r="N109">
        <v>9.44</v>
      </c>
      <c r="O109">
        <v>9</v>
      </c>
      <c r="P109" s="24">
        <v>48.2973052344772</v>
      </c>
      <c r="Q109" s="15">
        <f t="shared" si="3"/>
        <v>222471.08307045215</v>
      </c>
      <c r="R109" s="33">
        <f t="shared" si="4"/>
        <v>2282.8049928854375</v>
      </c>
      <c r="S109">
        <f t="shared" si="5"/>
        <v>2282.8049928854375</v>
      </c>
    </row>
    <row r="110" spans="1:19" x14ac:dyDescent="0.25">
      <c r="A110" t="s">
        <v>229</v>
      </c>
      <c r="B110" t="s">
        <v>379</v>
      </c>
      <c r="C110" s="18">
        <v>35.08</v>
      </c>
      <c r="D110">
        <v>183</v>
      </c>
      <c r="E110">
        <v>4</v>
      </c>
      <c r="F110" s="15">
        <v>27158.57</v>
      </c>
      <c r="G110">
        <v>5</v>
      </c>
      <c r="H110">
        <v>13.91</v>
      </c>
      <c r="I110">
        <v>5</v>
      </c>
      <c r="J110" s="15">
        <v>64968</v>
      </c>
      <c r="K110" s="15">
        <v>2279.3703046927799</v>
      </c>
      <c r="L110" s="15">
        <v>118.52725584402501</v>
      </c>
      <c r="M110">
        <v>522</v>
      </c>
      <c r="N110">
        <v>6.72</v>
      </c>
      <c r="O110">
        <v>5</v>
      </c>
      <c r="P110" s="24">
        <v>111.17816748468699</v>
      </c>
      <c r="Q110" s="15">
        <f t="shared" si="3"/>
        <v>467059.66930265992</v>
      </c>
      <c r="R110" s="33">
        <f t="shared" si="4"/>
        <v>1711.2758201681904</v>
      </c>
      <c r="S110">
        <f t="shared" si="5"/>
        <v>1711.2758201681904</v>
      </c>
    </row>
    <row r="111" spans="1:19" x14ac:dyDescent="0.25">
      <c r="A111" t="s">
        <v>230</v>
      </c>
      <c r="B111" t="s">
        <v>380</v>
      </c>
      <c r="C111" s="18">
        <v>44.82</v>
      </c>
      <c r="D111">
        <v>52</v>
      </c>
      <c r="E111">
        <v>9</v>
      </c>
      <c r="F111" s="15">
        <v>27856.41</v>
      </c>
      <c r="G111">
        <v>5</v>
      </c>
      <c r="H111">
        <v>13.71</v>
      </c>
      <c r="I111">
        <v>5</v>
      </c>
      <c r="J111" s="15">
        <v>36082</v>
      </c>
      <c r="K111" s="15">
        <v>1617.04622873466</v>
      </c>
      <c r="L111" s="15">
        <v>84.086403894202206</v>
      </c>
      <c r="M111">
        <v>536</v>
      </c>
      <c r="N111">
        <v>8.3699999999999992</v>
      </c>
      <c r="O111">
        <v>8</v>
      </c>
      <c r="P111" s="24">
        <v>78.872764148330901</v>
      </c>
      <c r="Q111" s="15">
        <f t="shared" si="3"/>
        <v>263180.16046681255</v>
      </c>
      <c r="R111" s="33">
        <f t="shared" si="4"/>
        <v>2185.9310500618285</v>
      </c>
      <c r="S111">
        <f t="shared" si="5"/>
        <v>2185.9310500618285</v>
      </c>
    </row>
    <row r="112" spans="1:19" x14ac:dyDescent="0.25">
      <c r="A112" t="s">
        <v>231</v>
      </c>
      <c r="B112" t="s">
        <v>381</v>
      </c>
      <c r="C112" s="18">
        <v>34.880000000000003</v>
      </c>
      <c r="D112">
        <v>46</v>
      </c>
      <c r="E112">
        <v>4</v>
      </c>
      <c r="F112" s="15">
        <v>25914.29</v>
      </c>
      <c r="G112">
        <v>3</v>
      </c>
      <c r="H112">
        <v>16.149999999999999</v>
      </c>
      <c r="I112">
        <v>8</v>
      </c>
      <c r="J112" s="15">
        <v>17192</v>
      </c>
      <c r="K112" s="15">
        <v>599.64157340538895</v>
      </c>
      <c r="L112" s="15">
        <v>31.181361817080202</v>
      </c>
      <c r="M112">
        <v>498</v>
      </c>
      <c r="N112">
        <v>7</v>
      </c>
      <c r="O112">
        <v>6</v>
      </c>
      <c r="P112" s="24">
        <v>29.2480125504798</v>
      </c>
      <c r="Q112" s="15">
        <f t="shared" si="3"/>
        <v>106452.01238390095</v>
      </c>
      <c r="R112" s="33">
        <f t="shared" si="4"/>
        <v>1701.2571283434038</v>
      </c>
      <c r="S112">
        <f t="shared" si="5"/>
        <v>1701.2571283434038</v>
      </c>
    </row>
    <row r="113" spans="1:19" x14ac:dyDescent="0.25">
      <c r="A113" t="s">
        <v>232</v>
      </c>
      <c r="B113" t="s">
        <v>382</v>
      </c>
      <c r="C113" s="18">
        <v>47.05</v>
      </c>
      <c r="D113">
        <v>63</v>
      </c>
      <c r="E113">
        <v>10</v>
      </c>
      <c r="F113" s="15">
        <v>29434.48</v>
      </c>
      <c r="G113">
        <v>7</v>
      </c>
      <c r="H113">
        <v>12.57</v>
      </c>
      <c r="I113">
        <v>3</v>
      </c>
      <c r="J113" s="15">
        <v>21225</v>
      </c>
      <c r="K113" s="15">
        <v>998.59182614392796</v>
      </c>
      <c r="L113" s="15">
        <v>51.926774959484199</v>
      </c>
      <c r="M113">
        <v>566</v>
      </c>
      <c r="N113">
        <v>8.31</v>
      </c>
      <c r="O113">
        <v>8</v>
      </c>
      <c r="P113" s="24">
        <v>48.7071403305101</v>
      </c>
      <c r="Q113" s="15">
        <f t="shared" si="3"/>
        <v>168854.41527446301</v>
      </c>
      <c r="R113" s="33">
        <f t="shared" si="4"/>
        <v>2294.8004867142567</v>
      </c>
      <c r="S113">
        <f t="shared" si="5"/>
        <v>2294.8004867142567</v>
      </c>
    </row>
    <row r="114" spans="1:19" x14ac:dyDescent="0.25">
      <c r="A114" t="s">
        <v>233</v>
      </c>
      <c r="B114" t="s">
        <v>383</v>
      </c>
      <c r="C114" s="18">
        <v>30.94</v>
      </c>
      <c r="D114">
        <v>84</v>
      </c>
      <c r="E114">
        <v>2</v>
      </c>
      <c r="F114" s="15">
        <v>27074.5</v>
      </c>
      <c r="G114">
        <v>5</v>
      </c>
      <c r="H114">
        <v>14.39</v>
      </c>
      <c r="I114">
        <v>6</v>
      </c>
      <c r="J114" s="15">
        <v>64912</v>
      </c>
      <c r="K114" s="15">
        <v>2008.20757174954</v>
      </c>
      <c r="L114" s="15">
        <v>104.426793730976</v>
      </c>
      <c r="M114">
        <v>521</v>
      </c>
      <c r="N114">
        <v>5.94</v>
      </c>
      <c r="O114">
        <v>3</v>
      </c>
      <c r="P114" s="24">
        <v>97.951981429397094</v>
      </c>
      <c r="Q114" s="15">
        <f t="shared" si="3"/>
        <v>451091.03544127865</v>
      </c>
      <c r="R114" s="33">
        <f t="shared" si="4"/>
        <v>1508.9965095729156</v>
      </c>
      <c r="S114">
        <f t="shared" si="5"/>
        <v>1508.9965095729156</v>
      </c>
    </row>
    <row r="115" spans="1:19" x14ac:dyDescent="0.25">
      <c r="A115" t="s">
        <v>234</v>
      </c>
      <c r="B115" t="s">
        <v>384</v>
      </c>
      <c r="C115" s="18">
        <v>31.85</v>
      </c>
      <c r="D115">
        <v>27</v>
      </c>
      <c r="E115">
        <v>3</v>
      </c>
      <c r="F115" s="15">
        <v>30287.5</v>
      </c>
      <c r="G115">
        <v>8</v>
      </c>
      <c r="H115">
        <v>11.2</v>
      </c>
      <c r="I115">
        <v>2</v>
      </c>
      <c r="J115" s="15">
        <v>25299</v>
      </c>
      <c r="K115" s="15">
        <v>805.81051872237094</v>
      </c>
      <c r="L115" s="15">
        <v>41.902146973563298</v>
      </c>
      <c r="M115">
        <v>582</v>
      </c>
      <c r="N115">
        <v>5.47</v>
      </c>
      <c r="O115">
        <v>2</v>
      </c>
      <c r="P115" s="24">
        <v>39.304072983223797</v>
      </c>
      <c r="Q115" s="15">
        <f t="shared" si="3"/>
        <v>225883.92857142861</v>
      </c>
      <c r="R115" s="33">
        <f t="shared" si="4"/>
        <v>1553.5820776799003</v>
      </c>
      <c r="S115">
        <f t="shared" si="5"/>
        <v>1553.5820776799003</v>
      </c>
    </row>
    <row r="116" spans="1:19" x14ac:dyDescent="0.25">
      <c r="A116" t="s">
        <v>235</v>
      </c>
      <c r="B116" t="s">
        <v>385</v>
      </c>
      <c r="C116" s="18">
        <v>35.299999999999997</v>
      </c>
      <c r="D116">
        <v>16</v>
      </c>
      <c r="E116">
        <v>5</v>
      </c>
      <c r="F116" s="15">
        <v>24521.74</v>
      </c>
      <c r="G116">
        <v>3</v>
      </c>
      <c r="H116">
        <v>16.329999999999998</v>
      </c>
      <c r="I116">
        <v>8</v>
      </c>
      <c r="J116" s="15">
        <v>19723</v>
      </c>
      <c r="K116" s="15">
        <v>696.21537994062101</v>
      </c>
      <c r="L116" s="15">
        <v>36.203199756912298</v>
      </c>
      <c r="M116">
        <v>472</v>
      </c>
      <c r="N116">
        <v>7.49</v>
      </c>
      <c r="O116">
        <v>7</v>
      </c>
      <c r="P116" s="24">
        <v>33.958479654268302</v>
      </c>
      <c r="Q116" s="15">
        <f t="shared" si="3"/>
        <v>120777.70973668098</v>
      </c>
      <c r="R116" s="33">
        <f t="shared" si="4"/>
        <v>1721.7705041965371</v>
      </c>
      <c r="S116">
        <f t="shared" si="5"/>
        <v>1721.7705041965371</v>
      </c>
    </row>
    <row r="117" spans="1:19" x14ac:dyDescent="0.25">
      <c r="A117" t="s">
        <v>236</v>
      </c>
      <c r="B117" t="s">
        <v>386</v>
      </c>
      <c r="C117" s="18">
        <v>31.34</v>
      </c>
      <c r="D117">
        <v>53</v>
      </c>
      <c r="E117">
        <v>2</v>
      </c>
      <c r="F117" s="15">
        <v>27565.62</v>
      </c>
      <c r="G117">
        <v>5</v>
      </c>
      <c r="H117">
        <v>16.8</v>
      </c>
      <c r="I117">
        <v>9</v>
      </c>
      <c r="J117" s="15">
        <v>33803</v>
      </c>
      <c r="K117" s="15">
        <v>1059.4878828230701</v>
      </c>
      <c r="L117" s="15">
        <v>55.093369906799801</v>
      </c>
      <c r="M117">
        <v>530</v>
      </c>
      <c r="N117">
        <v>5.91</v>
      </c>
      <c r="O117">
        <v>3</v>
      </c>
      <c r="P117" s="24">
        <v>51.677395744776099</v>
      </c>
      <c r="Q117" s="15">
        <f t="shared" si="3"/>
        <v>201208.33333333331</v>
      </c>
      <c r="R117" s="33">
        <f t="shared" si="4"/>
        <v>1528.7813432173505</v>
      </c>
      <c r="S117">
        <f t="shared" si="5"/>
        <v>1528.7813432173505</v>
      </c>
    </row>
    <row r="118" spans="1:19" x14ac:dyDescent="0.25">
      <c r="A118" t="s">
        <v>237</v>
      </c>
      <c r="B118" t="s">
        <v>387</v>
      </c>
      <c r="C118" s="18">
        <v>39.47</v>
      </c>
      <c r="D118">
        <v>159</v>
      </c>
      <c r="E118">
        <v>7</v>
      </c>
      <c r="F118" s="15">
        <v>28000</v>
      </c>
      <c r="G118">
        <v>6</v>
      </c>
      <c r="H118">
        <v>13.23</v>
      </c>
      <c r="I118">
        <v>4</v>
      </c>
      <c r="J118" s="15">
        <v>18976</v>
      </c>
      <c r="K118" s="15">
        <v>749.01004479200401</v>
      </c>
      <c r="L118" s="15">
        <v>38.9485223291842</v>
      </c>
      <c r="M118">
        <v>538</v>
      </c>
      <c r="N118">
        <v>7.33</v>
      </c>
      <c r="O118">
        <v>7</v>
      </c>
      <c r="P118" s="24">
        <v>36.533582997090903</v>
      </c>
      <c r="Q118" s="15">
        <f t="shared" si="3"/>
        <v>143431.59486016628</v>
      </c>
      <c r="R118" s="33">
        <f t="shared" si="4"/>
        <v>1925.252055074352</v>
      </c>
      <c r="S118">
        <f t="shared" si="5"/>
        <v>1925.252055074352</v>
      </c>
    </row>
    <row r="119" spans="1:19" x14ac:dyDescent="0.25">
      <c r="A119" t="s">
        <v>238</v>
      </c>
      <c r="B119" t="s">
        <v>388</v>
      </c>
      <c r="C119" s="18">
        <v>30.16</v>
      </c>
      <c r="D119">
        <v>94</v>
      </c>
      <c r="E119">
        <v>2</v>
      </c>
      <c r="F119" s="15">
        <v>30700</v>
      </c>
      <c r="G119">
        <v>8</v>
      </c>
      <c r="H119">
        <v>15.56</v>
      </c>
      <c r="I119">
        <v>8</v>
      </c>
      <c r="J119" s="15">
        <v>39445</v>
      </c>
      <c r="K119" s="15">
        <v>1189.5451886221799</v>
      </c>
      <c r="L119" s="15">
        <v>61.856349808353102</v>
      </c>
      <c r="M119">
        <v>590</v>
      </c>
      <c r="N119">
        <v>5.1100000000000003</v>
      </c>
      <c r="O119">
        <v>1</v>
      </c>
      <c r="P119" s="24">
        <v>58.021048154816903</v>
      </c>
      <c r="Q119" s="15">
        <f t="shared" si="3"/>
        <v>253502.57069408736</v>
      </c>
      <c r="R119" s="33">
        <f t="shared" si="4"/>
        <v>1470.9354330033441</v>
      </c>
      <c r="S119">
        <f t="shared" si="5"/>
        <v>1470.9354330033441</v>
      </c>
    </row>
    <row r="120" spans="1:19" x14ac:dyDescent="0.25">
      <c r="A120" t="s">
        <v>239</v>
      </c>
      <c r="B120" t="s">
        <v>389</v>
      </c>
      <c r="C120" s="18">
        <v>43.61</v>
      </c>
      <c r="D120">
        <v>60</v>
      </c>
      <c r="E120">
        <v>9</v>
      </c>
      <c r="F120" s="15">
        <v>25352.17</v>
      </c>
      <c r="G120">
        <v>3</v>
      </c>
      <c r="H120">
        <v>13.05</v>
      </c>
      <c r="I120">
        <v>4</v>
      </c>
      <c r="J120" s="15">
        <v>18748</v>
      </c>
      <c r="K120" s="15">
        <v>817.577747564079</v>
      </c>
      <c r="L120" s="15">
        <v>42.514042873332102</v>
      </c>
      <c r="M120">
        <v>488</v>
      </c>
      <c r="N120">
        <v>8.94</v>
      </c>
      <c r="O120">
        <v>9</v>
      </c>
      <c r="P120" s="24">
        <v>39.878029279969702</v>
      </c>
      <c r="Q120" s="15">
        <f t="shared" si="3"/>
        <v>143662.83524904214</v>
      </c>
      <c r="R120" s="33">
        <f t="shared" si="4"/>
        <v>2127.0551141438928</v>
      </c>
      <c r="S120">
        <f t="shared" si="5"/>
        <v>2127.0551141438928</v>
      </c>
    </row>
    <row r="121" spans="1:19" x14ac:dyDescent="0.25">
      <c r="A121" t="s">
        <v>240</v>
      </c>
      <c r="B121" t="s">
        <v>390</v>
      </c>
      <c r="C121" s="18">
        <v>34.79</v>
      </c>
      <c r="D121">
        <v>116</v>
      </c>
      <c r="E121">
        <v>4</v>
      </c>
      <c r="F121" s="15">
        <v>28082.17</v>
      </c>
      <c r="G121">
        <v>6</v>
      </c>
      <c r="H121">
        <v>13.88</v>
      </c>
      <c r="I121">
        <v>5</v>
      </c>
      <c r="J121" s="15">
        <v>98437</v>
      </c>
      <c r="K121" s="15">
        <v>3425.02894510754</v>
      </c>
      <c r="L121" s="15">
        <v>178.101505145592</v>
      </c>
      <c r="M121">
        <v>540</v>
      </c>
      <c r="N121">
        <v>6.44</v>
      </c>
      <c r="O121">
        <v>5</v>
      </c>
      <c r="P121" s="24">
        <v>167.05861303672199</v>
      </c>
      <c r="Q121" s="15">
        <f t="shared" si="3"/>
        <v>709200.28818443802</v>
      </c>
      <c r="R121" s="33">
        <f t="shared" si="4"/>
        <v>1697.1119907831608</v>
      </c>
      <c r="S121">
        <f t="shared" si="5"/>
        <v>1697.1119907831608</v>
      </c>
    </row>
    <row r="122" spans="1:19" x14ac:dyDescent="0.25">
      <c r="A122" t="s">
        <v>241</v>
      </c>
      <c r="B122" t="s">
        <v>391</v>
      </c>
      <c r="C122" s="18">
        <v>56.13</v>
      </c>
      <c r="D122">
        <v>34</v>
      </c>
      <c r="E122">
        <v>10</v>
      </c>
      <c r="F122" s="15">
        <v>28107.14</v>
      </c>
      <c r="G122">
        <v>6</v>
      </c>
      <c r="H122">
        <v>13.39</v>
      </c>
      <c r="I122">
        <v>4</v>
      </c>
      <c r="J122" s="15">
        <v>30789</v>
      </c>
      <c r="K122" s="15">
        <v>1728.08652608898</v>
      </c>
      <c r="L122" s="15">
        <v>89.860499356627201</v>
      </c>
      <c r="M122">
        <v>541</v>
      </c>
      <c r="N122">
        <v>10.38</v>
      </c>
      <c r="O122">
        <v>10</v>
      </c>
      <c r="P122" s="24">
        <v>84.288846279168695</v>
      </c>
      <c r="Q122" s="15">
        <f t="shared" si="3"/>
        <v>229940.2539208364</v>
      </c>
      <c r="R122" s="33">
        <f t="shared" si="4"/>
        <v>2737.6285777118028</v>
      </c>
      <c r="S122">
        <f t="shared" si="5"/>
        <v>2737.6285777118028</v>
      </c>
    </row>
    <row r="123" spans="1:19" x14ac:dyDescent="0.25">
      <c r="A123" t="s">
        <v>242</v>
      </c>
      <c r="B123" t="s">
        <v>392</v>
      </c>
      <c r="C123" s="18">
        <v>43.28</v>
      </c>
      <c r="D123">
        <v>138</v>
      </c>
      <c r="E123">
        <v>9</v>
      </c>
      <c r="F123" s="15">
        <v>25450</v>
      </c>
      <c r="G123">
        <v>3</v>
      </c>
      <c r="H123">
        <v>13.22</v>
      </c>
      <c r="I123">
        <v>4</v>
      </c>
      <c r="J123" s="15">
        <v>20294</v>
      </c>
      <c r="K123" s="15">
        <v>878.39682317727204</v>
      </c>
      <c r="L123" s="15">
        <v>45.6766348052181</v>
      </c>
      <c r="M123">
        <v>489</v>
      </c>
      <c r="N123">
        <v>8.84</v>
      </c>
      <c r="O123">
        <v>9</v>
      </c>
      <c r="P123" s="24">
        <v>42.844529879221298</v>
      </c>
      <c r="Q123" s="15">
        <f t="shared" si="3"/>
        <v>153509.83358547653</v>
      </c>
      <c r="R123" s="33">
        <f t="shared" si="4"/>
        <v>2111.1919719730608</v>
      </c>
      <c r="S123">
        <f t="shared" si="5"/>
        <v>2111.1919719730608</v>
      </c>
    </row>
    <row r="124" spans="1:19" x14ac:dyDescent="0.25">
      <c r="A124" t="s">
        <v>243</v>
      </c>
      <c r="B124" t="s">
        <v>393</v>
      </c>
      <c r="C124" s="18">
        <v>35.1</v>
      </c>
      <c r="D124">
        <v>78</v>
      </c>
      <c r="E124">
        <v>4</v>
      </c>
      <c r="F124" s="15">
        <v>23550</v>
      </c>
      <c r="G124">
        <v>2</v>
      </c>
      <c r="H124">
        <v>18.25</v>
      </c>
      <c r="I124">
        <v>10</v>
      </c>
      <c r="J124" s="15">
        <v>36216</v>
      </c>
      <c r="K124" s="15">
        <v>1271.0223487361</v>
      </c>
      <c r="L124" s="15">
        <v>66.093162134277307</v>
      </c>
      <c r="M124">
        <v>453</v>
      </c>
      <c r="N124">
        <v>7.75</v>
      </c>
      <c r="O124">
        <v>8</v>
      </c>
      <c r="P124" s="24">
        <v>61.995163872071501</v>
      </c>
      <c r="Q124" s="15">
        <f t="shared" si="3"/>
        <v>198443.83561643836</v>
      </c>
      <c r="R124" s="33">
        <f t="shared" si="4"/>
        <v>1711.8169834347113</v>
      </c>
      <c r="S124">
        <f t="shared" si="5"/>
        <v>1711.8169834347113</v>
      </c>
    </row>
    <row r="125" spans="1:19" x14ac:dyDescent="0.25">
      <c r="A125" t="s">
        <v>244</v>
      </c>
      <c r="B125" t="s">
        <v>394</v>
      </c>
      <c r="C125" s="18">
        <v>34.99</v>
      </c>
      <c r="D125">
        <v>134</v>
      </c>
      <c r="E125">
        <v>4</v>
      </c>
      <c r="F125" s="15">
        <v>29087.56</v>
      </c>
      <c r="G125">
        <v>7</v>
      </c>
      <c r="H125">
        <v>16.079999999999998</v>
      </c>
      <c r="I125">
        <v>8</v>
      </c>
      <c r="J125" s="15">
        <v>97749</v>
      </c>
      <c r="K125" s="15">
        <v>3420.19197111531</v>
      </c>
      <c r="L125" s="15">
        <v>177.849982497996</v>
      </c>
      <c r="M125">
        <v>559</v>
      </c>
      <c r="N125">
        <v>6.26</v>
      </c>
      <c r="O125">
        <v>4</v>
      </c>
      <c r="P125" s="24">
        <v>166.82268563891401</v>
      </c>
      <c r="Q125" s="15">
        <f t="shared" si="3"/>
        <v>607891.79104477621</v>
      </c>
      <c r="R125" s="33">
        <f t="shared" si="4"/>
        <v>1706.6433993075532</v>
      </c>
      <c r="S125">
        <f t="shared" si="5"/>
        <v>1706.6433993075532</v>
      </c>
    </row>
    <row r="126" spans="1:19" x14ac:dyDescent="0.25">
      <c r="A126" t="s">
        <v>245</v>
      </c>
      <c r="B126" t="s">
        <v>395</v>
      </c>
      <c r="C126" s="18">
        <v>41.47</v>
      </c>
      <c r="D126">
        <v>53</v>
      </c>
      <c r="E126">
        <v>8</v>
      </c>
      <c r="F126" s="15">
        <v>24250</v>
      </c>
      <c r="G126">
        <v>2</v>
      </c>
      <c r="H126">
        <v>16.02</v>
      </c>
      <c r="I126">
        <v>8</v>
      </c>
      <c r="J126" s="15">
        <v>35699</v>
      </c>
      <c r="K126" s="15">
        <v>1480.2737291726401</v>
      </c>
      <c r="L126" s="15">
        <v>76.974233916977099</v>
      </c>
      <c r="M126">
        <v>466</v>
      </c>
      <c r="N126">
        <v>8.89</v>
      </c>
      <c r="O126">
        <v>9</v>
      </c>
      <c r="P126" s="24">
        <v>72.201572621311797</v>
      </c>
      <c r="Q126" s="15">
        <f t="shared" si="3"/>
        <v>222840.19975031211</v>
      </c>
      <c r="R126" s="33">
        <f t="shared" si="4"/>
        <v>2022.509667534435</v>
      </c>
      <c r="S126">
        <f t="shared" si="5"/>
        <v>2022.509667534435</v>
      </c>
    </row>
    <row r="127" spans="1:19" x14ac:dyDescent="0.25">
      <c r="A127" t="s">
        <v>246</v>
      </c>
      <c r="B127" t="s">
        <v>396</v>
      </c>
      <c r="C127" s="18">
        <v>44.84</v>
      </c>
      <c r="D127">
        <v>171</v>
      </c>
      <c r="E127">
        <v>9</v>
      </c>
      <c r="F127" s="15">
        <v>34224.480000000003</v>
      </c>
      <c r="G127">
        <v>10</v>
      </c>
      <c r="H127">
        <v>10.050000000000001</v>
      </c>
      <c r="I127">
        <v>1</v>
      </c>
      <c r="J127" s="15">
        <v>93710</v>
      </c>
      <c r="K127" s="15">
        <v>4202.4055664001899</v>
      </c>
      <c r="L127" s="15">
        <v>218.52508945280999</v>
      </c>
      <c r="M127">
        <v>658</v>
      </c>
      <c r="N127">
        <v>6.81</v>
      </c>
      <c r="O127">
        <v>6</v>
      </c>
      <c r="P127" s="24">
        <v>204.97579920994599</v>
      </c>
      <c r="Q127" s="15">
        <f t="shared" si="3"/>
        <v>932437.81094527361</v>
      </c>
      <c r="R127" s="33">
        <f t="shared" si="4"/>
        <v>2187.3417907368048</v>
      </c>
      <c r="S127">
        <f t="shared" si="5"/>
        <v>2187.3417907368048</v>
      </c>
    </row>
    <row r="128" spans="1:19" x14ac:dyDescent="0.25">
      <c r="A128" t="s">
        <v>247</v>
      </c>
      <c r="B128" t="s">
        <v>397</v>
      </c>
      <c r="C128" s="18">
        <v>45.22</v>
      </c>
      <c r="D128">
        <v>25</v>
      </c>
      <c r="E128">
        <v>9</v>
      </c>
      <c r="F128" s="15">
        <v>35245.83</v>
      </c>
      <c r="G128">
        <v>10</v>
      </c>
      <c r="H128">
        <v>15.83</v>
      </c>
      <c r="I128">
        <v>8</v>
      </c>
      <c r="J128" s="15">
        <v>24988</v>
      </c>
      <c r="K128" s="15">
        <v>1129.8781728296001</v>
      </c>
      <c r="L128" s="15">
        <v>58.753664987139402</v>
      </c>
      <c r="M128">
        <v>678</v>
      </c>
      <c r="N128">
        <v>6.67</v>
      </c>
      <c r="O128">
        <v>5</v>
      </c>
      <c r="P128" s="24">
        <v>55.110740223964001</v>
      </c>
      <c r="Q128" s="15">
        <f t="shared" si="3"/>
        <v>157852.17940619079</v>
      </c>
      <c r="R128" s="33">
        <f t="shared" si="4"/>
        <v>2205.4882433153512</v>
      </c>
      <c r="S128">
        <f t="shared" si="5"/>
        <v>2205.4882433153512</v>
      </c>
    </row>
    <row r="129" spans="1:19" x14ac:dyDescent="0.25">
      <c r="A129" t="s">
        <v>248</v>
      </c>
      <c r="B129" t="s">
        <v>398</v>
      </c>
      <c r="C129" s="18">
        <v>37.54</v>
      </c>
      <c r="D129">
        <v>47</v>
      </c>
      <c r="E129">
        <v>6</v>
      </c>
      <c r="F129" s="15">
        <v>27385.19</v>
      </c>
      <c r="G129">
        <v>5</v>
      </c>
      <c r="H129">
        <v>13.1</v>
      </c>
      <c r="I129">
        <v>4</v>
      </c>
      <c r="J129" s="15">
        <v>22505</v>
      </c>
      <c r="K129" s="15">
        <v>844.77923714180599</v>
      </c>
      <c r="L129" s="15">
        <v>43.928520331373903</v>
      </c>
      <c r="M129">
        <v>527</v>
      </c>
      <c r="N129">
        <v>7.13</v>
      </c>
      <c r="O129">
        <v>6</v>
      </c>
      <c r="P129" s="24">
        <v>41.204804380039803</v>
      </c>
      <c r="Q129" s="15">
        <f t="shared" si="3"/>
        <v>171793.89312977099</v>
      </c>
      <c r="R129" s="33">
        <f t="shared" si="4"/>
        <v>1830.9177684976585</v>
      </c>
      <c r="S129">
        <f t="shared" si="5"/>
        <v>1830.9177684976585</v>
      </c>
    </row>
    <row r="130" spans="1:19" x14ac:dyDescent="0.25">
      <c r="A130" t="s">
        <v>249</v>
      </c>
      <c r="B130" t="s">
        <v>399</v>
      </c>
      <c r="C130" s="18">
        <v>41.6</v>
      </c>
      <c r="D130">
        <v>153</v>
      </c>
      <c r="E130">
        <v>8</v>
      </c>
      <c r="F130" s="15">
        <v>23670</v>
      </c>
      <c r="G130">
        <v>2</v>
      </c>
      <c r="H130">
        <v>18.149999999999999</v>
      </c>
      <c r="I130">
        <v>10</v>
      </c>
      <c r="J130" s="15">
        <v>31913</v>
      </c>
      <c r="K130" s="15">
        <v>1327.6741824762</v>
      </c>
      <c r="L130" s="15">
        <v>69.039057488762495</v>
      </c>
      <c r="M130">
        <v>455</v>
      </c>
      <c r="N130">
        <v>9.14</v>
      </c>
      <c r="O130">
        <v>9</v>
      </c>
      <c r="P130" s="24">
        <v>64.758403810270295</v>
      </c>
      <c r="Q130" s="15">
        <f t="shared" si="3"/>
        <v>175829.20110192837</v>
      </c>
      <c r="R130" s="33">
        <f t="shared" si="4"/>
        <v>2029.2170529336099</v>
      </c>
      <c r="S130">
        <f t="shared" si="5"/>
        <v>2029.2170529336099</v>
      </c>
    </row>
    <row r="131" spans="1:19" x14ac:dyDescent="0.25">
      <c r="A131" t="s">
        <v>250</v>
      </c>
      <c r="B131" t="s">
        <v>400</v>
      </c>
      <c r="C131" s="18">
        <v>37.61</v>
      </c>
      <c r="D131">
        <v>55</v>
      </c>
      <c r="E131">
        <v>6</v>
      </c>
      <c r="F131" s="15">
        <v>26547.83</v>
      </c>
      <c r="G131">
        <v>4</v>
      </c>
      <c r="H131">
        <v>15.38</v>
      </c>
      <c r="I131">
        <v>7</v>
      </c>
      <c r="J131" s="15">
        <v>21344</v>
      </c>
      <c r="K131" s="15">
        <v>802.80559296989804</v>
      </c>
      <c r="L131" s="15">
        <v>41.745890834434697</v>
      </c>
      <c r="M131">
        <v>511</v>
      </c>
      <c r="N131">
        <v>7.37</v>
      </c>
      <c r="O131">
        <v>7</v>
      </c>
      <c r="P131" s="24">
        <v>39.157505250065299</v>
      </c>
      <c r="Q131" s="15">
        <f t="shared" si="3"/>
        <v>138777.63328998699</v>
      </c>
      <c r="R131" s="33">
        <f t="shared" si="4"/>
        <v>1834.5907632152032</v>
      </c>
      <c r="S131">
        <f t="shared" si="5"/>
        <v>1834.5907632152032</v>
      </c>
    </row>
    <row r="132" spans="1:19" x14ac:dyDescent="0.25">
      <c r="A132" t="s">
        <v>251</v>
      </c>
      <c r="B132" t="s">
        <v>401</v>
      </c>
      <c r="C132" s="18">
        <v>47.5</v>
      </c>
      <c r="D132">
        <v>78</v>
      </c>
      <c r="E132">
        <v>10</v>
      </c>
      <c r="F132" s="15">
        <v>27936.84</v>
      </c>
      <c r="G132">
        <v>5</v>
      </c>
      <c r="H132">
        <v>17.54</v>
      </c>
      <c r="I132">
        <v>9</v>
      </c>
      <c r="J132" s="15">
        <v>22753</v>
      </c>
      <c r="K132" s="15">
        <v>1080.8467467315299</v>
      </c>
      <c r="L132" s="15">
        <v>56.2040308300395</v>
      </c>
      <c r="M132">
        <v>537</v>
      </c>
      <c r="N132">
        <v>8.84</v>
      </c>
      <c r="O132">
        <v>9</v>
      </c>
      <c r="P132" s="24">
        <v>52.719191956654498</v>
      </c>
      <c r="Q132" s="15">
        <f t="shared" ref="Q132:Q153" si="6">J132/(H132/100)</f>
        <v>129720.6385404789</v>
      </c>
      <c r="R132" s="33">
        <f t="shared" ref="R132:R153" si="7">(P132*1000000)/J132</f>
        <v>2317.0215776668788</v>
      </c>
      <c r="S132">
        <f t="shared" ref="S132:S153" si="8">(P132*1000000)/J132</f>
        <v>2317.0215776668788</v>
      </c>
    </row>
    <row r="133" spans="1:19" x14ac:dyDescent="0.25">
      <c r="A133" t="s">
        <v>252</v>
      </c>
      <c r="B133" t="s">
        <v>402</v>
      </c>
      <c r="C133" s="18">
        <v>31.41</v>
      </c>
      <c r="D133">
        <v>9</v>
      </c>
      <c r="E133">
        <v>2</v>
      </c>
      <c r="F133" s="15">
        <v>22947.06</v>
      </c>
      <c r="G133">
        <v>1</v>
      </c>
      <c r="H133">
        <v>14.99</v>
      </c>
      <c r="I133">
        <v>7</v>
      </c>
      <c r="J133" s="15">
        <v>16590</v>
      </c>
      <c r="K133" s="15">
        <v>521.13220817547597</v>
      </c>
      <c r="L133" s="15">
        <v>27.0988748251247</v>
      </c>
      <c r="M133">
        <v>441</v>
      </c>
      <c r="N133">
        <v>7.12</v>
      </c>
      <c r="O133">
        <v>6</v>
      </c>
      <c r="P133" s="24">
        <v>25.418653477635299</v>
      </c>
      <c r="Q133" s="15">
        <f t="shared" si="6"/>
        <v>110673.78252168112</v>
      </c>
      <c r="R133" s="33">
        <f t="shared" si="7"/>
        <v>1532.1671776754249</v>
      </c>
      <c r="S133">
        <f t="shared" si="8"/>
        <v>1532.1671776754249</v>
      </c>
    </row>
    <row r="134" spans="1:19" x14ac:dyDescent="0.25">
      <c r="A134" t="s">
        <v>253</v>
      </c>
      <c r="B134" t="s">
        <v>403</v>
      </c>
      <c r="C134" s="18">
        <v>35.11</v>
      </c>
      <c r="D134">
        <v>156</v>
      </c>
      <c r="E134">
        <v>4</v>
      </c>
      <c r="F134" s="15">
        <v>28475</v>
      </c>
      <c r="G134">
        <v>6</v>
      </c>
      <c r="H134">
        <v>15.1</v>
      </c>
      <c r="I134">
        <v>7</v>
      </c>
      <c r="J134" s="15">
        <v>38117</v>
      </c>
      <c r="K134" s="15">
        <v>1338.1246020549399</v>
      </c>
      <c r="L134" s="15">
        <v>69.582479306856698</v>
      </c>
      <c r="M134">
        <v>548</v>
      </c>
      <c r="N134">
        <v>6.41</v>
      </c>
      <c r="O134">
        <v>4</v>
      </c>
      <c r="P134" s="24">
        <v>65.268131648619999</v>
      </c>
      <c r="Q134" s="15">
        <f t="shared" si="6"/>
        <v>252430.46357615895</v>
      </c>
      <c r="R134" s="33">
        <f t="shared" si="7"/>
        <v>1712.3102985182466</v>
      </c>
      <c r="S134">
        <f t="shared" si="8"/>
        <v>1712.3102985182466</v>
      </c>
    </row>
    <row r="135" spans="1:19" x14ac:dyDescent="0.25">
      <c r="A135" t="s">
        <v>254</v>
      </c>
      <c r="B135" t="s">
        <v>404</v>
      </c>
      <c r="C135" s="18">
        <v>36.06</v>
      </c>
      <c r="D135">
        <v>38</v>
      </c>
      <c r="E135">
        <v>5</v>
      </c>
      <c r="F135" s="15">
        <v>27867.86</v>
      </c>
      <c r="G135">
        <v>5</v>
      </c>
      <c r="H135">
        <v>9.15</v>
      </c>
      <c r="I135">
        <v>1</v>
      </c>
      <c r="J135" s="15">
        <v>16547</v>
      </c>
      <c r="K135" s="15">
        <v>596.73820075627998</v>
      </c>
      <c r="L135" s="15">
        <v>31.030386439326598</v>
      </c>
      <c r="M135">
        <v>536</v>
      </c>
      <c r="N135">
        <v>6.73</v>
      </c>
      <c r="O135">
        <v>5</v>
      </c>
      <c r="P135" s="24">
        <v>29.106398153736802</v>
      </c>
      <c r="Q135" s="15">
        <f t="shared" si="6"/>
        <v>180841.53005464483</v>
      </c>
      <c r="R135" s="33">
        <f t="shared" si="7"/>
        <v>1759.0136069219072</v>
      </c>
      <c r="S135">
        <f t="shared" si="8"/>
        <v>1759.0136069219072</v>
      </c>
    </row>
    <row r="136" spans="1:19" x14ac:dyDescent="0.25">
      <c r="A136" t="s">
        <v>255</v>
      </c>
      <c r="B136" t="s">
        <v>405</v>
      </c>
      <c r="C136" s="18">
        <v>31.24</v>
      </c>
      <c r="D136">
        <v>46</v>
      </c>
      <c r="E136">
        <v>2</v>
      </c>
      <c r="F136" s="15">
        <v>26402.22</v>
      </c>
      <c r="G136">
        <v>4</v>
      </c>
      <c r="H136">
        <v>16.68</v>
      </c>
      <c r="I136">
        <v>9</v>
      </c>
      <c r="J136" s="15">
        <v>45778</v>
      </c>
      <c r="K136" s="15">
        <v>1429.8742605986799</v>
      </c>
      <c r="L136" s="15">
        <v>74.353461551131403</v>
      </c>
      <c r="M136">
        <v>508</v>
      </c>
      <c r="N136">
        <v>6.15</v>
      </c>
      <c r="O136">
        <v>4</v>
      </c>
      <c r="P136" s="24">
        <v>69.743296953370404</v>
      </c>
      <c r="Q136" s="15">
        <f t="shared" si="6"/>
        <v>274448.4412470024</v>
      </c>
      <c r="R136" s="33">
        <f t="shared" si="7"/>
        <v>1523.5112270822317</v>
      </c>
      <c r="S136">
        <f t="shared" si="8"/>
        <v>1523.5112270822317</v>
      </c>
    </row>
    <row r="137" spans="1:19" x14ac:dyDescent="0.25">
      <c r="A137" t="s">
        <v>256</v>
      </c>
      <c r="B137" t="s">
        <v>406</v>
      </c>
      <c r="C137" s="18">
        <v>31.68</v>
      </c>
      <c r="D137">
        <v>21</v>
      </c>
      <c r="E137">
        <v>3</v>
      </c>
      <c r="F137" s="15">
        <v>23005.13</v>
      </c>
      <c r="G137">
        <v>2</v>
      </c>
      <c r="H137">
        <v>15.03</v>
      </c>
      <c r="I137">
        <v>7</v>
      </c>
      <c r="J137" s="15">
        <v>32551</v>
      </c>
      <c r="K137" s="15">
        <v>1031.3220008748999</v>
      </c>
      <c r="L137" s="15">
        <v>53.628744045494699</v>
      </c>
      <c r="M137">
        <v>442</v>
      </c>
      <c r="N137">
        <v>7.16</v>
      </c>
      <c r="O137">
        <v>6</v>
      </c>
      <c r="P137" s="24">
        <v>50.303581611047598</v>
      </c>
      <c r="Q137" s="15">
        <f t="shared" si="6"/>
        <v>216573.51962741185</v>
      </c>
      <c r="R137" s="33">
        <f t="shared" si="7"/>
        <v>1545.3774572531595</v>
      </c>
      <c r="S137">
        <f t="shared" si="8"/>
        <v>1545.3774572531595</v>
      </c>
    </row>
    <row r="138" spans="1:19" x14ac:dyDescent="0.25">
      <c r="A138" t="s">
        <v>257</v>
      </c>
      <c r="B138" t="s">
        <v>407</v>
      </c>
      <c r="C138" s="18">
        <v>35.35</v>
      </c>
      <c r="D138">
        <v>128</v>
      </c>
      <c r="E138">
        <v>5</v>
      </c>
      <c r="F138" s="15">
        <v>29785.71</v>
      </c>
      <c r="G138">
        <v>7</v>
      </c>
      <c r="H138">
        <v>16.149999999999999</v>
      </c>
      <c r="I138">
        <v>8</v>
      </c>
      <c r="J138" s="15">
        <v>33953</v>
      </c>
      <c r="K138" s="15">
        <v>1200.1464029328299</v>
      </c>
      <c r="L138" s="15">
        <v>62.407612952507002</v>
      </c>
      <c r="M138">
        <v>573</v>
      </c>
      <c r="N138">
        <v>6.17</v>
      </c>
      <c r="O138">
        <v>4</v>
      </c>
      <c r="P138" s="24">
        <v>58.538131130647599</v>
      </c>
      <c r="Q138" s="15">
        <f t="shared" si="6"/>
        <v>210235.29411764708</v>
      </c>
      <c r="R138" s="33">
        <f t="shared" si="7"/>
        <v>1724.0930442272436</v>
      </c>
      <c r="S138">
        <f t="shared" si="8"/>
        <v>1724.0930442272436</v>
      </c>
    </row>
    <row r="139" spans="1:19" x14ac:dyDescent="0.25">
      <c r="A139" t="s">
        <v>258</v>
      </c>
      <c r="B139" t="s">
        <v>408</v>
      </c>
      <c r="C139" s="18">
        <v>34.32</v>
      </c>
      <c r="D139">
        <v>50</v>
      </c>
      <c r="E139">
        <v>4</v>
      </c>
      <c r="F139" s="15">
        <v>35881.08</v>
      </c>
      <c r="G139">
        <v>10</v>
      </c>
      <c r="H139">
        <v>13.47</v>
      </c>
      <c r="I139">
        <v>4</v>
      </c>
      <c r="J139" s="15">
        <v>35713</v>
      </c>
      <c r="K139" s="15">
        <v>1225.7068198642701</v>
      </c>
      <c r="L139" s="15">
        <v>63.736754632941803</v>
      </c>
      <c r="M139">
        <v>690</v>
      </c>
      <c r="N139">
        <v>4.97</v>
      </c>
      <c r="O139">
        <v>1</v>
      </c>
      <c r="P139" s="24">
        <v>59.784861558227298</v>
      </c>
      <c r="Q139" s="15">
        <f t="shared" si="6"/>
        <v>265129.91833704524</v>
      </c>
      <c r="R139" s="33">
        <f t="shared" si="7"/>
        <v>1674.0363889403664</v>
      </c>
      <c r="S139">
        <f t="shared" si="8"/>
        <v>1674.0363889403664</v>
      </c>
    </row>
    <row r="140" spans="1:19" x14ac:dyDescent="0.25">
      <c r="A140" t="s">
        <v>259</v>
      </c>
      <c r="B140" t="s">
        <v>409</v>
      </c>
      <c r="C140" s="18"/>
      <c r="D140">
        <v>0</v>
      </c>
      <c r="F140" s="15">
        <v>28268</v>
      </c>
      <c r="G140">
        <v>6</v>
      </c>
      <c r="H140">
        <v>11.25</v>
      </c>
      <c r="I140">
        <v>2</v>
      </c>
      <c r="J140" s="15">
        <v>18634</v>
      </c>
      <c r="K140" s="15"/>
      <c r="L140" s="15"/>
      <c r="M140">
        <v>544</v>
      </c>
      <c r="P140" s="24"/>
      <c r="Q140" s="15">
        <f t="shared" si="6"/>
        <v>165635.55555555556</v>
      </c>
      <c r="R140" s="33">
        <f t="shared" si="7"/>
        <v>0</v>
      </c>
      <c r="S140">
        <f t="shared" si="8"/>
        <v>0</v>
      </c>
    </row>
    <row r="141" spans="1:19" x14ac:dyDescent="0.25">
      <c r="A141" t="s">
        <v>260</v>
      </c>
      <c r="B141" t="s">
        <v>410</v>
      </c>
      <c r="C141" s="18">
        <v>38.32</v>
      </c>
      <c r="D141">
        <v>267</v>
      </c>
      <c r="E141">
        <v>7</v>
      </c>
      <c r="F141" s="15">
        <v>28910.92</v>
      </c>
      <c r="G141">
        <v>6</v>
      </c>
      <c r="H141">
        <v>13.29</v>
      </c>
      <c r="I141">
        <v>4</v>
      </c>
      <c r="J141" s="15">
        <v>61149</v>
      </c>
      <c r="K141" s="15">
        <v>2343.1233965821798</v>
      </c>
      <c r="L141" s="15">
        <v>121.84241662227301</v>
      </c>
      <c r="M141">
        <v>556</v>
      </c>
      <c r="N141">
        <v>6.89</v>
      </c>
      <c r="O141">
        <v>6</v>
      </c>
      <c r="P141" s="24">
        <v>114.287777148879</v>
      </c>
      <c r="Q141" s="15">
        <f t="shared" si="6"/>
        <v>460112.86681715579</v>
      </c>
      <c r="R141" s="33">
        <f t="shared" si="7"/>
        <v>1869.0048430698623</v>
      </c>
      <c r="S141">
        <f t="shared" si="8"/>
        <v>1869.0048430698623</v>
      </c>
    </row>
    <row r="142" spans="1:19" x14ac:dyDescent="0.25">
      <c r="A142" t="s">
        <v>261</v>
      </c>
      <c r="B142" t="s">
        <v>411</v>
      </c>
      <c r="C142" s="18">
        <v>30.02</v>
      </c>
      <c r="D142">
        <v>12</v>
      </c>
      <c r="E142">
        <v>2</v>
      </c>
      <c r="F142" s="15">
        <v>34086.36</v>
      </c>
      <c r="G142">
        <v>10</v>
      </c>
      <c r="H142">
        <v>10.35</v>
      </c>
      <c r="I142">
        <v>2</v>
      </c>
      <c r="J142" s="15">
        <v>12712</v>
      </c>
      <c r="K142" s="15">
        <v>381.57032254493703</v>
      </c>
      <c r="L142" s="15">
        <v>19.841656772336702</v>
      </c>
      <c r="M142">
        <v>656</v>
      </c>
      <c r="N142">
        <v>4.58</v>
      </c>
      <c r="O142">
        <v>1</v>
      </c>
      <c r="P142" s="24">
        <v>18.6114073434</v>
      </c>
      <c r="Q142" s="15">
        <f t="shared" si="6"/>
        <v>122821.25603864735</v>
      </c>
      <c r="R142" s="33">
        <f t="shared" si="7"/>
        <v>1464.0817608086847</v>
      </c>
      <c r="S142">
        <f t="shared" si="8"/>
        <v>1464.0817608086847</v>
      </c>
    </row>
    <row r="143" spans="1:19" x14ac:dyDescent="0.25">
      <c r="A143" t="s">
        <v>262</v>
      </c>
      <c r="B143" t="s">
        <v>412</v>
      </c>
      <c r="C143" s="18">
        <v>33.26</v>
      </c>
      <c r="D143">
        <v>269</v>
      </c>
      <c r="E143">
        <v>3</v>
      </c>
      <c r="F143" s="15">
        <v>30881.63</v>
      </c>
      <c r="G143">
        <v>8</v>
      </c>
      <c r="H143">
        <v>10.039999999999999</v>
      </c>
      <c r="I143">
        <v>1</v>
      </c>
      <c r="J143" s="15">
        <v>69067</v>
      </c>
      <c r="K143" s="15">
        <v>2297.2457671212001</v>
      </c>
      <c r="L143" s="15">
        <v>119.456779890302</v>
      </c>
      <c r="M143">
        <v>594</v>
      </c>
      <c r="N143">
        <v>5.6</v>
      </c>
      <c r="O143">
        <v>2</v>
      </c>
      <c r="P143" s="24">
        <v>112.05005791497</v>
      </c>
      <c r="Q143" s="15">
        <f t="shared" si="6"/>
        <v>687918.32669322717</v>
      </c>
      <c r="R143" s="33">
        <f t="shared" si="7"/>
        <v>1622.3385685634239</v>
      </c>
      <c r="S143">
        <f t="shared" si="8"/>
        <v>1622.3385685634239</v>
      </c>
    </row>
    <row r="144" spans="1:19" x14ac:dyDescent="0.25">
      <c r="A144" t="s">
        <v>263</v>
      </c>
      <c r="B144" t="s">
        <v>413</v>
      </c>
      <c r="C144" s="18">
        <v>34.6</v>
      </c>
      <c r="D144">
        <v>32</v>
      </c>
      <c r="E144">
        <v>4</v>
      </c>
      <c r="F144" s="15">
        <v>33279.17</v>
      </c>
      <c r="G144">
        <v>9</v>
      </c>
      <c r="H144">
        <v>10.47</v>
      </c>
      <c r="I144">
        <v>2</v>
      </c>
      <c r="J144" s="15">
        <v>22254</v>
      </c>
      <c r="K144" s="15">
        <v>770.08937748967196</v>
      </c>
      <c r="L144" s="15">
        <v>40.044647629462901</v>
      </c>
      <c r="M144">
        <v>640</v>
      </c>
      <c r="N144">
        <v>5.41</v>
      </c>
      <c r="O144">
        <v>2</v>
      </c>
      <c r="P144" s="24">
        <v>37.5617448435017</v>
      </c>
      <c r="Q144" s="15">
        <f t="shared" si="6"/>
        <v>212550.14326647564</v>
      </c>
      <c r="R144" s="33">
        <f t="shared" si="7"/>
        <v>1687.8648711917724</v>
      </c>
      <c r="S144">
        <f t="shared" si="8"/>
        <v>1687.8648711917724</v>
      </c>
    </row>
    <row r="145" spans="1:19" x14ac:dyDescent="0.25">
      <c r="A145" t="s">
        <v>264</v>
      </c>
      <c r="B145" t="s">
        <v>414</v>
      </c>
      <c r="C145" s="18">
        <v>45.47</v>
      </c>
      <c r="D145">
        <v>101</v>
      </c>
      <c r="E145">
        <v>10</v>
      </c>
      <c r="F145" s="15">
        <v>25187.5</v>
      </c>
      <c r="G145">
        <v>3</v>
      </c>
      <c r="H145">
        <v>17.010000000000002</v>
      </c>
      <c r="I145">
        <v>9</v>
      </c>
      <c r="J145" s="15">
        <v>44173</v>
      </c>
      <c r="K145" s="15">
        <v>2008.43678269972</v>
      </c>
      <c r="L145" s="15">
        <v>104.438712700385</v>
      </c>
      <c r="M145">
        <v>484</v>
      </c>
      <c r="N145">
        <v>9.39</v>
      </c>
      <c r="O145">
        <v>9</v>
      </c>
      <c r="P145" s="24">
        <v>97.963161382630702</v>
      </c>
      <c r="Q145" s="15">
        <f t="shared" si="6"/>
        <v>259688.41857730743</v>
      </c>
      <c r="R145" s="33">
        <f t="shared" si="7"/>
        <v>2217.7158305442399</v>
      </c>
      <c r="S145">
        <f t="shared" si="8"/>
        <v>2217.7158305442399</v>
      </c>
    </row>
    <row r="146" spans="1:19" x14ac:dyDescent="0.25">
      <c r="A146" t="s">
        <v>265</v>
      </c>
      <c r="B146" t="s">
        <v>415</v>
      </c>
      <c r="C146" s="18">
        <v>38.36</v>
      </c>
      <c r="D146">
        <v>126</v>
      </c>
      <c r="E146">
        <v>7</v>
      </c>
      <c r="F146" s="15">
        <v>29887.1</v>
      </c>
      <c r="G146">
        <v>7</v>
      </c>
      <c r="H146">
        <v>14.6</v>
      </c>
      <c r="I146">
        <v>6</v>
      </c>
      <c r="J146" s="15">
        <v>57527</v>
      </c>
      <c r="K146" s="15">
        <v>2206.6698473156298</v>
      </c>
      <c r="L146" s="15">
        <v>114.746832060413</v>
      </c>
      <c r="M146">
        <v>575</v>
      </c>
      <c r="N146">
        <v>6.67</v>
      </c>
      <c r="O146">
        <v>5</v>
      </c>
      <c r="P146" s="24">
        <v>107.632142685711</v>
      </c>
      <c r="Q146" s="15">
        <f t="shared" si="6"/>
        <v>394020.54794520553</v>
      </c>
      <c r="R146" s="33">
        <f t="shared" si="7"/>
        <v>1870.984801670711</v>
      </c>
      <c r="S146">
        <f t="shared" si="8"/>
        <v>1870.984801670711</v>
      </c>
    </row>
    <row r="147" spans="1:19" x14ac:dyDescent="0.25">
      <c r="A147" t="s">
        <v>266</v>
      </c>
      <c r="B147" t="s">
        <v>416</v>
      </c>
      <c r="C147" s="18">
        <v>21.31</v>
      </c>
      <c r="D147">
        <v>3</v>
      </c>
      <c r="E147">
        <v>1</v>
      </c>
      <c r="F147" s="15">
        <v>33372.22</v>
      </c>
      <c r="G147">
        <v>10</v>
      </c>
      <c r="H147">
        <v>9.81</v>
      </c>
      <c r="I147">
        <v>1</v>
      </c>
      <c r="J147" s="15">
        <v>11445</v>
      </c>
      <c r="K147" s="15">
        <v>243.89630430531</v>
      </c>
      <c r="L147" s="15">
        <v>12.682607823876101</v>
      </c>
      <c r="M147">
        <v>642</v>
      </c>
      <c r="N147">
        <v>3.32</v>
      </c>
      <c r="O147">
        <v>1</v>
      </c>
      <c r="P147" s="24">
        <v>11.896243498972201</v>
      </c>
      <c r="Q147" s="15">
        <f t="shared" si="6"/>
        <v>116666.66666666666</v>
      </c>
      <c r="R147" s="33">
        <f t="shared" si="7"/>
        <v>1039.4271296611796</v>
      </c>
      <c r="S147">
        <f t="shared" si="8"/>
        <v>1039.4271296611796</v>
      </c>
    </row>
    <row r="148" spans="1:19" x14ac:dyDescent="0.25">
      <c r="A148" t="s">
        <v>267</v>
      </c>
      <c r="B148" t="s">
        <v>417</v>
      </c>
      <c r="C148" s="18">
        <v>39.94</v>
      </c>
      <c r="D148">
        <v>126</v>
      </c>
      <c r="E148">
        <v>7</v>
      </c>
      <c r="F148" s="15">
        <v>26150</v>
      </c>
      <c r="G148">
        <v>4</v>
      </c>
      <c r="H148">
        <v>10.74</v>
      </c>
      <c r="I148">
        <v>2</v>
      </c>
      <c r="J148" s="15">
        <v>27545</v>
      </c>
      <c r="K148" s="15">
        <v>1100.01581911584</v>
      </c>
      <c r="L148" s="15">
        <v>57.200822594023499</v>
      </c>
      <c r="M148">
        <v>503</v>
      </c>
      <c r="N148">
        <v>7.94</v>
      </c>
      <c r="O148">
        <v>8</v>
      </c>
      <c r="P148" s="24">
        <v>53.654179279987098</v>
      </c>
      <c r="Q148" s="15">
        <f t="shared" si="6"/>
        <v>256471.1359404097</v>
      </c>
      <c r="R148" s="33">
        <f t="shared" si="7"/>
        <v>1947.8736351420257</v>
      </c>
      <c r="S148">
        <f t="shared" si="8"/>
        <v>1947.8736351420257</v>
      </c>
    </row>
    <row r="149" spans="1:19" x14ac:dyDescent="0.25">
      <c r="A149" t="s">
        <v>268</v>
      </c>
      <c r="B149" t="s">
        <v>418</v>
      </c>
      <c r="C149" s="18">
        <v>72.22</v>
      </c>
      <c r="D149">
        <v>2</v>
      </c>
      <c r="E149">
        <v>10</v>
      </c>
      <c r="F149" s="15">
        <v>35985</v>
      </c>
      <c r="G149">
        <v>10</v>
      </c>
      <c r="H149">
        <v>8.41</v>
      </c>
      <c r="I149">
        <v>1</v>
      </c>
      <c r="J149" s="15">
        <v>10998</v>
      </c>
      <c r="K149" s="15">
        <v>794.25288948140098</v>
      </c>
      <c r="L149" s="15">
        <v>41.301150253032901</v>
      </c>
      <c r="M149">
        <v>692</v>
      </c>
      <c r="N149">
        <v>10.44</v>
      </c>
      <c r="O149">
        <v>10</v>
      </c>
      <c r="P149" s="24">
        <v>38.740340079959701</v>
      </c>
      <c r="Q149" s="15">
        <f t="shared" si="6"/>
        <v>130772.88941736027</v>
      </c>
      <c r="R149" s="33">
        <f t="shared" si="7"/>
        <v>3522.4895508237587</v>
      </c>
      <c r="S149">
        <f t="shared" si="8"/>
        <v>3522.4895508237587</v>
      </c>
    </row>
    <row r="150" spans="1:19" x14ac:dyDescent="0.25">
      <c r="A150" t="s">
        <v>269</v>
      </c>
      <c r="B150" t="s">
        <v>419</v>
      </c>
      <c r="C150" s="18">
        <v>41.53</v>
      </c>
      <c r="D150">
        <v>108</v>
      </c>
      <c r="E150">
        <v>8</v>
      </c>
      <c r="F150" s="15">
        <v>22763.64</v>
      </c>
      <c r="G150">
        <v>1</v>
      </c>
      <c r="H150">
        <v>15.1</v>
      </c>
      <c r="I150">
        <v>7</v>
      </c>
      <c r="J150" s="15">
        <v>30362</v>
      </c>
      <c r="K150" s="15">
        <v>1260.8828278383401</v>
      </c>
      <c r="L150" s="15">
        <v>65.565907047593697</v>
      </c>
      <c r="M150">
        <v>438</v>
      </c>
      <c r="N150">
        <v>9.49</v>
      </c>
      <c r="O150">
        <v>9</v>
      </c>
      <c r="P150" s="24">
        <v>61.500600373430999</v>
      </c>
      <c r="Q150" s="15">
        <f t="shared" si="6"/>
        <v>201072.8476821192</v>
      </c>
      <c r="R150" s="33">
        <f t="shared" si="7"/>
        <v>2025.5780374623212</v>
      </c>
      <c r="S150">
        <f t="shared" si="8"/>
        <v>2025.5780374623212</v>
      </c>
    </row>
    <row r="151" spans="1:19" x14ac:dyDescent="0.25">
      <c r="A151" t="s">
        <v>270</v>
      </c>
      <c r="B151" t="s">
        <v>420</v>
      </c>
      <c r="C151" s="18">
        <v>33.630000000000003</v>
      </c>
      <c r="D151">
        <v>373</v>
      </c>
      <c r="E151">
        <v>3</v>
      </c>
      <c r="F151" s="15">
        <v>28328.42</v>
      </c>
      <c r="G151">
        <v>6</v>
      </c>
      <c r="H151">
        <v>10.81</v>
      </c>
      <c r="I151">
        <v>2</v>
      </c>
      <c r="J151" s="15">
        <v>51570</v>
      </c>
      <c r="K151" s="15">
        <v>1734.5339923506201</v>
      </c>
      <c r="L151" s="15">
        <v>90.195767602232294</v>
      </c>
      <c r="M151">
        <v>545</v>
      </c>
      <c r="N151">
        <v>6.17</v>
      </c>
      <c r="O151">
        <v>4</v>
      </c>
      <c r="P151" s="24">
        <v>84.603326766350804</v>
      </c>
      <c r="Q151" s="15">
        <f t="shared" si="6"/>
        <v>477058.27937095281</v>
      </c>
      <c r="R151" s="33">
        <f t="shared" si="7"/>
        <v>1640.5531659172154</v>
      </c>
      <c r="S151">
        <f t="shared" si="8"/>
        <v>1640.5531659172154</v>
      </c>
    </row>
    <row r="152" spans="1:19" x14ac:dyDescent="0.25">
      <c r="A152" t="s">
        <v>271</v>
      </c>
      <c r="B152" t="s">
        <v>421</v>
      </c>
      <c r="C152" s="18">
        <v>37.53</v>
      </c>
      <c r="D152">
        <v>18</v>
      </c>
      <c r="E152">
        <v>6</v>
      </c>
      <c r="F152" s="15">
        <v>29625</v>
      </c>
      <c r="G152">
        <v>7</v>
      </c>
      <c r="H152">
        <v>11.94</v>
      </c>
      <c r="I152">
        <v>3</v>
      </c>
      <c r="J152" s="15">
        <v>20783</v>
      </c>
      <c r="K152" s="15">
        <v>780.08534491526996</v>
      </c>
      <c r="L152" s="15">
        <v>40.564437935594</v>
      </c>
      <c r="M152">
        <v>570</v>
      </c>
      <c r="N152">
        <v>6.59</v>
      </c>
      <c r="O152">
        <v>5</v>
      </c>
      <c r="P152" s="24">
        <v>38.049306403080898</v>
      </c>
      <c r="Q152" s="15">
        <f t="shared" si="6"/>
        <v>174061.97654941375</v>
      </c>
      <c r="R152" s="33">
        <f t="shared" si="7"/>
        <v>1830.7898957359812</v>
      </c>
      <c r="S152">
        <f t="shared" si="8"/>
        <v>1830.7898957359812</v>
      </c>
    </row>
    <row r="153" spans="1:19" x14ac:dyDescent="0.25">
      <c r="A153" s="20"/>
      <c r="B153" s="20"/>
      <c r="C153" s="21"/>
      <c r="D153" s="20"/>
      <c r="E153" s="20"/>
      <c r="F153" s="27"/>
      <c r="G153" s="20"/>
      <c r="H153" s="20"/>
      <c r="I153" s="20"/>
      <c r="J153" s="27"/>
      <c r="K153" s="27"/>
      <c r="L153" s="27"/>
      <c r="M153" s="20"/>
      <c r="N153" s="20"/>
      <c r="O153" s="20"/>
      <c r="P153" s="25"/>
      <c r="Q153" s="27" t="e">
        <f t="shared" si="6"/>
        <v>#DIV/0!</v>
      </c>
      <c r="R153" s="23" t="e">
        <f t="shared" si="7"/>
        <v>#DIV/0!</v>
      </c>
      <c r="S153" s="20" t="e">
        <f t="shared" si="8"/>
        <v>#DIV/0!</v>
      </c>
    </row>
    <row r="154" spans="1:19" x14ac:dyDescent="0.25">
      <c r="C154" s="18"/>
      <c r="F154" s="15"/>
      <c r="J154" s="15"/>
      <c r="K154" s="15"/>
      <c r="L154" s="15"/>
      <c r="P154" s="15"/>
    </row>
    <row r="155" spans="1:19" x14ac:dyDescent="0.25">
      <c r="C155" s="18"/>
      <c r="F155" s="15"/>
      <c r="J155" s="15"/>
      <c r="K155" s="15"/>
      <c r="L155" s="15"/>
      <c r="P155" s="15"/>
    </row>
    <row r="156" spans="1:19" x14ac:dyDescent="0.25">
      <c r="C156" s="18"/>
      <c r="F156" s="15"/>
      <c r="J156" s="15"/>
      <c r="K156" s="15"/>
      <c r="L156" s="15"/>
      <c r="P156" s="15"/>
    </row>
    <row r="157" spans="1:19" x14ac:dyDescent="0.25">
      <c r="C157" s="18"/>
      <c r="F157" s="15"/>
      <c r="J157" s="15"/>
      <c r="K157" s="15"/>
      <c r="L157" s="15"/>
      <c r="P157" s="15"/>
    </row>
    <row r="158" spans="1:19" x14ac:dyDescent="0.25">
      <c r="F158" s="15"/>
      <c r="J158" s="15"/>
      <c r="K158" s="15"/>
      <c r="L158" s="15"/>
      <c r="P158" s="15"/>
    </row>
    <row r="159" spans="1:19" x14ac:dyDescent="0.25">
      <c r="F159" s="15"/>
      <c r="J159" s="15"/>
      <c r="K159" s="15"/>
      <c r="L159" s="15"/>
      <c r="P159" s="15"/>
    </row>
    <row r="160" spans="1:19" x14ac:dyDescent="0.25">
      <c r="F160" s="15"/>
      <c r="J160" s="15"/>
      <c r="K160" s="15"/>
      <c r="L160" s="15"/>
      <c r="P160" s="15"/>
    </row>
    <row r="161" spans="6:16" x14ac:dyDescent="0.25">
      <c r="F161" s="15"/>
      <c r="J161" s="15"/>
      <c r="K161" s="15"/>
      <c r="L161" s="15"/>
      <c r="P161" s="15"/>
    </row>
    <row r="162" spans="6:16" x14ac:dyDescent="0.25">
      <c r="F162" s="15"/>
      <c r="J162" s="15"/>
      <c r="K162" s="15"/>
      <c r="L162" s="15"/>
      <c r="P162" s="15"/>
    </row>
    <row r="163" spans="6:16" x14ac:dyDescent="0.25">
      <c r="F163" s="15"/>
      <c r="J163" s="15"/>
      <c r="K163" s="15"/>
      <c r="L163" s="15"/>
      <c r="P163" s="15"/>
    </row>
    <row r="164" spans="6:16" x14ac:dyDescent="0.25">
      <c r="F164" s="15"/>
      <c r="J164" s="15"/>
      <c r="K164" s="15"/>
      <c r="L164" s="15"/>
      <c r="P164" s="15"/>
    </row>
    <row r="165" spans="6:16" x14ac:dyDescent="0.25">
      <c r="F165" s="15"/>
      <c r="J165" s="15"/>
      <c r="K165" s="15"/>
      <c r="L165" s="15"/>
      <c r="P165" s="15"/>
    </row>
    <row r="166" spans="6:16" x14ac:dyDescent="0.25">
      <c r="F166" s="15"/>
      <c r="J166" s="15"/>
      <c r="K166" s="15"/>
      <c r="L166" s="15"/>
      <c r="P166" s="15"/>
    </row>
    <row r="167" spans="6:16" x14ac:dyDescent="0.25">
      <c r="F167" s="15"/>
      <c r="J167" s="15"/>
      <c r="K167" s="15"/>
      <c r="L167" s="15"/>
      <c r="P167" s="15"/>
    </row>
    <row r="168" spans="6:16" x14ac:dyDescent="0.25">
      <c r="F168" s="15"/>
      <c r="J168" s="15"/>
      <c r="K168" s="15"/>
      <c r="L168" s="15"/>
      <c r="P168" s="15"/>
    </row>
    <row r="169" spans="6:16" x14ac:dyDescent="0.25">
      <c r="F169" s="15"/>
      <c r="J169" s="15"/>
      <c r="K169" s="15"/>
      <c r="L169" s="15"/>
      <c r="P169" s="15"/>
    </row>
    <row r="170" spans="6:16" x14ac:dyDescent="0.25">
      <c r="F170" s="15"/>
      <c r="J170" s="15"/>
      <c r="K170" s="15"/>
      <c r="L170" s="15"/>
      <c r="P170" s="15"/>
    </row>
    <row r="171" spans="6:16" x14ac:dyDescent="0.25">
      <c r="F171" s="15"/>
      <c r="J171" s="15"/>
      <c r="K171" s="15"/>
      <c r="L171" s="15"/>
      <c r="P171" s="15"/>
    </row>
    <row r="172" spans="6:16" x14ac:dyDescent="0.25">
      <c r="F172" s="15"/>
      <c r="J172" s="15"/>
      <c r="K172" s="15"/>
      <c r="L172" s="15"/>
      <c r="P172" s="15"/>
    </row>
    <row r="173" spans="6:16" x14ac:dyDescent="0.25">
      <c r="F173" s="15"/>
      <c r="J173" s="15"/>
      <c r="K173" s="15"/>
      <c r="L173" s="15"/>
      <c r="P173" s="15"/>
    </row>
    <row r="174" spans="6:16" x14ac:dyDescent="0.25">
      <c r="F174" s="15"/>
      <c r="J174" s="15"/>
      <c r="K174" s="15"/>
      <c r="L174" s="15"/>
      <c r="P174" s="15"/>
    </row>
    <row r="175" spans="6:16" x14ac:dyDescent="0.25">
      <c r="F175" s="15"/>
      <c r="J175" s="15"/>
      <c r="K175" s="15"/>
      <c r="L175" s="15"/>
      <c r="P175" s="15"/>
    </row>
    <row r="176" spans="6:16" x14ac:dyDescent="0.25">
      <c r="F176" s="15"/>
      <c r="J176" s="15"/>
      <c r="K176" s="15"/>
      <c r="L176" s="15"/>
      <c r="P176" s="15"/>
    </row>
    <row r="177" spans="6:16" x14ac:dyDescent="0.25">
      <c r="F177" s="15"/>
      <c r="J177" s="15"/>
      <c r="K177" s="15"/>
      <c r="L177" s="15"/>
      <c r="P177" s="15"/>
    </row>
    <row r="178" spans="6:16" x14ac:dyDescent="0.25">
      <c r="F178" s="15"/>
      <c r="J178" s="15"/>
      <c r="K178" s="15"/>
      <c r="L178" s="15"/>
      <c r="P178" s="15"/>
    </row>
    <row r="179" spans="6:16" x14ac:dyDescent="0.25">
      <c r="F179" s="15"/>
      <c r="J179" s="15"/>
      <c r="K179" s="15"/>
      <c r="L179" s="15"/>
      <c r="P179" s="15"/>
    </row>
    <row r="180" spans="6:16" x14ac:dyDescent="0.25">
      <c r="F180" s="15"/>
      <c r="J180" s="15"/>
      <c r="K180" s="15"/>
      <c r="L180" s="15"/>
      <c r="P180" s="15"/>
    </row>
    <row r="181" spans="6:16" x14ac:dyDescent="0.25">
      <c r="F181" s="15"/>
      <c r="J181" s="15"/>
      <c r="K181" s="15"/>
      <c r="L181" s="15"/>
      <c r="P181" s="15"/>
    </row>
    <row r="182" spans="6:16" x14ac:dyDescent="0.25">
      <c r="F182" s="15"/>
      <c r="J182" s="15"/>
      <c r="K182" s="15"/>
      <c r="L182" s="15"/>
      <c r="P182" s="15"/>
    </row>
    <row r="183" spans="6:16" x14ac:dyDescent="0.25">
      <c r="F183" s="15"/>
      <c r="J183" s="15"/>
      <c r="K183" s="15"/>
      <c r="L183" s="15"/>
      <c r="P183" s="15"/>
    </row>
    <row r="184" spans="6:16" x14ac:dyDescent="0.25">
      <c r="F184" s="15"/>
      <c r="J184" s="15"/>
      <c r="K184" s="15"/>
      <c r="L184" s="15"/>
      <c r="P184" s="15"/>
    </row>
    <row r="185" spans="6:16" x14ac:dyDescent="0.25">
      <c r="F185" s="15"/>
      <c r="J185" s="15"/>
      <c r="K185" s="15"/>
      <c r="L185" s="15"/>
      <c r="P185" s="15"/>
    </row>
    <row r="186" spans="6:16" x14ac:dyDescent="0.25">
      <c r="F186" s="15"/>
      <c r="J186" s="15"/>
      <c r="K186" s="15"/>
      <c r="L186" s="15"/>
      <c r="P186" s="15"/>
    </row>
    <row r="187" spans="6:16" x14ac:dyDescent="0.25">
      <c r="F187" s="15"/>
      <c r="J187" s="15"/>
      <c r="K187" s="15"/>
      <c r="L187" s="15"/>
      <c r="P187" s="15"/>
    </row>
    <row r="188" spans="6:16" x14ac:dyDescent="0.25">
      <c r="F188" s="15"/>
      <c r="J188" s="15"/>
      <c r="K188" s="15"/>
      <c r="L188" s="15"/>
      <c r="P188" s="15"/>
    </row>
    <row r="189" spans="6:16" x14ac:dyDescent="0.25">
      <c r="F189" s="15"/>
      <c r="J189" s="15"/>
      <c r="K189" s="15"/>
      <c r="L189" s="15"/>
      <c r="P189" s="15"/>
    </row>
    <row r="190" spans="6:16" x14ac:dyDescent="0.25">
      <c r="F190" s="15"/>
      <c r="J190" s="15"/>
      <c r="K190" s="15"/>
      <c r="L190" s="15"/>
      <c r="P190" s="15"/>
    </row>
    <row r="191" spans="6:16" x14ac:dyDescent="0.25">
      <c r="F191" s="15"/>
      <c r="J191" s="15"/>
      <c r="K191" s="15"/>
      <c r="L191" s="15"/>
      <c r="P191" s="15"/>
    </row>
    <row r="192" spans="6:16" x14ac:dyDescent="0.25">
      <c r="F192" s="15"/>
      <c r="J192" s="15"/>
      <c r="K192" s="15"/>
      <c r="L192" s="15"/>
      <c r="P192" s="15"/>
    </row>
    <row r="193" spans="6:16" x14ac:dyDescent="0.25">
      <c r="F193" s="15"/>
      <c r="J193" s="15"/>
      <c r="K193" s="15"/>
      <c r="L193" s="15"/>
      <c r="P193" s="15"/>
    </row>
    <row r="194" spans="6:16" x14ac:dyDescent="0.25">
      <c r="F194" s="15"/>
      <c r="J194" s="15"/>
      <c r="K194" s="15"/>
      <c r="L194" s="15"/>
      <c r="P194" s="15"/>
    </row>
    <row r="195" spans="6:16" x14ac:dyDescent="0.25">
      <c r="F195" s="15"/>
      <c r="J195" s="15"/>
      <c r="K195" s="15"/>
      <c r="L195" s="15"/>
      <c r="P195" s="15"/>
    </row>
    <row r="196" spans="6:16" x14ac:dyDescent="0.25">
      <c r="F196" s="15"/>
      <c r="J196" s="15"/>
      <c r="K196" s="15"/>
      <c r="L196" s="15"/>
      <c r="P196" s="15"/>
    </row>
    <row r="197" spans="6:16" x14ac:dyDescent="0.25">
      <c r="F197" s="15"/>
      <c r="J197" s="15"/>
      <c r="K197" s="15"/>
      <c r="L197" s="15"/>
      <c r="P197" s="15"/>
    </row>
    <row r="198" spans="6:16" x14ac:dyDescent="0.25">
      <c r="F198" s="15"/>
      <c r="J198" s="15"/>
      <c r="K198" s="15"/>
      <c r="L198" s="15"/>
      <c r="P198" s="15"/>
    </row>
    <row r="199" spans="6:16" x14ac:dyDescent="0.25">
      <c r="F199" s="15"/>
      <c r="J199" s="15"/>
      <c r="K199" s="15"/>
      <c r="L199" s="15"/>
      <c r="P199" s="15"/>
    </row>
    <row r="200" spans="6:16" x14ac:dyDescent="0.25">
      <c r="F200" s="15"/>
      <c r="J200" s="15"/>
      <c r="K200" s="15"/>
      <c r="L200" s="15"/>
      <c r="P200" s="15"/>
    </row>
    <row r="201" spans="6:16" x14ac:dyDescent="0.25">
      <c r="F201" s="15"/>
      <c r="J201" s="15"/>
      <c r="K201" s="15"/>
      <c r="L201" s="15"/>
      <c r="P201" s="15"/>
    </row>
    <row r="202" spans="6:16" x14ac:dyDescent="0.25">
      <c r="F202" s="15"/>
      <c r="J202" s="15"/>
      <c r="K202" s="15"/>
      <c r="L202" s="15"/>
      <c r="P202" s="15"/>
    </row>
    <row r="203" spans="6:16" x14ac:dyDescent="0.25">
      <c r="F203" s="15"/>
      <c r="J203" s="15"/>
      <c r="K203" s="15"/>
      <c r="L203" s="15"/>
      <c r="P203" s="15"/>
    </row>
    <row r="204" spans="6:16" x14ac:dyDescent="0.25">
      <c r="F204" s="15"/>
      <c r="J204" s="15"/>
      <c r="K204" s="15"/>
      <c r="L204" s="15"/>
      <c r="P204" s="15"/>
    </row>
    <row r="205" spans="6:16" x14ac:dyDescent="0.25">
      <c r="F205" s="15"/>
      <c r="J205" s="15"/>
      <c r="K205" s="15"/>
      <c r="L205" s="15"/>
      <c r="P205" s="15"/>
    </row>
    <row r="206" spans="6:16" x14ac:dyDescent="0.25">
      <c r="F206" s="15"/>
      <c r="J206" s="15"/>
      <c r="K206" s="15"/>
      <c r="L206" s="15"/>
      <c r="P206" s="15"/>
    </row>
    <row r="207" spans="6:16" x14ac:dyDescent="0.25">
      <c r="F207" s="15"/>
      <c r="J207" s="15"/>
      <c r="K207" s="15"/>
      <c r="L207" s="15"/>
      <c r="P207" s="15"/>
    </row>
    <row r="208" spans="6:16" x14ac:dyDescent="0.25">
      <c r="F208" s="15"/>
      <c r="J208" s="15"/>
      <c r="K208" s="15"/>
      <c r="L208" s="15"/>
      <c r="P208" s="15"/>
    </row>
    <row r="209" spans="6:16" x14ac:dyDescent="0.25">
      <c r="F209" s="15"/>
      <c r="J209" s="15"/>
      <c r="K209" s="15"/>
      <c r="L209" s="15"/>
      <c r="P209" s="15"/>
    </row>
    <row r="210" spans="6:16" x14ac:dyDescent="0.25">
      <c r="F210" s="15"/>
      <c r="J210" s="15"/>
      <c r="K210" s="15"/>
      <c r="L210" s="15"/>
      <c r="P210" s="15"/>
    </row>
    <row r="211" spans="6:16" x14ac:dyDescent="0.25">
      <c r="F211" s="15"/>
      <c r="J211" s="15"/>
      <c r="K211" s="15"/>
      <c r="L211" s="15"/>
      <c r="P211" s="15"/>
    </row>
    <row r="212" spans="6:16" x14ac:dyDescent="0.25">
      <c r="F212" s="15"/>
      <c r="J212" s="15"/>
      <c r="K212" s="15"/>
      <c r="L212" s="15"/>
      <c r="P212" s="15"/>
    </row>
    <row r="213" spans="6:16" x14ac:dyDescent="0.25">
      <c r="F213" s="15"/>
      <c r="J213" s="15"/>
      <c r="K213" s="15"/>
      <c r="L213" s="15"/>
      <c r="P213" s="15"/>
    </row>
    <row r="214" spans="6:16" x14ac:dyDescent="0.25">
      <c r="F214" s="15"/>
      <c r="J214" s="15"/>
      <c r="K214" s="15"/>
      <c r="L214" s="15"/>
      <c r="P214" s="15"/>
    </row>
    <row r="215" spans="6:16" x14ac:dyDescent="0.25">
      <c r="F215" s="15"/>
      <c r="J215" s="15"/>
      <c r="K215" s="15"/>
      <c r="L215" s="15"/>
      <c r="P215" s="15"/>
    </row>
    <row r="216" spans="6:16" x14ac:dyDescent="0.25">
      <c r="F216" s="15"/>
      <c r="J216" s="15"/>
      <c r="K216" s="15"/>
      <c r="L216" s="15"/>
      <c r="P216" s="15"/>
    </row>
    <row r="217" spans="6:16" x14ac:dyDescent="0.25">
      <c r="F217" s="15"/>
      <c r="J217" s="15"/>
      <c r="K217" s="15"/>
      <c r="L217" s="15"/>
      <c r="P217" s="15"/>
    </row>
    <row r="218" spans="6:16" x14ac:dyDescent="0.25">
      <c r="F218" s="15"/>
      <c r="J218" s="15"/>
      <c r="K218" s="15"/>
      <c r="L218" s="15"/>
      <c r="P218" s="15"/>
    </row>
    <row r="219" spans="6:16" x14ac:dyDescent="0.25">
      <c r="F219" s="15"/>
      <c r="J219" s="15"/>
      <c r="K219" s="15"/>
      <c r="L219" s="15"/>
      <c r="P219" s="15"/>
    </row>
    <row r="220" spans="6:16" x14ac:dyDescent="0.25">
      <c r="F220" s="15"/>
      <c r="J220" s="15"/>
      <c r="K220" s="15"/>
      <c r="L220" s="15"/>
      <c r="P220" s="15"/>
    </row>
    <row r="221" spans="6:16" x14ac:dyDescent="0.25">
      <c r="F221" s="15"/>
      <c r="J221" s="15"/>
      <c r="K221" s="15"/>
      <c r="L221" s="15"/>
      <c r="P221" s="15"/>
    </row>
    <row r="222" spans="6:16" x14ac:dyDescent="0.25">
      <c r="F222" s="15"/>
      <c r="J222" s="15"/>
      <c r="K222" s="15"/>
      <c r="L222" s="15"/>
      <c r="P222" s="15"/>
    </row>
    <row r="223" spans="6:16" x14ac:dyDescent="0.25">
      <c r="F223" s="15"/>
      <c r="J223" s="15"/>
      <c r="K223" s="15"/>
      <c r="L223" s="15"/>
      <c r="P223" s="15"/>
    </row>
    <row r="224" spans="6:16" x14ac:dyDescent="0.25">
      <c r="F224" s="15"/>
      <c r="J224" s="15"/>
      <c r="K224" s="15"/>
      <c r="L224" s="15"/>
      <c r="P224" s="15"/>
    </row>
    <row r="225" spans="6:16" x14ac:dyDescent="0.25">
      <c r="F225" s="15"/>
      <c r="J225" s="15"/>
      <c r="K225" s="15"/>
      <c r="L225" s="15"/>
      <c r="P225" s="15"/>
    </row>
    <row r="226" spans="6:16" x14ac:dyDescent="0.25">
      <c r="F226" s="15"/>
      <c r="J226" s="15"/>
      <c r="K226" s="15"/>
      <c r="L226" s="15"/>
      <c r="P226" s="15"/>
    </row>
    <row r="227" spans="6:16" x14ac:dyDescent="0.25">
      <c r="F227" s="15"/>
      <c r="J227" s="15"/>
      <c r="K227" s="15"/>
      <c r="L227" s="15"/>
      <c r="P227" s="15"/>
    </row>
    <row r="228" spans="6:16" x14ac:dyDescent="0.25">
      <c r="F228" s="15"/>
      <c r="L228" s="16"/>
      <c r="P228" s="15"/>
    </row>
    <row r="229" spans="6:16" x14ac:dyDescent="0.25">
      <c r="F229" s="15"/>
      <c r="L229" s="16"/>
      <c r="P229" s="15"/>
    </row>
    <row r="230" spans="6:16" x14ac:dyDescent="0.25">
      <c r="F230" s="15"/>
      <c r="L230" s="16"/>
      <c r="P230" s="15"/>
    </row>
    <row r="231" spans="6:16" x14ac:dyDescent="0.25">
      <c r="F231" s="15"/>
      <c r="L231" s="16"/>
      <c r="P231" s="15"/>
    </row>
    <row r="232" spans="6:16" x14ac:dyDescent="0.25">
      <c r="F232" s="15"/>
      <c r="L232" s="16"/>
      <c r="P232" s="15"/>
    </row>
    <row r="233" spans="6:16" x14ac:dyDescent="0.25">
      <c r="F233" s="15"/>
      <c r="P233" s="15"/>
    </row>
    <row r="234" spans="6:16" x14ac:dyDescent="0.25">
      <c r="F234" s="15"/>
      <c r="P234" s="15"/>
    </row>
    <row r="235" spans="6:16" x14ac:dyDescent="0.25">
      <c r="F235" s="15"/>
      <c r="P235" s="15"/>
    </row>
    <row r="236" spans="6:16" x14ac:dyDescent="0.25">
      <c r="F236" s="15"/>
      <c r="P236" s="15"/>
    </row>
    <row r="237" spans="6:16" x14ac:dyDescent="0.25">
      <c r="F237" s="15"/>
      <c r="P237" s="15"/>
    </row>
    <row r="238" spans="6:16" x14ac:dyDescent="0.25">
      <c r="F238" s="15"/>
      <c r="P238" s="15"/>
    </row>
    <row r="239" spans="6:16" x14ac:dyDescent="0.25">
      <c r="F239" s="15"/>
      <c r="P239" s="15"/>
    </row>
    <row r="240" spans="6:16" x14ac:dyDescent="0.25">
      <c r="F240" s="15"/>
      <c r="P240" s="15"/>
    </row>
    <row r="241" spans="6:16" x14ac:dyDescent="0.25">
      <c r="F241" s="33"/>
      <c r="P241" s="15"/>
    </row>
    <row r="242" spans="6:16" x14ac:dyDescent="0.25">
      <c r="F242" s="33"/>
      <c r="P242" s="15"/>
    </row>
    <row r="243" spans="6:16" x14ac:dyDescent="0.25">
      <c r="F243" s="33"/>
      <c r="P243" s="15"/>
    </row>
    <row r="244" spans="6:16" x14ac:dyDescent="0.25">
      <c r="F244" s="33"/>
      <c r="P244" s="15"/>
    </row>
    <row r="245" spans="6:16" x14ac:dyDescent="0.25">
      <c r="F245" s="33"/>
      <c r="P245" s="15"/>
    </row>
    <row r="246" spans="6:16" x14ac:dyDescent="0.25">
      <c r="F246" s="33"/>
      <c r="P246" s="15"/>
    </row>
    <row r="247" spans="6:16" x14ac:dyDescent="0.25">
      <c r="F247" s="33"/>
      <c r="P247" s="15"/>
    </row>
    <row r="248" spans="6:16" x14ac:dyDescent="0.25">
      <c r="F248" s="33"/>
      <c r="P248" s="15"/>
    </row>
    <row r="249" spans="6:16" x14ac:dyDescent="0.25">
      <c r="F249" s="33"/>
      <c r="P249" s="15"/>
    </row>
    <row r="250" spans="6:16" x14ac:dyDescent="0.25">
      <c r="F250" s="33"/>
      <c r="P250" s="15"/>
    </row>
    <row r="251" spans="6:16" x14ac:dyDescent="0.25">
      <c r="F251" s="33"/>
      <c r="P251" s="15"/>
    </row>
    <row r="252" spans="6:16" x14ac:dyDescent="0.25">
      <c r="F252" s="33"/>
      <c r="P252" s="15"/>
    </row>
    <row r="253" spans="6:16" x14ac:dyDescent="0.25">
      <c r="F253" s="33"/>
      <c r="P253" s="15"/>
    </row>
    <row r="254" spans="6:16" x14ac:dyDescent="0.25">
      <c r="F254" s="33"/>
      <c r="P254" s="15"/>
    </row>
    <row r="255" spans="6:16" x14ac:dyDescent="0.25">
      <c r="F255" s="33"/>
      <c r="P255" s="15"/>
    </row>
    <row r="256" spans="6:16" x14ac:dyDescent="0.25">
      <c r="F256" s="33"/>
      <c r="P256" s="15"/>
    </row>
    <row r="257" spans="6:16" x14ac:dyDescent="0.25">
      <c r="F257" s="33"/>
      <c r="P257" s="15"/>
    </row>
    <row r="258" spans="6:16" x14ac:dyDescent="0.25">
      <c r="F258" s="33"/>
      <c r="P258" s="15"/>
    </row>
    <row r="259" spans="6:16" x14ac:dyDescent="0.25">
      <c r="F259" s="33"/>
      <c r="P259" s="15"/>
    </row>
    <row r="260" spans="6:16" x14ac:dyDescent="0.25">
      <c r="F260" s="33"/>
    </row>
    <row r="261" spans="6:16" x14ac:dyDescent="0.25">
      <c r="F261" s="33"/>
    </row>
    <row r="262" spans="6:16" x14ac:dyDescent="0.25">
      <c r="F262" s="33"/>
    </row>
    <row r="263" spans="6:16" x14ac:dyDescent="0.25">
      <c r="F263" s="33"/>
    </row>
    <row r="264" spans="6:16" x14ac:dyDescent="0.25">
      <c r="F264" s="33"/>
    </row>
    <row r="265" spans="6:16" x14ac:dyDescent="0.25">
      <c r="F265" s="33"/>
    </row>
    <row r="266" spans="6:16" x14ac:dyDescent="0.25">
      <c r="F266" s="33"/>
    </row>
    <row r="267" spans="6:16" x14ac:dyDescent="0.25">
      <c r="F267" s="33"/>
    </row>
    <row r="268" spans="6:16" x14ac:dyDescent="0.25">
      <c r="F268" s="33"/>
    </row>
    <row r="269" spans="6:16" x14ac:dyDescent="0.25">
      <c r="F269" s="33"/>
    </row>
    <row r="270" spans="6:16" x14ac:dyDescent="0.25">
      <c r="F270" s="33"/>
    </row>
    <row r="271" spans="6:16" x14ac:dyDescent="0.25">
      <c r="F271" s="33"/>
    </row>
    <row r="272" spans="6:16" x14ac:dyDescent="0.25">
      <c r="F272" s="33"/>
    </row>
    <row r="273" spans="6:6" x14ac:dyDescent="0.25">
      <c r="F273" s="33"/>
    </row>
    <row r="274" spans="6:6" x14ac:dyDescent="0.25">
      <c r="F274" s="33"/>
    </row>
    <row r="275" spans="6:6" x14ac:dyDescent="0.25">
      <c r="F275" s="33"/>
    </row>
    <row r="276" spans="6:6" x14ac:dyDescent="0.25">
      <c r="F276" s="33"/>
    </row>
    <row r="277" spans="6:6" x14ac:dyDescent="0.25">
      <c r="F277" s="33"/>
    </row>
    <row r="278" spans="6:6" x14ac:dyDescent="0.25">
      <c r="F278" s="33"/>
    </row>
    <row r="279" spans="6:6" x14ac:dyDescent="0.25">
      <c r="F279" s="33"/>
    </row>
    <row r="280" spans="6:6" x14ac:dyDescent="0.25">
      <c r="F280" s="33"/>
    </row>
    <row r="281" spans="6:6" x14ac:dyDescent="0.25">
      <c r="F281" s="33"/>
    </row>
    <row r="282" spans="6:6" x14ac:dyDescent="0.25">
      <c r="F282" s="33"/>
    </row>
    <row r="283" spans="6:6" x14ac:dyDescent="0.25">
      <c r="F283" s="33"/>
    </row>
    <row r="284" spans="6:6" x14ac:dyDescent="0.25">
      <c r="F284" s="33"/>
    </row>
    <row r="285" spans="6:6" x14ac:dyDescent="0.25">
      <c r="F285" s="33"/>
    </row>
    <row r="286" spans="6:6" x14ac:dyDescent="0.25">
      <c r="F286" s="33"/>
    </row>
    <row r="287" spans="6:6" x14ac:dyDescent="0.25">
      <c r="F287" s="33"/>
    </row>
    <row r="288" spans="6:6" x14ac:dyDescent="0.25">
      <c r="F288" s="33"/>
    </row>
    <row r="289" spans="6:6" x14ac:dyDescent="0.25">
      <c r="F289" s="33"/>
    </row>
    <row r="290" spans="6:6" x14ac:dyDescent="0.25">
      <c r="F290" s="33"/>
    </row>
    <row r="291" spans="6:6" x14ac:dyDescent="0.25">
      <c r="F291" s="33"/>
    </row>
    <row r="292" spans="6:6" x14ac:dyDescent="0.25">
      <c r="F292" s="33"/>
    </row>
    <row r="293" spans="6:6" x14ac:dyDescent="0.25">
      <c r="F293" s="33"/>
    </row>
    <row r="294" spans="6:6" x14ac:dyDescent="0.25">
      <c r="F294" s="33"/>
    </row>
    <row r="295" spans="6:6" x14ac:dyDescent="0.25">
      <c r="F295" s="33"/>
    </row>
    <row r="296" spans="6:6" x14ac:dyDescent="0.25">
      <c r="F296" s="33"/>
    </row>
    <row r="297" spans="6:6" x14ac:dyDescent="0.25">
      <c r="F297" s="33"/>
    </row>
    <row r="298" spans="6:6" x14ac:dyDescent="0.25">
      <c r="F298" s="33"/>
    </row>
    <row r="299" spans="6:6" x14ac:dyDescent="0.25">
      <c r="F299" s="33"/>
    </row>
    <row r="300" spans="6:6" x14ac:dyDescent="0.25">
      <c r="F300" s="33"/>
    </row>
    <row r="301" spans="6:6" x14ac:dyDescent="0.25">
      <c r="F301" s="33"/>
    </row>
    <row r="302" spans="6:6" x14ac:dyDescent="0.25">
      <c r="F302" s="33"/>
    </row>
    <row r="303" spans="6:6" x14ac:dyDescent="0.25">
      <c r="F303" s="33"/>
    </row>
    <row r="304" spans="6:6" x14ac:dyDescent="0.25">
      <c r="F304" s="33"/>
    </row>
    <row r="305" spans="6:6" x14ac:dyDescent="0.25">
      <c r="F305" s="33"/>
    </row>
    <row r="306" spans="6:6" x14ac:dyDescent="0.25">
      <c r="F306" s="33"/>
    </row>
    <row r="307" spans="6:6" x14ac:dyDescent="0.25">
      <c r="F307" s="33"/>
    </row>
    <row r="308" spans="6:6" x14ac:dyDescent="0.25">
      <c r="F308" s="33"/>
    </row>
    <row r="309" spans="6:6" x14ac:dyDescent="0.25">
      <c r="F309" s="33"/>
    </row>
    <row r="310" spans="6:6" x14ac:dyDescent="0.25">
      <c r="F310" s="33"/>
    </row>
    <row r="311" spans="6:6" x14ac:dyDescent="0.25">
      <c r="F311" s="33"/>
    </row>
    <row r="312" spans="6:6" x14ac:dyDescent="0.25">
      <c r="F312" s="33"/>
    </row>
    <row r="313" spans="6:6" x14ac:dyDescent="0.25">
      <c r="F313" s="33"/>
    </row>
    <row r="314" spans="6:6" x14ac:dyDescent="0.25">
      <c r="F314" s="33"/>
    </row>
    <row r="315" spans="6:6" x14ac:dyDescent="0.25">
      <c r="F315" s="33"/>
    </row>
    <row r="316" spans="6:6" x14ac:dyDescent="0.25">
      <c r="F316" s="33"/>
    </row>
    <row r="317" spans="6:6" x14ac:dyDescent="0.25">
      <c r="F317" s="33"/>
    </row>
    <row r="318" spans="6:6" x14ac:dyDescent="0.25">
      <c r="F318" s="33"/>
    </row>
    <row r="319" spans="6:6" x14ac:dyDescent="0.25">
      <c r="F319" s="33"/>
    </row>
    <row r="320" spans="6:6" x14ac:dyDescent="0.25">
      <c r="F320" s="33"/>
    </row>
    <row r="321" spans="6:6" x14ac:dyDescent="0.25">
      <c r="F321" s="33"/>
    </row>
    <row r="322" spans="6:6" x14ac:dyDescent="0.25">
      <c r="F322" s="33"/>
    </row>
    <row r="323" spans="6:6" x14ac:dyDescent="0.25">
      <c r="F323" s="33"/>
    </row>
    <row r="324" spans="6:6" x14ac:dyDescent="0.25">
      <c r="F324" s="33"/>
    </row>
    <row r="325" spans="6:6" x14ac:dyDescent="0.25">
      <c r="F325" s="33"/>
    </row>
    <row r="326" spans="6:6" x14ac:dyDescent="0.25">
      <c r="F326" s="33"/>
    </row>
    <row r="327" spans="6:6" x14ac:dyDescent="0.25">
      <c r="F327" s="33"/>
    </row>
    <row r="328" spans="6:6" x14ac:dyDescent="0.25">
      <c r="F328" s="33"/>
    </row>
    <row r="329" spans="6:6" x14ac:dyDescent="0.25">
      <c r="F329" s="33"/>
    </row>
    <row r="330" spans="6:6" x14ac:dyDescent="0.25">
      <c r="F330" s="33"/>
    </row>
    <row r="331" spans="6:6" x14ac:dyDescent="0.25">
      <c r="F331" s="33"/>
    </row>
    <row r="332" spans="6:6" x14ac:dyDescent="0.25">
      <c r="F332" s="33"/>
    </row>
    <row r="333" spans="6:6" x14ac:dyDescent="0.25">
      <c r="F333" s="33"/>
    </row>
    <row r="334" spans="6:6" x14ac:dyDescent="0.25">
      <c r="F334" s="33"/>
    </row>
    <row r="335" spans="6:6" x14ac:dyDescent="0.25">
      <c r="F335" s="33"/>
    </row>
    <row r="336" spans="6:6" x14ac:dyDescent="0.25">
      <c r="F336" s="33"/>
    </row>
    <row r="337" spans="6:6" x14ac:dyDescent="0.25">
      <c r="F337" s="33"/>
    </row>
    <row r="338" spans="6:6" x14ac:dyDescent="0.25">
      <c r="F338" s="33"/>
    </row>
    <row r="339" spans="6:6" x14ac:dyDescent="0.25">
      <c r="F339" s="33"/>
    </row>
    <row r="340" spans="6:6" x14ac:dyDescent="0.25">
      <c r="F340" s="33"/>
    </row>
    <row r="341" spans="6:6" x14ac:dyDescent="0.25">
      <c r="F341" s="33"/>
    </row>
    <row r="342" spans="6:6" x14ac:dyDescent="0.25">
      <c r="F342" s="33"/>
    </row>
    <row r="343" spans="6:6" x14ac:dyDescent="0.25">
      <c r="F343" s="33"/>
    </row>
    <row r="344" spans="6:6" x14ac:dyDescent="0.25">
      <c r="F344" s="33"/>
    </row>
    <row r="345" spans="6:6" x14ac:dyDescent="0.25">
      <c r="F345" s="33"/>
    </row>
    <row r="346" spans="6:6" x14ac:dyDescent="0.25">
      <c r="F346" s="33"/>
    </row>
    <row r="347" spans="6:6" x14ac:dyDescent="0.25">
      <c r="F347" s="33"/>
    </row>
    <row r="348" spans="6:6" x14ac:dyDescent="0.25">
      <c r="F348" s="33"/>
    </row>
    <row r="349" spans="6:6" x14ac:dyDescent="0.25">
      <c r="F349" s="33"/>
    </row>
    <row r="350" spans="6:6" x14ac:dyDescent="0.25">
      <c r="F350" s="33"/>
    </row>
    <row r="351" spans="6:6" x14ac:dyDescent="0.25">
      <c r="F351" s="33"/>
    </row>
    <row r="352" spans="6:6" x14ac:dyDescent="0.25">
      <c r="F352" s="33"/>
    </row>
    <row r="353" spans="6:6" x14ac:dyDescent="0.25">
      <c r="F353" s="33"/>
    </row>
    <row r="354" spans="6:6" x14ac:dyDescent="0.25">
      <c r="F354" s="33"/>
    </row>
    <row r="355" spans="6:6" x14ac:dyDescent="0.25">
      <c r="F355" s="33"/>
    </row>
    <row r="356" spans="6:6" x14ac:dyDescent="0.25">
      <c r="F356" s="33"/>
    </row>
    <row r="357" spans="6:6" x14ac:dyDescent="0.25">
      <c r="F357" s="33"/>
    </row>
    <row r="358" spans="6:6" x14ac:dyDescent="0.25">
      <c r="F358" s="33"/>
    </row>
    <row r="359" spans="6:6" x14ac:dyDescent="0.25">
      <c r="F359" s="33"/>
    </row>
    <row r="360" spans="6:6" x14ac:dyDescent="0.25">
      <c r="F360" s="33"/>
    </row>
    <row r="361" spans="6:6" x14ac:dyDescent="0.25">
      <c r="F361" s="33"/>
    </row>
    <row r="362" spans="6:6" x14ac:dyDescent="0.25">
      <c r="F362" s="33"/>
    </row>
    <row r="363" spans="6:6" x14ac:dyDescent="0.25">
      <c r="F363" s="33"/>
    </row>
    <row r="364" spans="6:6" x14ac:dyDescent="0.25">
      <c r="F364" s="33"/>
    </row>
    <row r="365" spans="6:6" x14ac:dyDescent="0.25">
      <c r="F365" s="33"/>
    </row>
    <row r="366" spans="6:6" x14ac:dyDescent="0.25">
      <c r="F366" s="33"/>
    </row>
    <row r="367" spans="6:6" x14ac:dyDescent="0.25">
      <c r="F367" s="33"/>
    </row>
    <row r="368" spans="6:6" x14ac:dyDescent="0.25">
      <c r="F368" s="33"/>
    </row>
    <row r="369" spans="6:6" x14ac:dyDescent="0.25">
      <c r="F369" s="33"/>
    </row>
    <row r="370" spans="6:6" x14ac:dyDescent="0.25">
      <c r="F370" s="33"/>
    </row>
    <row r="371" spans="6:6" x14ac:dyDescent="0.25">
      <c r="F371" s="33"/>
    </row>
    <row r="372" spans="6:6" x14ac:dyDescent="0.25">
      <c r="F372" s="33"/>
    </row>
    <row r="373" spans="6:6" x14ac:dyDescent="0.25">
      <c r="F373" s="33"/>
    </row>
    <row r="374" spans="6:6" x14ac:dyDescent="0.25">
      <c r="F374" s="33"/>
    </row>
    <row r="375" spans="6:6" x14ac:dyDescent="0.25">
      <c r="F375" s="33"/>
    </row>
    <row r="376" spans="6:6" x14ac:dyDescent="0.25">
      <c r="F376" s="33"/>
    </row>
    <row r="377" spans="6:6" x14ac:dyDescent="0.25">
      <c r="F377" s="33"/>
    </row>
    <row r="378" spans="6:6" x14ac:dyDescent="0.25">
      <c r="F378" s="33"/>
    </row>
    <row r="379" spans="6:6" x14ac:dyDescent="0.25">
      <c r="F379" s="33"/>
    </row>
    <row r="380" spans="6:6" x14ac:dyDescent="0.25">
      <c r="F380" s="33"/>
    </row>
    <row r="381" spans="6:6" x14ac:dyDescent="0.25">
      <c r="F381" s="33"/>
    </row>
    <row r="382" spans="6:6" x14ac:dyDescent="0.25">
      <c r="F382" s="33"/>
    </row>
    <row r="383" spans="6:6" x14ac:dyDescent="0.25">
      <c r="F383" s="33"/>
    </row>
    <row r="384" spans="6:6" x14ac:dyDescent="0.25">
      <c r="F384" s="33"/>
    </row>
    <row r="385" spans="6:6" x14ac:dyDescent="0.25">
      <c r="F385" s="33"/>
    </row>
    <row r="386" spans="6:6" x14ac:dyDescent="0.25">
      <c r="F386" s="33"/>
    </row>
    <row r="387" spans="6:6" x14ac:dyDescent="0.25">
      <c r="F387" s="33"/>
    </row>
    <row r="388" spans="6:6" x14ac:dyDescent="0.25">
      <c r="F388" s="33"/>
    </row>
    <row r="389" spans="6:6" x14ac:dyDescent="0.25">
      <c r="F389" s="33"/>
    </row>
    <row r="390" spans="6:6" x14ac:dyDescent="0.25">
      <c r="F390" s="33"/>
    </row>
    <row r="391" spans="6:6" x14ac:dyDescent="0.25">
      <c r="F391" s="33"/>
    </row>
    <row r="392" spans="6:6" x14ac:dyDescent="0.25">
      <c r="F392" s="33"/>
    </row>
    <row r="393" spans="6:6" x14ac:dyDescent="0.25">
      <c r="F393" s="33"/>
    </row>
    <row r="394" spans="6:6" x14ac:dyDescent="0.25">
      <c r="F394" s="33"/>
    </row>
    <row r="395" spans="6:6" x14ac:dyDescent="0.25">
      <c r="F395" s="33"/>
    </row>
    <row r="396" spans="6:6" x14ac:dyDescent="0.25">
      <c r="F396" s="33"/>
    </row>
    <row r="397" spans="6:6" x14ac:dyDescent="0.25">
      <c r="F397" s="33"/>
    </row>
    <row r="398" spans="6:6" x14ac:dyDescent="0.25">
      <c r="F398" s="33"/>
    </row>
    <row r="399" spans="6:6" x14ac:dyDescent="0.25">
      <c r="F399" s="33"/>
    </row>
    <row r="400" spans="6:6" x14ac:dyDescent="0.25">
      <c r="F400" s="33"/>
    </row>
    <row r="401" spans="6:6" x14ac:dyDescent="0.25">
      <c r="F401" s="33"/>
    </row>
    <row r="402" spans="6:6" x14ac:dyDescent="0.25">
      <c r="F402" s="33"/>
    </row>
    <row r="403" spans="6:6" x14ac:dyDescent="0.25">
      <c r="F403" s="33"/>
    </row>
    <row r="404" spans="6:6" x14ac:dyDescent="0.25">
      <c r="F404" s="33"/>
    </row>
    <row r="405" spans="6:6" x14ac:dyDescent="0.25">
      <c r="F405" s="33"/>
    </row>
    <row r="406" spans="6:6" x14ac:dyDescent="0.25">
      <c r="F406" s="33"/>
    </row>
    <row r="407" spans="6:6" x14ac:dyDescent="0.25">
      <c r="F407" s="33"/>
    </row>
    <row r="408" spans="6:6" x14ac:dyDescent="0.25">
      <c r="F408" s="33"/>
    </row>
    <row r="409" spans="6:6" x14ac:dyDescent="0.25">
      <c r="F409" s="33"/>
    </row>
    <row r="410" spans="6:6" x14ac:dyDescent="0.25">
      <c r="F410" s="33"/>
    </row>
    <row r="411" spans="6:6" x14ac:dyDescent="0.25">
      <c r="F411" s="33"/>
    </row>
    <row r="412" spans="6:6" x14ac:dyDescent="0.25">
      <c r="F412" s="33"/>
    </row>
    <row r="413" spans="6:6" x14ac:dyDescent="0.25">
      <c r="F413" s="33"/>
    </row>
    <row r="414" spans="6:6" x14ac:dyDescent="0.25">
      <c r="F414" s="33"/>
    </row>
    <row r="415" spans="6:6" x14ac:dyDescent="0.25">
      <c r="F415" s="33"/>
    </row>
    <row r="416" spans="6:6" x14ac:dyDescent="0.25">
      <c r="F416" s="33"/>
    </row>
    <row r="417" spans="6:6" x14ac:dyDescent="0.25">
      <c r="F417" s="33"/>
    </row>
    <row r="418" spans="6:6" x14ac:dyDescent="0.25">
      <c r="F418" s="33"/>
    </row>
    <row r="419" spans="6:6" x14ac:dyDescent="0.25">
      <c r="F419" s="33"/>
    </row>
    <row r="420" spans="6:6" x14ac:dyDescent="0.25">
      <c r="F420" s="33"/>
    </row>
    <row r="421" spans="6:6" x14ac:dyDescent="0.25">
      <c r="F421" s="33"/>
    </row>
    <row r="422" spans="6:6" x14ac:dyDescent="0.25">
      <c r="F422" s="33"/>
    </row>
    <row r="423" spans="6:6" x14ac:dyDescent="0.25">
      <c r="F423" s="33"/>
    </row>
    <row r="424" spans="6:6" x14ac:dyDescent="0.25">
      <c r="F424" s="33"/>
    </row>
    <row r="425" spans="6:6" x14ac:dyDescent="0.25">
      <c r="F425" s="33"/>
    </row>
    <row r="426" spans="6:6" x14ac:dyDescent="0.25">
      <c r="F426" s="33"/>
    </row>
    <row r="427" spans="6:6" x14ac:dyDescent="0.25">
      <c r="F427" s="33"/>
    </row>
    <row r="428" spans="6:6" x14ac:dyDescent="0.25">
      <c r="F428" s="33"/>
    </row>
    <row r="429" spans="6:6" x14ac:dyDescent="0.25">
      <c r="F429" s="33"/>
    </row>
    <row r="430" spans="6:6" x14ac:dyDescent="0.25">
      <c r="F430" s="33"/>
    </row>
    <row r="431" spans="6:6" x14ac:dyDescent="0.25">
      <c r="F431" s="33"/>
    </row>
    <row r="432" spans="6:6" x14ac:dyDescent="0.25">
      <c r="F432" s="33"/>
    </row>
    <row r="433" spans="6:6" x14ac:dyDescent="0.25">
      <c r="F433" s="33"/>
    </row>
    <row r="434" spans="6:6" x14ac:dyDescent="0.25">
      <c r="F434" s="33"/>
    </row>
    <row r="435" spans="6:6" x14ac:dyDescent="0.25">
      <c r="F435" s="33"/>
    </row>
    <row r="436" spans="6:6" x14ac:dyDescent="0.25">
      <c r="F436" s="33"/>
    </row>
    <row r="437" spans="6:6" x14ac:dyDescent="0.25">
      <c r="F437" s="33"/>
    </row>
    <row r="438" spans="6:6" x14ac:dyDescent="0.25">
      <c r="F438" s="33"/>
    </row>
    <row r="439" spans="6:6" x14ac:dyDescent="0.25">
      <c r="F439" s="33"/>
    </row>
    <row r="440" spans="6:6" x14ac:dyDescent="0.25">
      <c r="F440" s="33"/>
    </row>
    <row r="441" spans="6:6" x14ac:dyDescent="0.25">
      <c r="F441" s="33"/>
    </row>
    <row r="442" spans="6:6" x14ac:dyDescent="0.25">
      <c r="F442" s="33"/>
    </row>
    <row r="443" spans="6:6" x14ac:dyDescent="0.25">
      <c r="F443" s="33"/>
    </row>
    <row r="444" spans="6:6" x14ac:dyDescent="0.25">
      <c r="F444" s="33"/>
    </row>
    <row r="445" spans="6:6" x14ac:dyDescent="0.25">
      <c r="F445" s="33"/>
    </row>
    <row r="446" spans="6:6" x14ac:dyDescent="0.25">
      <c r="F446" s="33"/>
    </row>
    <row r="447" spans="6:6" x14ac:dyDescent="0.25">
      <c r="F447" s="33"/>
    </row>
    <row r="448" spans="6:6" x14ac:dyDescent="0.25">
      <c r="F448" s="33"/>
    </row>
    <row r="449" spans="6:6" x14ac:dyDescent="0.25">
      <c r="F449" s="33"/>
    </row>
    <row r="450" spans="6:6" x14ac:dyDescent="0.25">
      <c r="F450" s="33"/>
    </row>
    <row r="451" spans="6:6" x14ac:dyDescent="0.25">
      <c r="F451" s="33"/>
    </row>
    <row r="452" spans="6:6" x14ac:dyDescent="0.25">
      <c r="F452" s="33"/>
    </row>
    <row r="453" spans="6:6" x14ac:dyDescent="0.25">
      <c r="F453" s="33"/>
    </row>
    <row r="454" spans="6:6" x14ac:dyDescent="0.25">
      <c r="F454" s="33"/>
    </row>
    <row r="455" spans="6:6" x14ac:dyDescent="0.25">
      <c r="F455" s="33"/>
    </row>
    <row r="456" spans="6:6" x14ac:dyDescent="0.25">
      <c r="F456" s="33"/>
    </row>
    <row r="457" spans="6:6" x14ac:dyDescent="0.25">
      <c r="F457" s="33"/>
    </row>
    <row r="458" spans="6:6" x14ac:dyDescent="0.25">
      <c r="F458" s="33"/>
    </row>
    <row r="459" spans="6:6" x14ac:dyDescent="0.25">
      <c r="F459" s="33"/>
    </row>
    <row r="460" spans="6:6" x14ac:dyDescent="0.25">
      <c r="F460" s="33"/>
    </row>
    <row r="461" spans="6:6" x14ac:dyDescent="0.25">
      <c r="F461" s="33"/>
    </row>
    <row r="462" spans="6:6" x14ac:dyDescent="0.25">
      <c r="F462" s="33"/>
    </row>
    <row r="463" spans="6:6" x14ac:dyDescent="0.25">
      <c r="F463" s="33"/>
    </row>
    <row r="464" spans="6:6" x14ac:dyDescent="0.25">
      <c r="F464" s="33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O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ColWidth="11.42578125"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  <col min="15" max="15" width="12.42578125" customWidth="1"/>
  </cols>
  <sheetData>
    <row r="1" spans="1:15" x14ac:dyDescent="0.25">
      <c r="C1" s="34" t="s">
        <v>70</v>
      </c>
      <c r="D1" s="31"/>
      <c r="E1" s="30" t="s">
        <v>67</v>
      </c>
      <c r="F1" s="69" t="s">
        <v>55</v>
      </c>
      <c r="G1" s="69"/>
      <c r="H1" s="69"/>
      <c r="I1" s="69"/>
      <c r="J1" s="32"/>
      <c r="K1" s="32"/>
      <c r="L1" s="32"/>
      <c r="M1" s="32"/>
      <c r="N1" s="32"/>
      <c r="O1" s="32"/>
    </row>
    <row r="2" spans="1:15" ht="54.95" customHeight="1" x14ac:dyDescent="0.25">
      <c r="A2" s="29"/>
      <c r="B2" s="29" t="s">
        <v>10</v>
      </c>
      <c r="C2" s="17" t="s">
        <v>59</v>
      </c>
      <c r="D2" s="17" t="s">
        <v>62</v>
      </c>
      <c r="E2" s="22" t="s">
        <v>60</v>
      </c>
      <c r="F2" s="28" t="s">
        <v>63</v>
      </c>
      <c r="G2" s="28" t="s">
        <v>57</v>
      </c>
      <c r="H2" s="28" t="s">
        <v>61</v>
      </c>
      <c r="I2" s="28" t="s">
        <v>64</v>
      </c>
      <c r="J2" s="19" t="s">
        <v>65</v>
      </c>
      <c r="K2" s="19" t="s">
        <v>66</v>
      </c>
      <c r="L2" s="19" t="s">
        <v>58</v>
      </c>
      <c r="M2" s="26" t="s">
        <v>89</v>
      </c>
      <c r="N2" s="26" t="s">
        <v>95</v>
      </c>
      <c r="O2" s="26" t="s">
        <v>101</v>
      </c>
    </row>
    <row r="3" spans="1:15" x14ac:dyDescent="0.25">
      <c r="B3" t="s">
        <v>422</v>
      </c>
      <c r="C3" s="18">
        <v>36.58</v>
      </c>
      <c r="D3">
        <v>1716</v>
      </c>
      <c r="E3" s="15">
        <v>28290.11</v>
      </c>
      <c r="F3">
        <v>14.79</v>
      </c>
      <c r="G3" s="15">
        <v>566850</v>
      </c>
      <c r="H3" s="15">
        <v>20737.147697969602</v>
      </c>
      <c r="I3" s="15">
        <v>1078.33168029442</v>
      </c>
      <c r="J3" s="15">
        <v>544</v>
      </c>
      <c r="K3">
        <v>6.72</v>
      </c>
      <c r="L3" s="15">
        <v>1011.4714906888699</v>
      </c>
      <c r="M3" s="15">
        <f>G3/(F3/100)</f>
        <v>3832657.2008113591</v>
      </c>
      <c r="N3" s="33">
        <f>(L3*1000000)/M3</f>
        <v>263.90867685081389</v>
      </c>
      <c r="O3" s="33">
        <f>(L3*1000000)/G3</f>
        <v>1784.3723925004322</v>
      </c>
    </row>
    <row r="4" spans="1:15" x14ac:dyDescent="0.25">
      <c r="B4" t="s">
        <v>423</v>
      </c>
      <c r="C4" s="18">
        <v>36.71</v>
      </c>
      <c r="D4">
        <v>1840</v>
      </c>
      <c r="E4" s="15">
        <v>29951.48</v>
      </c>
      <c r="F4">
        <v>13.7</v>
      </c>
      <c r="G4" s="15">
        <v>669833</v>
      </c>
      <c r="H4" s="15">
        <v>24589.407202727001</v>
      </c>
      <c r="I4" s="15">
        <v>1278.6491745418</v>
      </c>
      <c r="J4" s="15">
        <v>576</v>
      </c>
      <c r="K4">
        <v>6.37</v>
      </c>
      <c r="L4" s="15">
        <v>1199.3686268113499</v>
      </c>
      <c r="M4" s="15">
        <f t="shared" ref="M4:M11" si="0">G4/(F4/100)</f>
        <v>4889291.9708029199</v>
      </c>
      <c r="N4" s="33">
        <f t="shared" ref="N4:N13" si="1">(L4*1000000)/M4</f>
        <v>245.30517587690503</v>
      </c>
      <c r="O4" s="33">
        <f t="shared" ref="O4:O13" si="2">(L4*1000000)/G4</f>
        <v>1790.5487290285039</v>
      </c>
    </row>
    <row r="5" spans="1:15" x14ac:dyDescent="0.25">
      <c r="B5" t="s">
        <v>424</v>
      </c>
      <c r="C5" s="18">
        <v>36.68</v>
      </c>
      <c r="D5">
        <v>2994</v>
      </c>
      <c r="E5" s="15">
        <v>31532.59</v>
      </c>
      <c r="F5">
        <v>12.95</v>
      </c>
      <c r="G5" s="15">
        <v>896639</v>
      </c>
      <c r="H5" s="15">
        <v>32892.298472517803</v>
      </c>
      <c r="I5" s="15">
        <v>1710.39952057093</v>
      </c>
      <c r="J5" s="15">
        <v>606</v>
      </c>
      <c r="K5">
        <v>6.05</v>
      </c>
      <c r="L5" s="15">
        <v>1604.3489998115001</v>
      </c>
      <c r="M5" s="15">
        <f t="shared" si="0"/>
        <v>6923853.2818532819</v>
      </c>
      <c r="N5" s="33">
        <f t="shared" si="1"/>
        <v>231.7133154765622</v>
      </c>
      <c r="O5" s="33">
        <f t="shared" si="2"/>
        <v>1789.2920114020249</v>
      </c>
    </row>
    <row r="6" spans="1:15" x14ac:dyDescent="0.25">
      <c r="B6" t="s">
        <v>425</v>
      </c>
      <c r="C6" s="18">
        <v>42.95</v>
      </c>
      <c r="D6">
        <v>904</v>
      </c>
      <c r="E6" s="15">
        <v>24802.94</v>
      </c>
      <c r="F6">
        <v>15.27</v>
      </c>
      <c r="G6" s="15">
        <v>326442</v>
      </c>
      <c r="H6" s="15">
        <v>14019.8888462575</v>
      </c>
      <c r="I6" s="15">
        <v>729.03422000539001</v>
      </c>
      <c r="J6" s="15">
        <v>477</v>
      </c>
      <c r="K6">
        <v>9</v>
      </c>
      <c r="L6" s="15">
        <v>683.83164730049998</v>
      </c>
      <c r="M6" s="15">
        <f t="shared" si="0"/>
        <v>2137799.6070726914</v>
      </c>
      <c r="N6" s="33">
        <f t="shared" si="1"/>
        <v>319.87640237097668</v>
      </c>
      <c r="O6" s="33">
        <f t="shared" si="2"/>
        <v>2094.8028969939533</v>
      </c>
    </row>
    <row r="7" spans="1:15" x14ac:dyDescent="0.25">
      <c r="B7" t="s">
        <v>426</v>
      </c>
      <c r="C7" s="18">
        <v>36.44</v>
      </c>
      <c r="D7">
        <v>3196</v>
      </c>
      <c r="E7" s="15">
        <v>25230.73</v>
      </c>
      <c r="F7">
        <v>14.5</v>
      </c>
      <c r="G7" s="15">
        <v>837814</v>
      </c>
      <c r="H7" s="15">
        <v>30530.944099752101</v>
      </c>
      <c r="I7" s="15">
        <v>1587.6090931871099</v>
      </c>
      <c r="J7" s="15">
        <v>485</v>
      </c>
      <c r="K7">
        <v>7.51</v>
      </c>
      <c r="L7" s="15">
        <v>1489.1719917555699</v>
      </c>
      <c r="M7" s="15">
        <f t="shared" si="0"/>
        <v>5778027.5862068972</v>
      </c>
      <c r="N7" s="33">
        <f t="shared" si="1"/>
        <v>257.73016302491675</v>
      </c>
      <c r="O7" s="33">
        <f t="shared" si="2"/>
        <v>1777.4494001718399</v>
      </c>
    </row>
    <row r="8" spans="1:15" x14ac:dyDescent="0.25">
      <c r="B8" t="s">
        <v>427</v>
      </c>
      <c r="C8" s="18">
        <v>35.28</v>
      </c>
      <c r="D8">
        <v>2115</v>
      </c>
      <c r="E8" s="15">
        <v>31379.71</v>
      </c>
      <c r="F8">
        <v>12.12</v>
      </c>
      <c r="G8" s="15">
        <v>873863</v>
      </c>
      <c r="H8" s="15">
        <v>30832.296317152301</v>
      </c>
      <c r="I8" s="15">
        <v>1603.2794084919201</v>
      </c>
      <c r="J8" s="15">
        <v>603</v>
      </c>
      <c r="K8">
        <v>5.85</v>
      </c>
      <c r="L8" s="15">
        <v>1503.87069482678</v>
      </c>
      <c r="M8" s="15">
        <f t="shared" si="0"/>
        <v>7210090.759075908</v>
      </c>
      <c r="N8" s="33">
        <f t="shared" si="1"/>
        <v>208.57860810333625</v>
      </c>
      <c r="O8" s="33">
        <f t="shared" si="2"/>
        <v>1720.9456114136656</v>
      </c>
    </row>
    <row r="9" spans="1:15" x14ac:dyDescent="0.25">
      <c r="B9" t="s">
        <v>428</v>
      </c>
      <c r="C9" s="18">
        <v>31.46</v>
      </c>
      <c r="D9">
        <v>1633</v>
      </c>
      <c r="E9" s="15">
        <v>27680.15</v>
      </c>
      <c r="F9">
        <v>13.99</v>
      </c>
      <c r="G9" s="15">
        <v>631799</v>
      </c>
      <c r="H9" s="15">
        <v>19877.194118214102</v>
      </c>
      <c r="I9" s="15">
        <v>1033.6140941471399</v>
      </c>
      <c r="J9" s="15">
        <v>532</v>
      </c>
      <c r="K9">
        <v>5.91</v>
      </c>
      <c r="L9" s="15">
        <v>969.52654522640205</v>
      </c>
      <c r="M9" s="15">
        <f t="shared" si="0"/>
        <v>4516075.7684060046</v>
      </c>
      <c r="N9" s="33">
        <f t="shared" si="1"/>
        <v>214.68340987746677</v>
      </c>
      <c r="O9" s="33">
        <f t="shared" si="2"/>
        <v>1534.5490341491552</v>
      </c>
    </row>
    <row r="10" spans="1:15" x14ac:dyDescent="0.25">
      <c r="B10" t="s">
        <v>429</v>
      </c>
      <c r="C10" s="18">
        <v>38.03</v>
      </c>
      <c r="D10">
        <v>2005</v>
      </c>
      <c r="E10" s="15">
        <v>25702.93</v>
      </c>
      <c r="F10">
        <v>14.03</v>
      </c>
      <c r="G10" s="15">
        <v>650297</v>
      </c>
      <c r="H10" s="15">
        <v>24729.4377822514</v>
      </c>
      <c r="I10" s="15">
        <v>1285.9307646770801</v>
      </c>
      <c r="J10" s="15">
        <v>494</v>
      </c>
      <c r="K10">
        <v>7.69</v>
      </c>
      <c r="L10" s="15">
        <v>1206.19873387701</v>
      </c>
      <c r="M10" s="15">
        <f t="shared" si="0"/>
        <v>4635046.3292943696</v>
      </c>
      <c r="N10" s="33">
        <f t="shared" si="1"/>
        <v>260.23445035567516</v>
      </c>
      <c r="O10" s="33">
        <f t="shared" si="2"/>
        <v>1854.842839313437</v>
      </c>
    </row>
    <row r="11" spans="1:15" x14ac:dyDescent="0.25">
      <c r="B11" t="s">
        <v>430</v>
      </c>
      <c r="C11" s="18">
        <v>36.97</v>
      </c>
      <c r="D11">
        <v>2318</v>
      </c>
      <c r="E11" s="15">
        <v>25954.32</v>
      </c>
      <c r="F11">
        <v>15.64</v>
      </c>
      <c r="G11" s="15">
        <v>677670</v>
      </c>
      <c r="H11" s="15">
        <v>25055.047144790798</v>
      </c>
      <c r="I11" s="15">
        <v>1302.8624515291201</v>
      </c>
      <c r="J11" s="15">
        <v>499</v>
      </c>
      <c r="K11">
        <v>7.41</v>
      </c>
      <c r="L11" s="15">
        <v>1222.0805992187099</v>
      </c>
      <c r="M11" s="15">
        <f t="shared" si="0"/>
        <v>4332928.3887468027</v>
      </c>
      <c r="N11" s="33">
        <f t="shared" si="1"/>
        <v>282.04495656854556</v>
      </c>
      <c r="O11" s="33">
        <f t="shared" si="2"/>
        <v>1803.3564997988844</v>
      </c>
    </row>
    <row r="12" spans="1:15" x14ac:dyDescent="0.25">
      <c r="C12" s="18"/>
      <c r="E12" s="15"/>
      <c r="G12" s="15"/>
      <c r="H12" s="15"/>
      <c r="I12" s="15"/>
      <c r="J12" s="15"/>
      <c r="L12" s="15"/>
      <c r="M12" s="15"/>
      <c r="N12" s="33"/>
      <c r="O12" s="33"/>
    </row>
    <row r="13" spans="1:15" x14ac:dyDescent="0.25">
      <c r="A13" s="35"/>
      <c r="B13" s="35" t="s">
        <v>69</v>
      </c>
      <c r="C13" s="35"/>
      <c r="D13" s="35"/>
      <c r="E13" s="36"/>
      <c r="F13" s="35"/>
      <c r="G13" s="36">
        <f>SUM(G3:G11)</f>
        <v>6131207</v>
      </c>
      <c r="H13" s="35"/>
      <c r="I13" s="37">
        <f>SUM(I3:I11)</f>
        <v>11609.710407444909</v>
      </c>
      <c r="J13" s="35"/>
      <c r="K13" s="35"/>
      <c r="L13" s="36">
        <f>SUM(L3:L11)</f>
        <v>10889.869329516692</v>
      </c>
      <c r="M13" s="36">
        <f>SUM(M3:M11)</f>
        <v>44255770.892270237</v>
      </c>
      <c r="N13" s="37">
        <f t="shared" si="1"/>
        <v>246.0666509690995</v>
      </c>
      <c r="O13" s="37">
        <f t="shared" si="2"/>
        <v>1776.1379332840488</v>
      </c>
    </row>
    <row r="14" spans="1:15" x14ac:dyDescent="0.25">
      <c r="E14" s="15"/>
      <c r="I14" s="16"/>
    </row>
    <row r="15" spans="1:15" x14ac:dyDescent="0.25">
      <c r="E15" s="15"/>
      <c r="I15" s="16"/>
    </row>
    <row r="16" spans="1:15" x14ac:dyDescent="0.25">
      <c r="E16" s="15"/>
      <c r="I16" s="16"/>
    </row>
    <row r="17" spans="5:9" x14ac:dyDescent="0.25">
      <c r="E17" s="15"/>
      <c r="I17" s="16"/>
    </row>
    <row r="18" spans="5:9" x14ac:dyDescent="0.25">
      <c r="E18" s="15"/>
      <c r="I18" s="16"/>
    </row>
    <row r="19" spans="5:9" x14ac:dyDescent="0.25">
      <c r="E19" s="15"/>
      <c r="I19" s="16"/>
    </row>
    <row r="20" spans="5:9" x14ac:dyDescent="0.25">
      <c r="E20" s="15"/>
      <c r="I20" s="16"/>
    </row>
    <row r="21" spans="5:9" x14ac:dyDescent="0.25">
      <c r="E21" s="15"/>
      <c r="I21" s="16"/>
    </row>
    <row r="22" spans="5:9" x14ac:dyDescent="0.25">
      <c r="E22" s="15"/>
      <c r="I22" s="16"/>
    </row>
    <row r="23" spans="5:9" x14ac:dyDescent="0.25">
      <c r="E23" s="15"/>
      <c r="I23" s="16"/>
    </row>
    <row r="24" spans="5:9" x14ac:dyDescent="0.25">
      <c r="E24" s="15"/>
      <c r="I24" s="16"/>
    </row>
    <row r="25" spans="5:9" x14ac:dyDescent="0.25">
      <c r="E25" s="15"/>
      <c r="I25" s="16"/>
    </row>
    <row r="26" spans="5:9" x14ac:dyDescent="0.25">
      <c r="E26" s="15"/>
      <c r="I26" s="16"/>
    </row>
    <row r="27" spans="5:9" x14ac:dyDescent="0.25">
      <c r="E27" s="15"/>
      <c r="I27" s="16"/>
    </row>
    <row r="28" spans="5:9" x14ac:dyDescent="0.25">
      <c r="E28" s="15"/>
      <c r="I28" s="16"/>
    </row>
    <row r="29" spans="5:9" x14ac:dyDescent="0.25">
      <c r="E29" s="15"/>
      <c r="I29" s="16"/>
    </row>
    <row r="30" spans="5:9" x14ac:dyDescent="0.25">
      <c r="E30" s="15"/>
      <c r="I30" s="16"/>
    </row>
    <row r="31" spans="5:9" x14ac:dyDescent="0.25">
      <c r="E31" s="15"/>
      <c r="I31" s="16"/>
    </row>
    <row r="32" spans="5:9" x14ac:dyDescent="0.25">
      <c r="E32" s="15"/>
      <c r="I32" s="16"/>
    </row>
    <row r="33" spans="5:9" x14ac:dyDescent="0.25">
      <c r="E33" s="15"/>
      <c r="I33" s="16"/>
    </row>
    <row r="34" spans="5:9" x14ac:dyDescent="0.25">
      <c r="E34" s="15"/>
      <c r="I34" s="16"/>
    </row>
    <row r="35" spans="5:9" x14ac:dyDescent="0.25">
      <c r="E35" s="15"/>
      <c r="I35" s="16"/>
    </row>
    <row r="36" spans="5:9" x14ac:dyDescent="0.25">
      <c r="E36" s="15"/>
      <c r="I36" s="16"/>
    </row>
    <row r="37" spans="5:9" x14ac:dyDescent="0.25">
      <c r="E37" s="15"/>
      <c r="I37" s="16"/>
    </row>
    <row r="38" spans="5:9" x14ac:dyDescent="0.25">
      <c r="E38" s="15"/>
      <c r="I38" s="16"/>
    </row>
    <row r="39" spans="5:9" x14ac:dyDescent="0.25">
      <c r="E39" s="15"/>
      <c r="I39" s="16"/>
    </row>
    <row r="40" spans="5:9" x14ac:dyDescent="0.25">
      <c r="E40" s="15"/>
      <c r="I40" s="16"/>
    </row>
    <row r="41" spans="5:9" x14ac:dyDescent="0.25">
      <c r="E41" s="15"/>
      <c r="I41" s="16"/>
    </row>
    <row r="42" spans="5:9" x14ac:dyDescent="0.25">
      <c r="E42" s="15"/>
      <c r="I42" s="16"/>
    </row>
    <row r="43" spans="5:9" x14ac:dyDescent="0.25">
      <c r="E43" s="15"/>
      <c r="I43" s="16"/>
    </row>
    <row r="44" spans="5:9" x14ac:dyDescent="0.25">
      <c r="E44" s="15"/>
      <c r="I44" s="16"/>
    </row>
    <row r="45" spans="5:9" x14ac:dyDescent="0.25">
      <c r="E45" s="15"/>
      <c r="I45" s="16"/>
    </row>
    <row r="46" spans="5:9" x14ac:dyDescent="0.25">
      <c r="E46" s="15"/>
      <c r="I46" s="16"/>
    </row>
    <row r="47" spans="5:9" x14ac:dyDescent="0.25">
      <c r="E47" s="15"/>
      <c r="I47" s="16"/>
    </row>
    <row r="48" spans="5:9" x14ac:dyDescent="0.25">
      <c r="E48" s="15"/>
      <c r="I48" s="16"/>
    </row>
    <row r="49" spans="5:9" x14ac:dyDescent="0.25">
      <c r="E49" s="15"/>
      <c r="I49" s="16"/>
    </row>
    <row r="50" spans="5:9" x14ac:dyDescent="0.25">
      <c r="E50" s="15"/>
      <c r="I50" s="16"/>
    </row>
    <row r="51" spans="5:9" x14ac:dyDescent="0.25">
      <c r="E51" s="15"/>
      <c r="I51" s="16"/>
    </row>
    <row r="52" spans="5:9" x14ac:dyDescent="0.25">
      <c r="E52" s="15"/>
      <c r="I52" s="16"/>
    </row>
    <row r="53" spans="5:9" x14ac:dyDescent="0.25">
      <c r="E53" s="15"/>
      <c r="I53" s="16"/>
    </row>
    <row r="54" spans="5:9" x14ac:dyDescent="0.25">
      <c r="E54" s="15"/>
      <c r="I54" s="16"/>
    </row>
    <row r="55" spans="5:9" x14ac:dyDescent="0.25">
      <c r="E55" s="15"/>
      <c r="I55" s="16"/>
    </row>
    <row r="56" spans="5:9" x14ac:dyDescent="0.25">
      <c r="E56" s="15"/>
      <c r="I56" s="16"/>
    </row>
    <row r="57" spans="5:9" x14ac:dyDescent="0.25">
      <c r="E57" s="15"/>
      <c r="I57" s="16"/>
    </row>
    <row r="58" spans="5:9" x14ac:dyDescent="0.25">
      <c r="E58" s="15"/>
      <c r="I58" s="16"/>
    </row>
    <row r="59" spans="5:9" x14ac:dyDescent="0.25">
      <c r="E59" s="15"/>
      <c r="I59" s="16"/>
    </row>
    <row r="60" spans="5:9" x14ac:dyDescent="0.25">
      <c r="E60" s="15"/>
      <c r="I60" s="16"/>
    </row>
    <row r="61" spans="5:9" x14ac:dyDescent="0.25">
      <c r="E61" s="15"/>
      <c r="I61" s="16"/>
    </row>
    <row r="62" spans="5:9" x14ac:dyDescent="0.25">
      <c r="E62" s="15"/>
      <c r="I62" s="16"/>
    </row>
    <row r="63" spans="5:9" x14ac:dyDescent="0.25">
      <c r="E63" s="15"/>
      <c r="I63" s="16"/>
    </row>
    <row r="64" spans="5:9" x14ac:dyDescent="0.25">
      <c r="E64" s="15"/>
      <c r="I64" s="16"/>
    </row>
    <row r="65" spans="5:9" x14ac:dyDescent="0.25">
      <c r="E65" s="15"/>
      <c r="I65" s="16"/>
    </row>
    <row r="66" spans="5:9" x14ac:dyDescent="0.25">
      <c r="E66" s="15"/>
      <c r="I66" s="16"/>
    </row>
    <row r="67" spans="5:9" x14ac:dyDescent="0.25">
      <c r="E67" s="15"/>
      <c r="I67" s="16"/>
    </row>
    <row r="68" spans="5:9" x14ac:dyDescent="0.25">
      <c r="E68" s="15"/>
      <c r="I68" s="16"/>
    </row>
    <row r="69" spans="5:9" x14ac:dyDescent="0.25">
      <c r="E69" s="15"/>
      <c r="I69" s="16"/>
    </row>
    <row r="70" spans="5:9" x14ac:dyDescent="0.25">
      <c r="E70" s="15"/>
      <c r="I70" s="16"/>
    </row>
    <row r="71" spans="5:9" x14ac:dyDescent="0.25">
      <c r="E71" s="15"/>
      <c r="I71" s="16"/>
    </row>
    <row r="72" spans="5:9" x14ac:dyDescent="0.25">
      <c r="E72" s="15"/>
      <c r="I72" s="16"/>
    </row>
    <row r="73" spans="5:9" x14ac:dyDescent="0.25">
      <c r="E73" s="15"/>
      <c r="I73" s="16"/>
    </row>
    <row r="74" spans="5:9" x14ac:dyDescent="0.25">
      <c r="E74" s="15"/>
      <c r="I74" s="16"/>
    </row>
    <row r="75" spans="5:9" x14ac:dyDescent="0.25">
      <c r="E75" s="15"/>
      <c r="I75" s="16"/>
    </row>
    <row r="76" spans="5:9" x14ac:dyDescent="0.25">
      <c r="E76" s="15"/>
      <c r="I76" s="16"/>
    </row>
    <row r="77" spans="5:9" x14ac:dyDescent="0.25">
      <c r="E77" s="15"/>
      <c r="I77" s="16"/>
    </row>
    <row r="78" spans="5:9" x14ac:dyDescent="0.25">
      <c r="E78" s="15"/>
      <c r="I78" s="16"/>
    </row>
    <row r="79" spans="5:9" x14ac:dyDescent="0.25">
      <c r="E79" s="15"/>
      <c r="I79" s="16"/>
    </row>
    <row r="80" spans="5:9" x14ac:dyDescent="0.25">
      <c r="E80" s="15"/>
      <c r="I80" s="16"/>
    </row>
    <row r="81" spans="5:9" x14ac:dyDescent="0.25">
      <c r="E81" s="15"/>
      <c r="I81" s="16"/>
    </row>
    <row r="82" spans="5:9" x14ac:dyDescent="0.25">
      <c r="E82" s="15"/>
      <c r="I82" s="16"/>
    </row>
    <row r="83" spans="5:9" x14ac:dyDescent="0.25">
      <c r="E83" s="15"/>
      <c r="I83" s="16"/>
    </row>
    <row r="84" spans="5:9" x14ac:dyDescent="0.25">
      <c r="E84" s="15"/>
      <c r="I84" s="16"/>
    </row>
    <row r="85" spans="5:9" x14ac:dyDescent="0.25">
      <c r="E85" s="15"/>
      <c r="I85" s="16"/>
    </row>
    <row r="86" spans="5:9" x14ac:dyDescent="0.25">
      <c r="E86" s="15"/>
      <c r="I86" s="16"/>
    </row>
    <row r="87" spans="5:9" x14ac:dyDescent="0.25">
      <c r="E87" s="15"/>
      <c r="I87" s="16"/>
    </row>
    <row r="88" spans="5:9" x14ac:dyDescent="0.25">
      <c r="E88" s="15"/>
      <c r="I88" s="16"/>
    </row>
    <row r="89" spans="5:9" x14ac:dyDescent="0.25">
      <c r="E89" s="15"/>
      <c r="I89" s="16"/>
    </row>
    <row r="90" spans="5:9" x14ac:dyDescent="0.25">
      <c r="E90" s="15"/>
      <c r="I90" s="16"/>
    </row>
    <row r="91" spans="5:9" x14ac:dyDescent="0.25">
      <c r="E91" s="15"/>
      <c r="I91" s="16"/>
    </row>
    <row r="92" spans="5:9" x14ac:dyDescent="0.25">
      <c r="E92" s="15"/>
      <c r="I92" s="16"/>
    </row>
    <row r="93" spans="5:9" x14ac:dyDescent="0.25">
      <c r="E93" s="15"/>
      <c r="I93" s="16"/>
    </row>
    <row r="94" spans="5:9" x14ac:dyDescent="0.25">
      <c r="E94" s="15"/>
      <c r="I94" s="16"/>
    </row>
    <row r="95" spans="5:9" x14ac:dyDescent="0.25">
      <c r="E95" s="15"/>
      <c r="I95" s="16"/>
    </row>
    <row r="96" spans="5:9" x14ac:dyDescent="0.25">
      <c r="E96" s="15"/>
      <c r="I96" s="16"/>
    </row>
    <row r="97" spans="5:9" x14ac:dyDescent="0.25">
      <c r="E97" s="15"/>
      <c r="I97" s="16"/>
    </row>
    <row r="98" spans="5:9" x14ac:dyDescent="0.25">
      <c r="E98" s="15"/>
      <c r="I98" s="16"/>
    </row>
    <row r="99" spans="5:9" x14ac:dyDescent="0.25">
      <c r="E99" s="15"/>
      <c r="I99" s="16"/>
    </row>
    <row r="100" spans="5:9" x14ac:dyDescent="0.25">
      <c r="E100" s="15"/>
      <c r="I100" s="16"/>
    </row>
    <row r="101" spans="5:9" x14ac:dyDescent="0.25">
      <c r="E101" s="15"/>
      <c r="I101" s="16"/>
    </row>
    <row r="102" spans="5:9" x14ac:dyDescent="0.25">
      <c r="E102" s="15"/>
      <c r="I102" s="16"/>
    </row>
    <row r="103" spans="5:9" x14ac:dyDescent="0.25">
      <c r="E103" s="15"/>
      <c r="I103" s="16"/>
    </row>
    <row r="104" spans="5:9" x14ac:dyDescent="0.25">
      <c r="E104" s="15"/>
      <c r="I104" s="16"/>
    </row>
    <row r="105" spans="5:9" x14ac:dyDescent="0.25">
      <c r="E105" s="15"/>
      <c r="I105" s="16"/>
    </row>
    <row r="106" spans="5:9" x14ac:dyDescent="0.25">
      <c r="E106" s="15"/>
      <c r="I106" s="16"/>
    </row>
    <row r="107" spans="5:9" x14ac:dyDescent="0.25">
      <c r="E107" s="15"/>
      <c r="I107" s="16"/>
    </row>
    <row r="108" spans="5:9" x14ac:dyDescent="0.25">
      <c r="E108" s="15"/>
      <c r="I108" s="16"/>
    </row>
    <row r="109" spans="5:9" x14ac:dyDescent="0.25">
      <c r="E109" s="15"/>
      <c r="I109" s="16"/>
    </row>
    <row r="110" spans="5:9" x14ac:dyDescent="0.25">
      <c r="E110" s="15"/>
      <c r="I110" s="16"/>
    </row>
    <row r="111" spans="5:9" x14ac:dyDescent="0.25">
      <c r="E111" s="15"/>
      <c r="I111" s="16"/>
    </row>
    <row r="112" spans="5:9" x14ac:dyDescent="0.25">
      <c r="E112" s="15"/>
      <c r="I112" s="16"/>
    </row>
    <row r="113" spans="5:9" x14ac:dyDescent="0.25">
      <c r="E113" s="15"/>
      <c r="I113" s="16"/>
    </row>
    <row r="114" spans="5:9" x14ac:dyDescent="0.25">
      <c r="E114" s="15"/>
      <c r="I114" s="16"/>
    </row>
    <row r="115" spans="5:9" x14ac:dyDescent="0.25">
      <c r="E115" s="15"/>
      <c r="I115" s="16"/>
    </row>
    <row r="116" spans="5:9" x14ac:dyDescent="0.25">
      <c r="E116" s="15"/>
      <c r="I116" s="16"/>
    </row>
    <row r="117" spans="5:9" x14ac:dyDescent="0.25">
      <c r="E117" s="15"/>
      <c r="I117" s="16"/>
    </row>
    <row r="118" spans="5:9" x14ac:dyDescent="0.25">
      <c r="E118" s="15"/>
      <c r="I118" s="16"/>
    </row>
    <row r="119" spans="5:9" x14ac:dyDescent="0.25">
      <c r="E119" s="15"/>
      <c r="I119" s="16"/>
    </row>
    <row r="120" spans="5:9" x14ac:dyDescent="0.25">
      <c r="E120" s="15"/>
      <c r="I120" s="16"/>
    </row>
    <row r="121" spans="5:9" x14ac:dyDescent="0.25">
      <c r="E121" s="15"/>
      <c r="I121" s="16"/>
    </row>
    <row r="122" spans="5:9" x14ac:dyDescent="0.25">
      <c r="E122" s="15"/>
      <c r="I122" s="16"/>
    </row>
    <row r="123" spans="5:9" x14ac:dyDescent="0.25">
      <c r="E123" s="15"/>
      <c r="I123" s="16"/>
    </row>
    <row r="124" spans="5:9" x14ac:dyDescent="0.25">
      <c r="E124" s="15"/>
      <c r="I124" s="16"/>
    </row>
    <row r="125" spans="5:9" x14ac:dyDescent="0.25">
      <c r="E125" s="15"/>
      <c r="I125" s="16"/>
    </row>
    <row r="126" spans="5:9" x14ac:dyDescent="0.25">
      <c r="E126" s="15"/>
      <c r="I126" s="16"/>
    </row>
    <row r="127" spans="5:9" x14ac:dyDescent="0.25">
      <c r="E127" s="15"/>
      <c r="I127" s="16"/>
    </row>
    <row r="128" spans="5:9" x14ac:dyDescent="0.25">
      <c r="E128" s="15"/>
      <c r="I128" s="16"/>
    </row>
    <row r="129" spans="5:9" x14ac:dyDescent="0.25">
      <c r="E129" s="15"/>
      <c r="I129" s="16"/>
    </row>
    <row r="130" spans="5:9" x14ac:dyDescent="0.25">
      <c r="E130" s="15"/>
      <c r="I130" s="16"/>
    </row>
    <row r="131" spans="5:9" x14ac:dyDescent="0.25">
      <c r="E131" s="15"/>
      <c r="I131" s="16"/>
    </row>
    <row r="132" spans="5:9" x14ac:dyDescent="0.25">
      <c r="E132" s="15"/>
      <c r="I132" s="16"/>
    </row>
    <row r="133" spans="5:9" x14ac:dyDescent="0.25">
      <c r="E133" s="15"/>
      <c r="I133" s="16"/>
    </row>
    <row r="134" spans="5:9" x14ac:dyDescent="0.25">
      <c r="E134" s="15"/>
      <c r="I134" s="16"/>
    </row>
    <row r="135" spans="5:9" x14ac:dyDescent="0.25">
      <c r="E135" s="15"/>
      <c r="I135" s="16"/>
    </row>
    <row r="136" spans="5:9" x14ac:dyDescent="0.25">
      <c r="E136" s="15"/>
      <c r="I136" s="16"/>
    </row>
    <row r="137" spans="5:9" x14ac:dyDescent="0.25">
      <c r="E137" s="15"/>
      <c r="I137" s="16"/>
    </row>
    <row r="138" spans="5:9" x14ac:dyDescent="0.25">
      <c r="E138" s="15"/>
      <c r="I138" s="16"/>
    </row>
    <row r="139" spans="5:9" x14ac:dyDescent="0.25">
      <c r="E139" s="15"/>
      <c r="I139" s="16"/>
    </row>
    <row r="140" spans="5:9" x14ac:dyDescent="0.25">
      <c r="E140" s="15"/>
      <c r="I140" s="16"/>
    </row>
    <row r="141" spans="5:9" x14ac:dyDescent="0.25">
      <c r="E141" s="15"/>
      <c r="I141" s="16"/>
    </row>
    <row r="142" spans="5:9" x14ac:dyDescent="0.25">
      <c r="E142" s="15"/>
      <c r="I142" s="16"/>
    </row>
    <row r="143" spans="5:9" x14ac:dyDescent="0.25">
      <c r="E143" s="15"/>
      <c r="I143" s="16"/>
    </row>
    <row r="144" spans="5:9" x14ac:dyDescent="0.25">
      <c r="E144" s="15"/>
      <c r="I144" s="16"/>
    </row>
    <row r="145" spans="5:9" x14ac:dyDescent="0.25">
      <c r="E145" s="15"/>
      <c r="I145" s="16"/>
    </row>
    <row r="146" spans="5:9" x14ac:dyDescent="0.25">
      <c r="E146" s="15"/>
      <c r="I146" s="16"/>
    </row>
    <row r="147" spans="5:9" x14ac:dyDescent="0.25">
      <c r="E147" s="15"/>
      <c r="I147" s="16"/>
    </row>
    <row r="148" spans="5:9" x14ac:dyDescent="0.25">
      <c r="E148" s="15"/>
      <c r="I148" s="16"/>
    </row>
    <row r="149" spans="5:9" x14ac:dyDescent="0.25">
      <c r="E149" s="15"/>
      <c r="I149" s="16"/>
    </row>
    <row r="150" spans="5:9" x14ac:dyDescent="0.25">
      <c r="E150" s="15"/>
      <c r="I150" s="16"/>
    </row>
    <row r="151" spans="5:9" x14ac:dyDescent="0.25">
      <c r="E151" s="15"/>
      <c r="I151" s="16"/>
    </row>
    <row r="152" spans="5:9" x14ac:dyDescent="0.25">
      <c r="E152" s="15"/>
      <c r="I152" s="16"/>
    </row>
    <row r="153" spans="5:9" x14ac:dyDescent="0.25">
      <c r="E153" s="15"/>
      <c r="I153" s="16"/>
    </row>
    <row r="154" spans="5:9" x14ac:dyDescent="0.25">
      <c r="E154" s="15"/>
      <c r="I154" s="16"/>
    </row>
    <row r="155" spans="5:9" x14ac:dyDescent="0.25">
      <c r="E155" s="15"/>
      <c r="I155" s="16"/>
    </row>
    <row r="156" spans="5:9" x14ac:dyDescent="0.25">
      <c r="E156" s="15"/>
      <c r="I156" s="16"/>
    </row>
    <row r="157" spans="5:9" x14ac:dyDescent="0.25">
      <c r="E157" s="15"/>
      <c r="I157" s="16"/>
    </row>
    <row r="158" spans="5:9" x14ac:dyDescent="0.25">
      <c r="E158" s="15"/>
      <c r="I158" s="16"/>
    </row>
    <row r="159" spans="5:9" x14ac:dyDescent="0.25">
      <c r="E159" s="15"/>
      <c r="I159" s="16"/>
    </row>
    <row r="160" spans="5:9" x14ac:dyDescent="0.25">
      <c r="E160" s="15"/>
      <c r="I160" s="16"/>
    </row>
    <row r="161" spans="5:9" x14ac:dyDescent="0.25">
      <c r="E161" s="15"/>
      <c r="I161" s="16"/>
    </row>
    <row r="162" spans="5:9" x14ac:dyDescent="0.25">
      <c r="E162" s="15"/>
      <c r="I162" s="16"/>
    </row>
    <row r="163" spans="5:9" x14ac:dyDescent="0.25">
      <c r="E163" s="15"/>
      <c r="I163" s="16"/>
    </row>
    <row r="164" spans="5:9" x14ac:dyDescent="0.25">
      <c r="E164" s="15"/>
      <c r="I164" s="16"/>
    </row>
    <row r="165" spans="5:9" x14ac:dyDescent="0.25">
      <c r="E165" s="15"/>
      <c r="I165" s="16"/>
    </row>
    <row r="166" spans="5:9" x14ac:dyDescent="0.25">
      <c r="E166" s="15"/>
      <c r="I166" s="16"/>
    </row>
    <row r="167" spans="5:9" x14ac:dyDescent="0.25">
      <c r="E167" s="15"/>
      <c r="I167" s="16"/>
    </row>
    <row r="168" spans="5:9" x14ac:dyDescent="0.25">
      <c r="E168" s="15"/>
      <c r="I168" s="16"/>
    </row>
    <row r="169" spans="5:9" x14ac:dyDescent="0.25">
      <c r="E169" s="15"/>
      <c r="I169" s="16"/>
    </row>
    <row r="170" spans="5:9" x14ac:dyDescent="0.25">
      <c r="E170" s="15"/>
      <c r="I170" s="16"/>
    </row>
    <row r="171" spans="5:9" x14ac:dyDescent="0.25">
      <c r="E171" s="15"/>
      <c r="I171" s="16"/>
    </row>
    <row r="172" spans="5:9" x14ac:dyDescent="0.25">
      <c r="E172" s="15"/>
      <c r="I172" s="16"/>
    </row>
    <row r="173" spans="5:9" x14ac:dyDescent="0.25">
      <c r="E173" s="15"/>
      <c r="I173" s="16"/>
    </row>
    <row r="174" spans="5:9" x14ac:dyDescent="0.25">
      <c r="E174" s="15"/>
      <c r="I174" s="16"/>
    </row>
    <row r="175" spans="5:9" x14ac:dyDescent="0.25">
      <c r="E175" s="15"/>
      <c r="I175" s="16"/>
    </row>
    <row r="176" spans="5:9" x14ac:dyDescent="0.25">
      <c r="E176" s="15"/>
      <c r="I176" s="16"/>
    </row>
    <row r="177" spans="5:9" x14ac:dyDescent="0.25">
      <c r="E177" s="15"/>
      <c r="I177" s="16"/>
    </row>
    <row r="178" spans="5:9" x14ac:dyDescent="0.25">
      <c r="E178" s="15"/>
      <c r="I178" s="16"/>
    </row>
    <row r="179" spans="5:9" x14ac:dyDescent="0.25">
      <c r="E179" s="15"/>
      <c r="I179" s="16"/>
    </row>
    <row r="180" spans="5:9" x14ac:dyDescent="0.25">
      <c r="E180" s="15"/>
      <c r="I180" s="16"/>
    </row>
    <row r="181" spans="5:9" x14ac:dyDescent="0.25">
      <c r="E181" s="15"/>
      <c r="I181" s="16"/>
    </row>
    <row r="182" spans="5:9" x14ac:dyDescent="0.25">
      <c r="E182" s="15"/>
      <c r="I182" s="16"/>
    </row>
    <row r="183" spans="5:9" x14ac:dyDescent="0.25">
      <c r="E183" s="15"/>
      <c r="I183" s="16"/>
    </row>
    <row r="184" spans="5:9" x14ac:dyDescent="0.25">
      <c r="E184" s="15"/>
      <c r="I184" s="16"/>
    </row>
    <row r="185" spans="5:9" x14ac:dyDescent="0.25">
      <c r="E185" s="15"/>
      <c r="I185" s="16"/>
    </row>
    <row r="186" spans="5:9" x14ac:dyDescent="0.25">
      <c r="E186" s="15"/>
      <c r="I186" s="16"/>
    </row>
    <row r="187" spans="5:9" x14ac:dyDescent="0.25">
      <c r="E187" s="15"/>
      <c r="I187" s="16"/>
    </row>
    <row r="188" spans="5:9" x14ac:dyDescent="0.25">
      <c r="E188" s="15"/>
      <c r="I188" s="16"/>
    </row>
    <row r="189" spans="5:9" x14ac:dyDescent="0.25">
      <c r="E189" s="15"/>
      <c r="I189" s="16"/>
    </row>
    <row r="190" spans="5:9" x14ac:dyDescent="0.25">
      <c r="E190" s="15"/>
      <c r="I190" s="16"/>
    </row>
    <row r="191" spans="5:9" x14ac:dyDescent="0.25">
      <c r="E191" s="15"/>
      <c r="I191" s="16"/>
    </row>
    <row r="192" spans="5:9" x14ac:dyDescent="0.25">
      <c r="E192" s="15"/>
      <c r="I192" s="16"/>
    </row>
    <row r="193" spans="5:9" x14ac:dyDescent="0.25">
      <c r="E193" s="15"/>
      <c r="I193" s="16"/>
    </row>
    <row r="194" spans="5:9" x14ac:dyDescent="0.25">
      <c r="E194" s="15"/>
      <c r="I194" s="16"/>
    </row>
    <row r="195" spans="5:9" x14ac:dyDescent="0.25">
      <c r="E195" s="15"/>
      <c r="I195" s="16"/>
    </row>
    <row r="196" spans="5:9" x14ac:dyDescent="0.25">
      <c r="E196" s="15"/>
      <c r="I196" s="16"/>
    </row>
    <row r="197" spans="5:9" x14ac:dyDescent="0.25">
      <c r="E197" s="15"/>
      <c r="I197" s="16"/>
    </row>
    <row r="198" spans="5:9" x14ac:dyDescent="0.25">
      <c r="E198" s="15"/>
      <c r="I198" s="16"/>
    </row>
    <row r="199" spans="5:9" x14ac:dyDescent="0.25">
      <c r="E199" s="15"/>
      <c r="I199" s="16"/>
    </row>
    <row r="200" spans="5:9" x14ac:dyDescent="0.25">
      <c r="E200" s="15"/>
      <c r="I200" s="16"/>
    </row>
    <row r="201" spans="5:9" x14ac:dyDescent="0.25">
      <c r="E201" s="15"/>
      <c r="I201" s="16"/>
    </row>
    <row r="202" spans="5:9" x14ac:dyDescent="0.25">
      <c r="E202" s="15"/>
      <c r="I202" s="16"/>
    </row>
    <row r="203" spans="5:9" x14ac:dyDescent="0.25">
      <c r="E203" s="15"/>
      <c r="I203" s="16"/>
    </row>
    <row r="204" spans="5:9" x14ac:dyDescent="0.25">
      <c r="E204" s="15"/>
      <c r="I204" s="16"/>
    </row>
    <row r="205" spans="5:9" x14ac:dyDescent="0.25">
      <c r="E205" s="15"/>
      <c r="I205" s="16"/>
    </row>
    <row r="206" spans="5:9" x14ac:dyDescent="0.25">
      <c r="E206" s="15"/>
      <c r="I206" s="16"/>
    </row>
    <row r="207" spans="5:9" x14ac:dyDescent="0.25">
      <c r="E207" s="15"/>
      <c r="I207" s="16"/>
    </row>
    <row r="208" spans="5:9" x14ac:dyDescent="0.25">
      <c r="E208" s="15"/>
      <c r="I208" s="16"/>
    </row>
    <row r="209" spans="5:9" x14ac:dyDescent="0.25">
      <c r="E209" s="15"/>
      <c r="I209" s="16"/>
    </row>
    <row r="210" spans="5:9" x14ac:dyDescent="0.25">
      <c r="E210" s="15"/>
      <c r="I210" s="16"/>
    </row>
    <row r="211" spans="5:9" x14ac:dyDescent="0.25">
      <c r="E211" s="15"/>
      <c r="I211" s="16"/>
    </row>
    <row r="212" spans="5:9" x14ac:dyDescent="0.25">
      <c r="E212" s="15"/>
      <c r="I212" s="16"/>
    </row>
    <row r="213" spans="5:9" x14ac:dyDescent="0.25">
      <c r="E213" s="15"/>
      <c r="I213" s="16"/>
    </row>
    <row r="214" spans="5:9" x14ac:dyDescent="0.25">
      <c r="E214" s="15"/>
      <c r="I214" s="16"/>
    </row>
    <row r="215" spans="5:9" x14ac:dyDescent="0.25">
      <c r="E215" s="15"/>
      <c r="I215" s="16"/>
    </row>
    <row r="216" spans="5:9" x14ac:dyDescent="0.25">
      <c r="E216" s="15"/>
      <c r="I216" s="16"/>
    </row>
    <row r="217" spans="5:9" x14ac:dyDescent="0.25">
      <c r="E217" s="15"/>
      <c r="I217" s="16"/>
    </row>
    <row r="218" spans="5:9" x14ac:dyDescent="0.25">
      <c r="E218" s="15"/>
      <c r="I218" s="16"/>
    </row>
    <row r="219" spans="5:9" x14ac:dyDescent="0.25">
      <c r="E219" s="15"/>
      <c r="I219" s="16"/>
    </row>
    <row r="220" spans="5:9" x14ac:dyDescent="0.25">
      <c r="E220" s="15"/>
      <c r="I220" s="16"/>
    </row>
    <row r="221" spans="5:9" x14ac:dyDescent="0.25">
      <c r="E221" s="15"/>
      <c r="I221" s="16"/>
    </row>
    <row r="222" spans="5:9" x14ac:dyDescent="0.25">
      <c r="E222" s="15"/>
      <c r="I222" s="16"/>
    </row>
    <row r="223" spans="5:9" x14ac:dyDescent="0.25">
      <c r="E223" s="15"/>
      <c r="I223" s="16"/>
    </row>
    <row r="224" spans="5:9" x14ac:dyDescent="0.25">
      <c r="E224" s="15"/>
      <c r="I224" s="16"/>
    </row>
    <row r="225" spans="5:9" x14ac:dyDescent="0.25">
      <c r="E225" s="15"/>
      <c r="I225" s="16"/>
    </row>
    <row r="226" spans="5:9" x14ac:dyDescent="0.25">
      <c r="E226" s="15"/>
      <c r="I226" s="16"/>
    </row>
    <row r="227" spans="5:9" x14ac:dyDescent="0.25">
      <c r="E227" s="15"/>
      <c r="I227" s="16"/>
    </row>
    <row r="228" spans="5:9" x14ac:dyDescent="0.25">
      <c r="E228" s="15"/>
      <c r="I228" s="16"/>
    </row>
    <row r="229" spans="5:9" x14ac:dyDescent="0.25">
      <c r="E229" s="15"/>
      <c r="I229" s="16"/>
    </row>
    <row r="230" spans="5:9" x14ac:dyDescent="0.25">
      <c r="E230" s="15"/>
      <c r="I230" s="16"/>
    </row>
    <row r="231" spans="5:9" x14ac:dyDescent="0.25">
      <c r="E231" s="15"/>
      <c r="I231" s="16"/>
    </row>
    <row r="232" spans="5:9" x14ac:dyDescent="0.25">
      <c r="E232" s="15"/>
    </row>
    <row r="233" spans="5:9" x14ac:dyDescent="0.25">
      <c r="E233" s="15"/>
    </row>
    <row r="234" spans="5:9" x14ac:dyDescent="0.25">
      <c r="E234" s="15"/>
    </row>
    <row r="235" spans="5:9" x14ac:dyDescent="0.25">
      <c r="E235" s="15"/>
    </row>
    <row r="236" spans="5:9" x14ac:dyDescent="0.25">
      <c r="E236" s="15"/>
    </row>
    <row r="237" spans="5:9" x14ac:dyDescent="0.25">
      <c r="E237" s="15"/>
    </row>
    <row r="238" spans="5:9" x14ac:dyDescent="0.25">
      <c r="E238" s="15"/>
    </row>
    <row r="239" spans="5:9" x14ac:dyDescent="0.25">
      <c r="E239" s="15"/>
    </row>
    <row r="240" spans="5:9" x14ac:dyDescent="0.25">
      <c r="E240" s="33"/>
    </row>
    <row r="241" spans="5:5" x14ac:dyDescent="0.25">
      <c r="E241" s="33"/>
    </row>
    <row r="242" spans="5:5" x14ac:dyDescent="0.25">
      <c r="E242" s="33"/>
    </row>
    <row r="243" spans="5:5" x14ac:dyDescent="0.25">
      <c r="E243" s="33"/>
    </row>
    <row r="244" spans="5:5" x14ac:dyDescent="0.25">
      <c r="E244" s="33"/>
    </row>
    <row r="245" spans="5:5" x14ac:dyDescent="0.25">
      <c r="E245" s="33"/>
    </row>
    <row r="246" spans="5:5" x14ac:dyDescent="0.25">
      <c r="E246" s="33"/>
    </row>
    <row r="247" spans="5:5" x14ac:dyDescent="0.25">
      <c r="E247" s="33"/>
    </row>
    <row r="248" spans="5:5" x14ac:dyDescent="0.25">
      <c r="E248" s="33"/>
    </row>
    <row r="249" spans="5:5" x14ac:dyDescent="0.25">
      <c r="E249" s="33"/>
    </row>
    <row r="250" spans="5:5" x14ac:dyDescent="0.25">
      <c r="E250" s="33"/>
    </row>
    <row r="251" spans="5:5" x14ac:dyDescent="0.25">
      <c r="E251" s="33"/>
    </row>
    <row r="252" spans="5:5" x14ac:dyDescent="0.25">
      <c r="E252" s="33"/>
    </row>
    <row r="253" spans="5:5" x14ac:dyDescent="0.25">
      <c r="E253" s="33"/>
    </row>
    <row r="254" spans="5:5" x14ac:dyDescent="0.25">
      <c r="E254" s="33"/>
    </row>
    <row r="255" spans="5:5" x14ac:dyDescent="0.25">
      <c r="E255" s="33"/>
    </row>
    <row r="256" spans="5:5" x14ac:dyDescent="0.25">
      <c r="E256" s="33"/>
    </row>
    <row r="257" spans="5:5" x14ac:dyDescent="0.25">
      <c r="E257" s="33"/>
    </row>
    <row r="258" spans="5:5" x14ac:dyDescent="0.25">
      <c r="E258" s="33"/>
    </row>
    <row r="259" spans="5:5" x14ac:dyDescent="0.25">
      <c r="E259" s="33"/>
    </row>
    <row r="260" spans="5:5" x14ac:dyDescent="0.25">
      <c r="E260" s="33"/>
    </row>
    <row r="261" spans="5:5" x14ac:dyDescent="0.25">
      <c r="E261" s="33"/>
    </row>
    <row r="262" spans="5:5" x14ac:dyDescent="0.25">
      <c r="E262" s="33"/>
    </row>
    <row r="263" spans="5:5" x14ac:dyDescent="0.25">
      <c r="E263" s="33"/>
    </row>
    <row r="264" spans="5:5" x14ac:dyDescent="0.25">
      <c r="E264" s="33"/>
    </row>
    <row r="265" spans="5:5" x14ac:dyDescent="0.25">
      <c r="E265" s="33"/>
    </row>
    <row r="266" spans="5:5" x14ac:dyDescent="0.25">
      <c r="E266" s="33"/>
    </row>
    <row r="267" spans="5:5" x14ac:dyDescent="0.25">
      <c r="E267" s="33"/>
    </row>
    <row r="268" spans="5:5" x14ac:dyDescent="0.25">
      <c r="E268" s="33"/>
    </row>
    <row r="269" spans="5:5" x14ac:dyDescent="0.25">
      <c r="E269" s="33"/>
    </row>
    <row r="270" spans="5:5" x14ac:dyDescent="0.25">
      <c r="E270" s="33"/>
    </row>
    <row r="271" spans="5:5" x14ac:dyDescent="0.25">
      <c r="E271" s="33"/>
    </row>
    <row r="272" spans="5:5" x14ac:dyDescent="0.25">
      <c r="E272" s="33"/>
    </row>
    <row r="273" spans="5:5" x14ac:dyDescent="0.25">
      <c r="E273" s="33"/>
    </row>
    <row r="274" spans="5:5" x14ac:dyDescent="0.25">
      <c r="E274" s="33"/>
    </row>
    <row r="275" spans="5:5" x14ac:dyDescent="0.25">
      <c r="E275" s="33"/>
    </row>
    <row r="276" spans="5:5" x14ac:dyDescent="0.25">
      <c r="E276" s="33"/>
    </row>
    <row r="277" spans="5:5" x14ac:dyDescent="0.25">
      <c r="E277" s="33"/>
    </row>
    <row r="278" spans="5:5" x14ac:dyDescent="0.25">
      <c r="E278" s="33"/>
    </row>
    <row r="279" spans="5:5" x14ac:dyDescent="0.25">
      <c r="E279" s="33"/>
    </row>
    <row r="280" spans="5:5" x14ac:dyDescent="0.25">
      <c r="E280" s="33"/>
    </row>
    <row r="281" spans="5:5" x14ac:dyDescent="0.25">
      <c r="E281" s="33"/>
    </row>
    <row r="282" spans="5:5" x14ac:dyDescent="0.25">
      <c r="E282" s="33"/>
    </row>
    <row r="283" spans="5:5" x14ac:dyDescent="0.25">
      <c r="E283" s="33"/>
    </row>
    <row r="284" spans="5:5" x14ac:dyDescent="0.25">
      <c r="E284" s="33"/>
    </row>
    <row r="285" spans="5:5" x14ac:dyDescent="0.25">
      <c r="E285" s="33"/>
    </row>
    <row r="286" spans="5:5" x14ac:dyDescent="0.25">
      <c r="E286" s="33"/>
    </row>
    <row r="287" spans="5:5" x14ac:dyDescent="0.25">
      <c r="E287" s="33"/>
    </row>
    <row r="288" spans="5:5" x14ac:dyDescent="0.25">
      <c r="E288" s="33"/>
    </row>
    <row r="289" spans="5:5" x14ac:dyDescent="0.25">
      <c r="E289" s="33"/>
    </row>
    <row r="290" spans="5:5" x14ac:dyDescent="0.25">
      <c r="E290" s="33"/>
    </row>
    <row r="291" spans="5:5" x14ac:dyDescent="0.25">
      <c r="E291" s="33"/>
    </row>
    <row r="292" spans="5:5" x14ac:dyDescent="0.25">
      <c r="E292" s="33"/>
    </row>
    <row r="293" spans="5:5" x14ac:dyDescent="0.25">
      <c r="E293" s="33"/>
    </row>
    <row r="294" spans="5:5" x14ac:dyDescent="0.25">
      <c r="E294" s="33"/>
    </row>
    <row r="295" spans="5:5" x14ac:dyDescent="0.25">
      <c r="E295" s="33"/>
    </row>
    <row r="296" spans="5:5" x14ac:dyDescent="0.25">
      <c r="E296" s="33"/>
    </row>
    <row r="297" spans="5:5" x14ac:dyDescent="0.25">
      <c r="E297" s="33"/>
    </row>
    <row r="298" spans="5:5" x14ac:dyDescent="0.25">
      <c r="E298" s="33"/>
    </row>
    <row r="299" spans="5:5" x14ac:dyDescent="0.25">
      <c r="E299" s="33"/>
    </row>
    <row r="300" spans="5:5" x14ac:dyDescent="0.25">
      <c r="E300" s="33"/>
    </row>
    <row r="301" spans="5:5" x14ac:dyDescent="0.25">
      <c r="E301" s="33"/>
    </row>
    <row r="302" spans="5:5" x14ac:dyDescent="0.25">
      <c r="E302" s="33"/>
    </row>
    <row r="303" spans="5:5" x14ac:dyDescent="0.25">
      <c r="E303" s="33"/>
    </row>
    <row r="304" spans="5:5" x14ac:dyDescent="0.25">
      <c r="E304" s="33"/>
    </row>
    <row r="305" spans="5:5" x14ac:dyDescent="0.25">
      <c r="E305" s="33"/>
    </row>
    <row r="306" spans="5:5" x14ac:dyDescent="0.25">
      <c r="E306" s="33"/>
    </row>
    <row r="307" spans="5:5" x14ac:dyDescent="0.25">
      <c r="E307" s="33"/>
    </row>
    <row r="308" spans="5:5" x14ac:dyDescent="0.25">
      <c r="E308" s="33"/>
    </row>
    <row r="309" spans="5:5" x14ac:dyDescent="0.25">
      <c r="E309" s="33"/>
    </row>
    <row r="310" spans="5:5" x14ac:dyDescent="0.25">
      <c r="E310" s="33"/>
    </row>
    <row r="311" spans="5:5" x14ac:dyDescent="0.25">
      <c r="E311" s="33"/>
    </row>
    <row r="312" spans="5:5" x14ac:dyDescent="0.25">
      <c r="E312" s="33"/>
    </row>
    <row r="313" spans="5:5" x14ac:dyDescent="0.25">
      <c r="E313" s="33"/>
    </row>
    <row r="314" spans="5:5" x14ac:dyDescent="0.25">
      <c r="E314" s="33"/>
    </row>
    <row r="315" spans="5:5" x14ac:dyDescent="0.25">
      <c r="E315" s="33"/>
    </row>
    <row r="316" spans="5:5" x14ac:dyDescent="0.25">
      <c r="E316" s="33"/>
    </row>
    <row r="317" spans="5:5" x14ac:dyDescent="0.25">
      <c r="E317" s="33"/>
    </row>
    <row r="318" spans="5:5" x14ac:dyDescent="0.25">
      <c r="E318" s="33"/>
    </row>
    <row r="319" spans="5:5" x14ac:dyDescent="0.25">
      <c r="E319" s="33"/>
    </row>
    <row r="320" spans="5:5" x14ac:dyDescent="0.25">
      <c r="E320" s="33"/>
    </row>
    <row r="321" spans="5:5" x14ac:dyDescent="0.25">
      <c r="E321" s="33"/>
    </row>
    <row r="322" spans="5:5" x14ac:dyDescent="0.25">
      <c r="E322" s="33"/>
    </row>
    <row r="323" spans="5:5" x14ac:dyDescent="0.25">
      <c r="E323" s="33"/>
    </row>
    <row r="324" spans="5:5" x14ac:dyDescent="0.25">
      <c r="E324" s="33"/>
    </row>
    <row r="325" spans="5:5" x14ac:dyDescent="0.25">
      <c r="E325" s="33"/>
    </row>
    <row r="326" spans="5:5" x14ac:dyDescent="0.25">
      <c r="E326" s="33"/>
    </row>
    <row r="327" spans="5:5" x14ac:dyDescent="0.25">
      <c r="E327" s="33"/>
    </row>
    <row r="328" spans="5:5" x14ac:dyDescent="0.25">
      <c r="E328" s="33"/>
    </row>
    <row r="329" spans="5:5" x14ac:dyDescent="0.25">
      <c r="E329" s="33"/>
    </row>
    <row r="330" spans="5:5" x14ac:dyDescent="0.25">
      <c r="E330" s="33"/>
    </row>
    <row r="331" spans="5:5" x14ac:dyDescent="0.25">
      <c r="E331" s="33"/>
    </row>
    <row r="332" spans="5:5" x14ac:dyDescent="0.25">
      <c r="E332" s="33"/>
    </row>
    <row r="333" spans="5:5" x14ac:dyDescent="0.25">
      <c r="E333" s="33"/>
    </row>
    <row r="334" spans="5:5" x14ac:dyDescent="0.25">
      <c r="E334" s="33"/>
    </row>
    <row r="335" spans="5:5" x14ac:dyDescent="0.25">
      <c r="E335" s="33"/>
    </row>
    <row r="336" spans="5:5" x14ac:dyDescent="0.25">
      <c r="E336" s="33"/>
    </row>
    <row r="337" spans="5:5" x14ac:dyDescent="0.25">
      <c r="E337" s="33"/>
    </row>
    <row r="338" spans="5:5" x14ac:dyDescent="0.25">
      <c r="E338" s="33"/>
    </row>
    <row r="339" spans="5:5" x14ac:dyDescent="0.25">
      <c r="E339" s="33"/>
    </row>
    <row r="340" spans="5:5" x14ac:dyDescent="0.25">
      <c r="E340" s="33"/>
    </row>
    <row r="341" spans="5:5" x14ac:dyDescent="0.25">
      <c r="E341" s="33"/>
    </row>
    <row r="342" spans="5:5" x14ac:dyDescent="0.25">
      <c r="E342" s="33"/>
    </row>
    <row r="343" spans="5:5" x14ac:dyDescent="0.25">
      <c r="E343" s="33"/>
    </row>
    <row r="344" spans="5:5" x14ac:dyDescent="0.25">
      <c r="E344" s="33"/>
    </row>
    <row r="345" spans="5:5" x14ac:dyDescent="0.25">
      <c r="E345" s="33"/>
    </row>
    <row r="346" spans="5:5" x14ac:dyDescent="0.25">
      <c r="E346" s="33"/>
    </row>
    <row r="347" spans="5:5" x14ac:dyDescent="0.25">
      <c r="E347" s="33"/>
    </row>
    <row r="348" spans="5:5" x14ac:dyDescent="0.25">
      <c r="E348" s="33"/>
    </row>
    <row r="349" spans="5:5" x14ac:dyDescent="0.25">
      <c r="E349" s="33"/>
    </row>
    <row r="350" spans="5:5" x14ac:dyDescent="0.25">
      <c r="E350" s="33"/>
    </row>
    <row r="351" spans="5:5" x14ac:dyDescent="0.25">
      <c r="E351" s="33"/>
    </row>
    <row r="352" spans="5:5" x14ac:dyDescent="0.25">
      <c r="E352" s="33"/>
    </row>
    <row r="353" spans="5:5" x14ac:dyDescent="0.25">
      <c r="E353" s="33"/>
    </row>
    <row r="354" spans="5:5" x14ac:dyDescent="0.25">
      <c r="E354" s="33"/>
    </row>
    <row r="355" spans="5:5" x14ac:dyDescent="0.25">
      <c r="E355" s="33"/>
    </row>
    <row r="356" spans="5:5" x14ac:dyDescent="0.25">
      <c r="E356" s="33"/>
    </row>
    <row r="357" spans="5:5" x14ac:dyDescent="0.25">
      <c r="E357" s="33"/>
    </row>
    <row r="358" spans="5:5" x14ac:dyDescent="0.25">
      <c r="E358" s="33"/>
    </row>
    <row r="359" spans="5:5" x14ac:dyDescent="0.25">
      <c r="E359" s="33"/>
    </row>
    <row r="360" spans="5:5" x14ac:dyDescent="0.25">
      <c r="E360" s="33"/>
    </row>
    <row r="361" spans="5:5" x14ac:dyDescent="0.25">
      <c r="E361" s="33"/>
    </row>
    <row r="362" spans="5:5" x14ac:dyDescent="0.25">
      <c r="E362" s="33"/>
    </row>
    <row r="363" spans="5:5" x14ac:dyDescent="0.25">
      <c r="E363" s="33"/>
    </row>
    <row r="364" spans="5:5" x14ac:dyDescent="0.25">
      <c r="E364" s="33"/>
    </row>
    <row r="365" spans="5:5" x14ac:dyDescent="0.25">
      <c r="E365" s="33"/>
    </row>
    <row r="366" spans="5:5" x14ac:dyDescent="0.25">
      <c r="E366" s="33"/>
    </row>
    <row r="367" spans="5:5" x14ac:dyDescent="0.25">
      <c r="E367" s="33"/>
    </row>
    <row r="368" spans="5:5" x14ac:dyDescent="0.25">
      <c r="E368" s="33"/>
    </row>
    <row r="369" spans="5:5" x14ac:dyDescent="0.25">
      <c r="E369" s="33"/>
    </row>
    <row r="370" spans="5:5" x14ac:dyDescent="0.25">
      <c r="E370" s="33"/>
    </row>
    <row r="371" spans="5:5" x14ac:dyDescent="0.25">
      <c r="E371" s="33"/>
    </row>
    <row r="372" spans="5:5" x14ac:dyDescent="0.25">
      <c r="E372" s="33"/>
    </row>
    <row r="373" spans="5:5" x14ac:dyDescent="0.25">
      <c r="E373" s="33"/>
    </row>
    <row r="374" spans="5:5" x14ac:dyDescent="0.25">
      <c r="E374" s="33"/>
    </row>
    <row r="375" spans="5:5" x14ac:dyDescent="0.25">
      <c r="E375" s="33"/>
    </row>
    <row r="376" spans="5:5" x14ac:dyDescent="0.25">
      <c r="E376" s="33"/>
    </row>
    <row r="377" spans="5:5" x14ac:dyDescent="0.25">
      <c r="E377" s="33"/>
    </row>
    <row r="378" spans="5:5" x14ac:dyDescent="0.25">
      <c r="E378" s="33"/>
    </row>
    <row r="379" spans="5:5" x14ac:dyDescent="0.25">
      <c r="E379" s="33"/>
    </row>
    <row r="380" spans="5:5" x14ac:dyDescent="0.25">
      <c r="E380" s="33"/>
    </row>
    <row r="381" spans="5:5" x14ac:dyDescent="0.25">
      <c r="E381" s="33"/>
    </row>
    <row r="382" spans="5:5" x14ac:dyDescent="0.25">
      <c r="E382" s="33"/>
    </row>
    <row r="383" spans="5:5" x14ac:dyDescent="0.25">
      <c r="E383" s="33"/>
    </row>
    <row r="384" spans="5:5" x14ac:dyDescent="0.25">
      <c r="E384" s="33"/>
    </row>
    <row r="385" spans="5:5" x14ac:dyDescent="0.25">
      <c r="E385" s="33"/>
    </row>
    <row r="386" spans="5:5" x14ac:dyDescent="0.25">
      <c r="E386" s="33"/>
    </row>
    <row r="387" spans="5:5" x14ac:dyDescent="0.25">
      <c r="E387" s="33"/>
    </row>
    <row r="388" spans="5:5" x14ac:dyDescent="0.25">
      <c r="E388" s="33"/>
    </row>
    <row r="389" spans="5:5" x14ac:dyDescent="0.25">
      <c r="E389" s="33"/>
    </row>
    <row r="390" spans="5:5" x14ac:dyDescent="0.25">
      <c r="E390" s="33"/>
    </row>
    <row r="391" spans="5:5" x14ac:dyDescent="0.25">
      <c r="E391" s="33"/>
    </row>
    <row r="392" spans="5:5" x14ac:dyDescent="0.25">
      <c r="E392" s="33"/>
    </row>
    <row r="393" spans="5:5" x14ac:dyDescent="0.25">
      <c r="E393" s="33"/>
    </row>
    <row r="394" spans="5:5" x14ac:dyDescent="0.25">
      <c r="E394" s="33"/>
    </row>
    <row r="395" spans="5:5" x14ac:dyDescent="0.25">
      <c r="E395" s="33"/>
    </row>
    <row r="396" spans="5:5" x14ac:dyDescent="0.25">
      <c r="E396" s="33"/>
    </row>
    <row r="397" spans="5:5" x14ac:dyDescent="0.25">
      <c r="E397" s="33"/>
    </row>
    <row r="398" spans="5:5" x14ac:dyDescent="0.25">
      <c r="E398" s="33"/>
    </row>
    <row r="399" spans="5:5" x14ac:dyDescent="0.25">
      <c r="E399" s="33"/>
    </row>
    <row r="400" spans="5:5" x14ac:dyDescent="0.25">
      <c r="E400" s="33"/>
    </row>
    <row r="401" spans="5:5" x14ac:dyDescent="0.25">
      <c r="E401" s="33"/>
    </row>
    <row r="402" spans="5:5" x14ac:dyDescent="0.25">
      <c r="E402" s="33"/>
    </row>
    <row r="403" spans="5:5" x14ac:dyDescent="0.25">
      <c r="E403" s="33"/>
    </row>
    <row r="404" spans="5:5" x14ac:dyDescent="0.25">
      <c r="E404" s="33"/>
    </row>
    <row r="405" spans="5:5" x14ac:dyDescent="0.25">
      <c r="E405" s="33"/>
    </row>
    <row r="406" spans="5:5" x14ac:dyDescent="0.25">
      <c r="E406" s="33"/>
    </row>
    <row r="407" spans="5:5" x14ac:dyDescent="0.25">
      <c r="E407" s="33"/>
    </row>
    <row r="408" spans="5:5" x14ac:dyDescent="0.25">
      <c r="E408" s="33"/>
    </row>
    <row r="409" spans="5:5" x14ac:dyDescent="0.25">
      <c r="E409" s="33"/>
    </row>
    <row r="410" spans="5:5" x14ac:dyDescent="0.25">
      <c r="E410" s="33"/>
    </row>
    <row r="411" spans="5:5" x14ac:dyDescent="0.25">
      <c r="E411" s="33"/>
    </row>
    <row r="412" spans="5:5" x14ac:dyDescent="0.25">
      <c r="E412" s="33"/>
    </row>
    <row r="413" spans="5:5" x14ac:dyDescent="0.25">
      <c r="E413" s="33"/>
    </row>
    <row r="414" spans="5:5" x14ac:dyDescent="0.25">
      <c r="E414" s="33"/>
    </row>
    <row r="415" spans="5:5" x14ac:dyDescent="0.25">
      <c r="E415" s="33"/>
    </row>
    <row r="416" spans="5:5" x14ac:dyDescent="0.25">
      <c r="E416" s="33"/>
    </row>
    <row r="417" spans="5:5" x14ac:dyDescent="0.25">
      <c r="E417" s="33"/>
    </row>
    <row r="418" spans="5:5" x14ac:dyDescent="0.25">
      <c r="E418" s="33"/>
    </row>
    <row r="419" spans="5:5" x14ac:dyDescent="0.25">
      <c r="E419" s="33"/>
    </row>
    <row r="420" spans="5:5" x14ac:dyDescent="0.25">
      <c r="E420" s="33"/>
    </row>
    <row r="421" spans="5:5" x14ac:dyDescent="0.25">
      <c r="E421" s="33"/>
    </row>
    <row r="422" spans="5:5" x14ac:dyDescent="0.25">
      <c r="E422" s="33"/>
    </row>
    <row r="423" spans="5:5" x14ac:dyDescent="0.25">
      <c r="E423" s="33"/>
    </row>
    <row r="424" spans="5:5" x14ac:dyDescent="0.25">
      <c r="E424" s="33"/>
    </row>
    <row r="425" spans="5:5" x14ac:dyDescent="0.25">
      <c r="E425" s="33"/>
    </row>
    <row r="426" spans="5:5" x14ac:dyDescent="0.25">
      <c r="E426" s="33"/>
    </row>
    <row r="427" spans="5:5" x14ac:dyDescent="0.25">
      <c r="E427" s="33"/>
    </row>
    <row r="428" spans="5:5" x14ac:dyDescent="0.25">
      <c r="E428" s="33"/>
    </row>
    <row r="429" spans="5:5" x14ac:dyDescent="0.25">
      <c r="E429" s="33"/>
    </row>
    <row r="430" spans="5:5" x14ac:dyDescent="0.25">
      <c r="E430" s="33"/>
    </row>
    <row r="431" spans="5:5" x14ac:dyDescent="0.25">
      <c r="E431" s="33"/>
    </row>
    <row r="432" spans="5:5" x14ac:dyDescent="0.25">
      <c r="E432" s="33"/>
    </row>
    <row r="433" spans="5:5" x14ac:dyDescent="0.25">
      <c r="E433" s="33"/>
    </row>
    <row r="434" spans="5:5" x14ac:dyDescent="0.25">
      <c r="E434" s="33"/>
    </row>
    <row r="435" spans="5:5" x14ac:dyDescent="0.25">
      <c r="E435" s="33"/>
    </row>
    <row r="436" spans="5:5" x14ac:dyDescent="0.25">
      <c r="E436" s="33"/>
    </row>
    <row r="437" spans="5:5" x14ac:dyDescent="0.25">
      <c r="E437" s="33"/>
    </row>
    <row r="438" spans="5:5" x14ac:dyDescent="0.25">
      <c r="E438" s="33"/>
    </row>
    <row r="439" spans="5:5" x14ac:dyDescent="0.25">
      <c r="E439" s="33"/>
    </row>
    <row r="440" spans="5:5" x14ac:dyDescent="0.25">
      <c r="E440" s="33"/>
    </row>
    <row r="441" spans="5:5" x14ac:dyDescent="0.25">
      <c r="E441" s="33"/>
    </row>
    <row r="442" spans="5:5" x14ac:dyDescent="0.25">
      <c r="E442" s="33"/>
    </row>
    <row r="443" spans="5:5" x14ac:dyDescent="0.25">
      <c r="E443" s="33"/>
    </row>
    <row r="444" spans="5:5" x14ac:dyDescent="0.25">
      <c r="E444" s="33"/>
    </row>
    <row r="445" spans="5:5" x14ac:dyDescent="0.25">
      <c r="E445" s="33"/>
    </row>
    <row r="446" spans="5:5" x14ac:dyDescent="0.25">
      <c r="E446" s="33"/>
    </row>
    <row r="447" spans="5:5" x14ac:dyDescent="0.25">
      <c r="E447" s="33"/>
    </row>
    <row r="448" spans="5:5" x14ac:dyDescent="0.25">
      <c r="E448" s="33"/>
    </row>
    <row r="449" spans="5:5" x14ac:dyDescent="0.25">
      <c r="E449" s="33"/>
    </row>
    <row r="450" spans="5:5" x14ac:dyDescent="0.25">
      <c r="E450" s="33"/>
    </row>
    <row r="451" spans="5:5" x14ac:dyDescent="0.25">
      <c r="E451" s="33"/>
    </row>
    <row r="452" spans="5:5" x14ac:dyDescent="0.25">
      <c r="E452" s="33"/>
    </row>
    <row r="453" spans="5:5" x14ac:dyDescent="0.25">
      <c r="E453" s="33"/>
    </row>
    <row r="454" spans="5:5" x14ac:dyDescent="0.25">
      <c r="E454" s="33"/>
    </row>
    <row r="455" spans="5:5" x14ac:dyDescent="0.25">
      <c r="E455" s="33"/>
    </row>
    <row r="456" spans="5:5" x14ac:dyDescent="0.25">
      <c r="E456" s="33"/>
    </row>
    <row r="457" spans="5:5" x14ac:dyDescent="0.25">
      <c r="E457" s="33"/>
    </row>
    <row r="458" spans="5:5" x14ac:dyDescent="0.25">
      <c r="E458" s="33"/>
    </row>
    <row r="459" spans="5:5" x14ac:dyDescent="0.25">
      <c r="E459" s="33"/>
    </row>
    <row r="460" spans="5:5" x14ac:dyDescent="0.25">
      <c r="E460" s="33"/>
    </row>
    <row r="461" spans="5:5" x14ac:dyDescent="0.25">
      <c r="E461" s="33"/>
    </row>
    <row r="462" spans="5:5" x14ac:dyDescent="0.25">
      <c r="E462" s="33"/>
    </row>
    <row r="463" spans="5:5" x14ac:dyDescent="0.25">
      <c r="E463" s="33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ColWidth="11.42578125"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68" t="s">
        <v>37</v>
      </c>
      <c r="D1" s="68"/>
      <c r="E1" s="68"/>
      <c r="F1" s="68"/>
      <c r="G1" s="31"/>
      <c r="H1" s="31"/>
    </row>
    <row r="2" spans="1:8" ht="54.95" customHeight="1" x14ac:dyDescent="0.25">
      <c r="A2" s="29" t="s">
        <v>11</v>
      </c>
      <c r="B2" s="29" t="s">
        <v>12</v>
      </c>
      <c r="C2" s="17" t="s">
        <v>39</v>
      </c>
      <c r="D2" s="17" t="s">
        <v>40</v>
      </c>
      <c r="E2" s="17" t="s">
        <v>38</v>
      </c>
      <c r="F2" s="17" t="s">
        <v>41</v>
      </c>
      <c r="G2" s="17" t="s">
        <v>43</v>
      </c>
      <c r="H2" s="17" t="s">
        <v>42</v>
      </c>
    </row>
    <row r="3" spans="1:8" x14ac:dyDescent="0.25">
      <c r="A3" t="s">
        <v>122</v>
      </c>
      <c r="B3" t="s">
        <v>272</v>
      </c>
      <c r="C3" s="7">
        <v>6.7051844053804501</v>
      </c>
      <c r="D3" s="7">
        <v>3.0496855549552402</v>
      </c>
      <c r="E3" s="7">
        <v>9.7548699603357001</v>
      </c>
      <c r="F3" s="6">
        <v>0.29290865800702498</v>
      </c>
      <c r="G3" s="6">
        <v>0.73085973284296102</v>
      </c>
      <c r="H3" s="6">
        <v>0.311721054817162</v>
      </c>
    </row>
    <row r="4" spans="1:8" x14ac:dyDescent="0.25">
      <c r="A4" t="s">
        <v>123</v>
      </c>
      <c r="B4" t="s">
        <v>273</v>
      </c>
      <c r="C4" s="7">
        <v>4.9877148876457102</v>
      </c>
      <c r="D4" s="7">
        <v>3.3273403422891898</v>
      </c>
      <c r="E4" s="7">
        <v>8.3150552299349005</v>
      </c>
      <c r="F4" s="6">
        <v>0.30621144948309698</v>
      </c>
      <c r="G4" s="6">
        <v>0.73426391317166695</v>
      </c>
      <c r="H4" s="6">
        <v>0.36556907357075102</v>
      </c>
    </row>
    <row r="5" spans="1:8" x14ac:dyDescent="0.25">
      <c r="A5" t="s">
        <v>124</v>
      </c>
      <c r="B5" t="s">
        <v>274</v>
      </c>
      <c r="C5" s="7">
        <v>7.0861944779825397</v>
      </c>
      <c r="D5" s="7">
        <v>6.7444202215590501</v>
      </c>
      <c r="E5" s="7">
        <v>13.8306146995416</v>
      </c>
      <c r="F5" s="6">
        <v>0.443567295015109</v>
      </c>
      <c r="G5" s="6">
        <v>0.55643270498489095</v>
      </c>
      <c r="H5" s="6">
        <v>0.443567295015109</v>
      </c>
    </row>
    <row r="6" spans="1:8" x14ac:dyDescent="0.25">
      <c r="A6" t="s">
        <v>125</v>
      </c>
      <c r="B6" t="s">
        <v>275</v>
      </c>
      <c r="C6" s="7">
        <v>4.0701773771924596</v>
      </c>
      <c r="D6" s="7">
        <v>5.39576192527836</v>
      </c>
      <c r="E6" s="7">
        <v>9.4659393024708205</v>
      </c>
      <c r="F6" s="6">
        <v>0.64346545125764498</v>
      </c>
      <c r="G6" s="6">
        <v>0.37515774597145202</v>
      </c>
      <c r="H6" s="6">
        <v>0.66208864848674298</v>
      </c>
    </row>
    <row r="7" spans="1:8" x14ac:dyDescent="0.25">
      <c r="A7" t="s">
        <v>126</v>
      </c>
      <c r="B7" t="s">
        <v>276</v>
      </c>
      <c r="C7" s="7">
        <v>6.9035003945236904</v>
      </c>
      <c r="D7" s="7">
        <v>0.78469469077652199</v>
      </c>
      <c r="E7" s="7">
        <v>7.6881950853002099</v>
      </c>
      <c r="F7" s="6">
        <v>0.31611361057820703</v>
      </c>
      <c r="G7" s="6">
        <v>0.68388638942179303</v>
      </c>
      <c r="H7" s="6">
        <v>0.31611361057820703</v>
      </c>
    </row>
    <row r="8" spans="1:8" x14ac:dyDescent="0.25">
      <c r="A8" t="s">
        <v>127</v>
      </c>
      <c r="B8" t="s">
        <v>277</v>
      </c>
      <c r="C8" s="7">
        <v>4.33177466412344</v>
      </c>
      <c r="D8" s="7">
        <v>4.1078018017731601</v>
      </c>
      <c r="E8" s="7">
        <v>8.4395764658966002</v>
      </c>
      <c r="F8" s="6">
        <v>0.29840042083311702</v>
      </c>
      <c r="G8" s="6">
        <v>0.72876126221774495</v>
      </c>
      <c r="H8" s="6">
        <v>0.35867522049794598</v>
      </c>
    </row>
    <row r="9" spans="1:8" x14ac:dyDescent="0.25">
      <c r="A9" t="s">
        <v>128</v>
      </c>
      <c r="B9" t="s">
        <v>278</v>
      </c>
      <c r="C9" s="7">
        <v>6.7828736959247502</v>
      </c>
      <c r="D9" s="7">
        <v>3.3789070465672801</v>
      </c>
      <c r="E9" s="7">
        <v>10.161780742492001</v>
      </c>
      <c r="F9" s="6">
        <v>0.32991565347761997</v>
      </c>
      <c r="G9" s="6">
        <v>0.69399983402022003</v>
      </c>
      <c r="H9" s="6">
        <v>0.35671700217145502</v>
      </c>
    </row>
    <row r="10" spans="1:8" x14ac:dyDescent="0.25">
      <c r="A10" t="s">
        <v>129</v>
      </c>
      <c r="B10" t="s">
        <v>279</v>
      </c>
      <c r="C10" s="7">
        <v>4.2366829550101199</v>
      </c>
      <c r="D10" s="7">
        <v>5.1589812265509902</v>
      </c>
      <c r="E10" s="7">
        <v>9.3956641815611093</v>
      </c>
      <c r="F10" s="6">
        <v>0.46801657333301699</v>
      </c>
      <c r="G10" s="6">
        <v>0.57368343633162</v>
      </c>
      <c r="H10" s="6">
        <v>0.49581657977610899</v>
      </c>
    </row>
    <row r="11" spans="1:8" x14ac:dyDescent="0.25">
      <c r="A11" t="s">
        <v>130</v>
      </c>
      <c r="B11" t="s">
        <v>280</v>
      </c>
      <c r="C11" s="7">
        <v>7.0410387562998196</v>
      </c>
      <c r="D11" s="7">
        <v>5.1076243350858501</v>
      </c>
      <c r="E11" s="7">
        <v>12.1486630913857</v>
      </c>
      <c r="F11" s="6">
        <v>0.46448200714441301</v>
      </c>
      <c r="G11" s="6">
        <v>0.559526543922233</v>
      </c>
      <c r="H11" s="6">
        <v>0.52724006999245199</v>
      </c>
    </row>
    <row r="12" spans="1:8" x14ac:dyDescent="0.25">
      <c r="A12" t="s">
        <v>131</v>
      </c>
      <c r="B12" t="s">
        <v>281</v>
      </c>
      <c r="C12" s="7">
        <v>8.6199146184896396</v>
      </c>
      <c r="D12" s="7">
        <v>3.86005597155637</v>
      </c>
      <c r="E12" s="7">
        <v>12.479970590045999</v>
      </c>
      <c r="F12" s="6">
        <v>0.33134926546132099</v>
      </c>
      <c r="G12" s="6">
        <v>0.67165515036208301</v>
      </c>
      <c r="H12" s="6">
        <v>0.34937576040174201</v>
      </c>
    </row>
    <row r="13" spans="1:8" x14ac:dyDescent="0.25">
      <c r="A13" t="s">
        <v>132</v>
      </c>
      <c r="B13" t="s">
        <v>282</v>
      </c>
      <c r="C13" s="7">
        <v>3.8103275542970398</v>
      </c>
      <c r="D13" s="7">
        <v>6.6084606173131597</v>
      </c>
      <c r="E13" s="7">
        <v>10.418788171610201</v>
      </c>
      <c r="F13" s="6">
        <v>0.67539299478961901</v>
      </c>
      <c r="G13" s="6">
        <v>0.33327009611820602</v>
      </c>
      <c r="H13" s="6">
        <v>0.67972454024353102</v>
      </c>
    </row>
    <row r="14" spans="1:8" x14ac:dyDescent="0.25">
      <c r="A14" t="s">
        <v>133</v>
      </c>
      <c r="B14" t="s">
        <v>283</v>
      </c>
      <c r="C14" s="7">
        <v>3</v>
      </c>
      <c r="D14" s="7">
        <v>0</v>
      </c>
      <c r="E14" s="7">
        <v>3</v>
      </c>
      <c r="F14" s="6">
        <v>0</v>
      </c>
      <c r="G14" s="6">
        <v>1</v>
      </c>
      <c r="H14" s="6">
        <v>0</v>
      </c>
    </row>
    <row r="15" spans="1:8" x14ac:dyDescent="0.25">
      <c r="A15" t="s">
        <v>134</v>
      </c>
      <c r="B15" t="s">
        <v>284</v>
      </c>
      <c r="C15" s="7">
        <v>6.2239347423571498</v>
      </c>
      <c r="D15" s="7">
        <v>4.2315844664437403</v>
      </c>
      <c r="E15" s="7">
        <v>10.455519208800901</v>
      </c>
      <c r="F15" s="6">
        <v>0.33022921147172601</v>
      </c>
      <c r="G15" s="6">
        <v>0.68675053821875798</v>
      </c>
      <c r="H15" s="6">
        <v>0.346882934343681</v>
      </c>
    </row>
    <row r="16" spans="1:8" x14ac:dyDescent="0.25">
      <c r="A16" t="s">
        <v>135</v>
      </c>
      <c r="B16" t="s">
        <v>285</v>
      </c>
      <c r="C16" s="7">
        <v>5.39306934168492</v>
      </c>
      <c r="D16" s="7">
        <v>2.42480635378441</v>
      </c>
      <c r="E16" s="7">
        <v>7.81787569546933</v>
      </c>
      <c r="F16" s="6">
        <v>0.326797103194504</v>
      </c>
      <c r="G16" s="6">
        <v>0.70300411518317396</v>
      </c>
      <c r="H16" s="6">
        <v>0.35810675797283997</v>
      </c>
    </row>
    <row r="17" spans="1:8" x14ac:dyDescent="0.25">
      <c r="A17" t="s">
        <v>136</v>
      </c>
      <c r="B17" t="s">
        <v>286</v>
      </c>
      <c r="C17" s="7">
        <v>3.6958510537167402</v>
      </c>
      <c r="D17" s="7">
        <v>6.4039737426628296</v>
      </c>
      <c r="E17" s="7">
        <v>10.0998247963796</v>
      </c>
      <c r="F17" s="6">
        <v>0.61298976726687804</v>
      </c>
      <c r="G17" s="6">
        <v>0.42007480939373598</v>
      </c>
      <c r="H17" s="6">
        <v>0.65344594265841105</v>
      </c>
    </row>
    <row r="18" spans="1:8" x14ac:dyDescent="0.25">
      <c r="A18" t="s">
        <v>137</v>
      </c>
      <c r="B18" t="s">
        <v>287</v>
      </c>
      <c r="C18" s="7">
        <v>3.8891309521154001</v>
      </c>
      <c r="D18" s="7">
        <v>5.6069649320026098</v>
      </c>
      <c r="E18" s="7">
        <v>9.4960958841180005</v>
      </c>
      <c r="F18" s="6">
        <v>0.644171962353975</v>
      </c>
      <c r="G18" s="6">
        <v>0.384569672524468</v>
      </c>
      <c r="H18" s="6">
        <v>0.678759060756013</v>
      </c>
    </row>
    <row r="19" spans="1:8" x14ac:dyDescent="0.25">
      <c r="A19" t="s">
        <v>138</v>
      </c>
      <c r="B19" t="s">
        <v>288</v>
      </c>
      <c r="C19" s="7">
        <v>7.0714302097342703</v>
      </c>
      <c r="D19" s="7">
        <v>3.0561328072404801</v>
      </c>
      <c r="E19" s="7">
        <v>10.127563016974801</v>
      </c>
      <c r="F19" s="6">
        <v>0.276691115415935</v>
      </c>
      <c r="G19" s="6">
        <v>0.76038782968417895</v>
      </c>
      <c r="H19" s="6">
        <v>0.29952275922402499</v>
      </c>
    </row>
    <row r="20" spans="1:8" x14ac:dyDescent="0.25">
      <c r="A20" t="s">
        <v>139</v>
      </c>
      <c r="B20" t="s">
        <v>289</v>
      </c>
      <c r="C20" s="7">
        <v>5.4527748406357599</v>
      </c>
      <c r="D20" s="7">
        <v>3.7925608380462199</v>
      </c>
      <c r="E20" s="7">
        <v>9.24533567868197</v>
      </c>
      <c r="F20" s="6">
        <v>0.40935492510929899</v>
      </c>
      <c r="G20" s="6">
        <v>0.626216394927537</v>
      </c>
      <c r="H20" s="6">
        <v>0.43971744097130899</v>
      </c>
    </row>
    <row r="21" spans="1:8" x14ac:dyDescent="0.25">
      <c r="A21" t="s">
        <v>140</v>
      </c>
      <c r="B21" t="s">
        <v>290</v>
      </c>
      <c r="C21" s="7">
        <v>4.5408179937184396</v>
      </c>
      <c r="D21" s="7">
        <v>8.5279859495749992</v>
      </c>
      <c r="E21" s="7">
        <v>13.0688039432934</v>
      </c>
      <c r="F21" s="6">
        <v>0.61378103518982197</v>
      </c>
      <c r="G21" s="6">
        <v>0.41576315834716998</v>
      </c>
      <c r="H21" s="6">
        <v>0.64949199900893395</v>
      </c>
    </row>
    <row r="22" spans="1:8" x14ac:dyDescent="0.25">
      <c r="A22" t="s">
        <v>141</v>
      </c>
      <c r="B22" t="s">
        <v>291</v>
      </c>
      <c r="C22" s="7">
        <v>6.4990364994714298</v>
      </c>
      <c r="D22" s="7">
        <v>5.8562700104824996</v>
      </c>
      <c r="E22" s="7">
        <v>12.3553065099539</v>
      </c>
      <c r="F22" s="6">
        <v>0.47691188517044403</v>
      </c>
      <c r="G22" s="6">
        <v>0.52813730409563597</v>
      </c>
      <c r="H22" s="6">
        <v>0.48196107443652503</v>
      </c>
    </row>
    <row r="23" spans="1:8" x14ac:dyDescent="0.25">
      <c r="A23" t="s">
        <v>142</v>
      </c>
      <c r="B23" t="s">
        <v>292</v>
      </c>
      <c r="C23" s="7">
        <v>5.5472829958772296</v>
      </c>
      <c r="D23" s="7">
        <v>5.9460868566037703</v>
      </c>
      <c r="E23" s="7">
        <v>11.493369852481001</v>
      </c>
      <c r="F23" s="6">
        <v>0.51180949926001096</v>
      </c>
      <c r="G23" s="6">
        <v>0.51576051582156102</v>
      </c>
      <c r="H23" s="6">
        <v>0.54447101903107098</v>
      </c>
    </row>
    <row r="24" spans="1:8" x14ac:dyDescent="0.25">
      <c r="A24" t="s">
        <v>143</v>
      </c>
      <c r="B24" t="s">
        <v>293</v>
      </c>
      <c r="C24" s="7">
        <v>4.1484963676998001</v>
      </c>
      <c r="D24" s="7">
        <v>3.60973705050136</v>
      </c>
      <c r="E24" s="7">
        <v>7.7582334182011596</v>
      </c>
      <c r="F24" s="6">
        <v>0.473915199603471</v>
      </c>
      <c r="G24" s="6">
        <v>0.599072241122098</v>
      </c>
      <c r="H24" s="6">
        <v>0.51437897170735603</v>
      </c>
    </row>
    <row r="25" spans="1:8" x14ac:dyDescent="0.25">
      <c r="A25" t="s">
        <v>144</v>
      </c>
      <c r="B25" t="s">
        <v>294</v>
      </c>
      <c r="C25" s="7">
        <v>6.4605773153905997</v>
      </c>
      <c r="D25" s="7">
        <v>4.4177850700882697</v>
      </c>
      <c r="E25" s="7">
        <v>10.8783623854789</v>
      </c>
      <c r="F25" s="6">
        <v>0.34039024272375901</v>
      </c>
      <c r="G25" s="6">
        <v>0.68424156922638302</v>
      </c>
      <c r="H25" s="6">
        <v>0.38738568914964799</v>
      </c>
    </row>
    <row r="26" spans="1:8" x14ac:dyDescent="0.25">
      <c r="A26" t="s">
        <v>145</v>
      </c>
      <c r="B26" t="s">
        <v>295</v>
      </c>
      <c r="C26" s="7">
        <v>8.0233065574521802</v>
      </c>
      <c r="D26" s="7">
        <v>6.2091798662390403</v>
      </c>
      <c r="E26" s="7">
        <v>14.232486423691199</v>
      </c>
      <c r="F26" s="6">
        <v>0.43566015039813399</v>
      </c>
      <c r="G26" s="6">
        <v>0.56433984960186601</v>
      </c>
      <c r="H26" s="6">
        <v>0.43566015039813399</v>
      </c>
    </row>
    <row r="27" spans="1:8" x14ac:dyDescent="0.25">
      <c r="A27" t="s">
        <v>146</v>
      </c>
      <c r="B27" t="s">
        <v>296</v>
      </c>
      <c r="C27" s="7">
        <v>5.1877031159391702</v>
      </c>
      <c r="D27" s="7">
        <v>4.5863093463175302</v>
      </c>
      <c r="E27" s="7">
        <v>9.7740124622566995</v>
      </c>
      <c r="F27" s="6">
        <v>0.213135834830598</v>
      </c>
      <c r="G27" s="6">
        <v>0.78686416516940205</v>
      </c>
      <c r="H27" s="6">
        <v>0.213135834830598</v>
      </c>
    </row>
    <row r="28" spans="1:8" x14ac:dyDescent="0.25">
      <c r="A28" t="s">
        <v>147</v>
      </c>
      <c r="B28" t="s">
        <v>297</v>
      </c>
      <c r="C28" s="7"/>
      <c r="D28" s="7"/>
      <c r="E28" s="7"/>
      <c r="F28" s="6"/>
      <c r="G28" s="6"/>
      <c r="H28" s="6"/>
    </row>
    <row r="29" spans="1:8" x14ac:dyDescent="0.25">
      <c r="A29" t="s">
        <v>148</v>
      </c>
      <c r="B29" t="s">
        <v>298</v>
      </c>
      <c r="C29" s="7">
        <v>3.2047115238577599</v>
      </c>
      <c r="D29" s="7">
        <v>9.0465696398618594</v>
      </c>
      <c r="E29" s="7">
        <v>12.2512811637196</v>
      </c>
      <c r="F29" s="6">
        <v>0.74763725127386105</v>
      </c>
      <c r="G29" s="6">
        <v>0.26356186372659202</v>
      </c>
      <c r="H29" s="6">
        <v>0.758614831745131</v>
      </c>
    </row>
    <row r="30" spans="1:8" x14ac:dyDescent="0.25">
      <c r="A30" t="s">
        <v>149</v>
      </c>
      <c r="B30" t="s">
        <v>299</v>
      </c>
      <c r="C30" s="7">
        <v>5.2247806446230802</v>
      </c>
      <c r="D30" s="7">
        <v>5.56728545372538</v>
      </c>
      <c r="E30" s="7">
        <v>10.792066098348499</v>
      </c>
      <c r="F30" s="6">
        <v>0.42013949214612001</v>
      </c>
      <c r="G30" s="6">
        <v>0.60451575731831297</v>
      </c>
      <c r="H30" s="6">
        <v>0.46652687695071299</v>
      </c>
    </row>
    <row r="31" spans="1:8" x14ac:dyDescent="0.25">
      <c r="A31" t="s">
        <v>150</v>
      </c>
      <c r="B31" t="s">
        <v>300</v>
      </c>
      <c r="C31" s="7">
        <v>9.2306650503888203</v>
      </c>
      <c r="D31" s="7">
        <v>2.16712388452118</v>
      </c>
      <c r="E31" s="7">
        <v>11.39778893491</v>
      </c>
      <c r="F31" s="6">
        <v>0.20125908076117099</v>
      </c>
      <c r="G31" s="6">
        <v>0.834340643744369</v>
      </c>
      <c r="H31" s="6">
        <v>0.23685880526671099</v>
      </c>
    </row>
    <row r="32" spans="1:8" x14ac:dyDescent="0.25">
      <c r="A32" t="s">
        <v>151</v>
      </c>
      <c r="B32" t="s">
        <v>301</v>
      </c>
      <c r="C32" s="7">
        <v>5.1818437613372703</v>
      </c>
      <c r="D32" s="7">
        <v>2.7731128550748698</v>
      </c>
      <c r="E32" s="7">
        <v>7.9549566164121401</v>
      </c>
      <c r="F32" s="6">
        <v>0.36824714220661597</v>
      </c>
      <c r="G32" s="6">
        <v>0.66631330999000604</v>
      </c>
      <c r="H32" s="6">
        <v>0.42213627680704402</v>
      </c>
    </row>
    <row r="33" spans="1:8" x14ac:dyDescent="0.25">
      <c r="A33" t="s">
        <v>152</v>
      </c>
      <c r="B33" t="s">
        <v>302</v>
      </c>
      <c r="C33" s="7">
        <v>5.3452719851627402</v>
      </c>
      <c r="D33" s="7">
        <v>7.9814575197453603</v>
      </c>
      <c r="E33" s="7">
        <v>13.3267295049081</v>
      </c>
      <c r="F33" s="6">
        <v>0.580105500688189</v>
      </c>
      <c r="G33" s="6">
        <v>0.47442172788874098</v>
      </c>
      <c r="H33" s="6">
        <v>0.62729440006310599</v>
      </c>
    </row>
    <row r="34" spans="1:8" x14ac:dyDescent="0.25">
      <c r="A34" t="s">
        <v>153</v>
      </c>
      <c r="B34" t="s">
        <v>303</v>
      </c>
      <c r="C34" s="7">
        <v>6.9636906274912098</v>
      </c>
      <c r="D34" s="7">
        <v>4.0672827957174604</v>
      </c>
      <c r="E34" s="7">
        <v>11.0309734232087</v>
      </c>
      <c r="F34" s="6">
        <v>0.36079960802283301</v>
      </c>
      <c r="G34" s="6">
        <v>0.64695335192981396</v>
      </c>
      <c r="H34" s="6">
        <v>0.377284824127747</v>
      </c>
    </row>
    <row r="35" spans="1:8" x14ac:dyDescent="0.25">
      <c r="A35" t="s">
        <v>154</v>
      </c>
      <c r="B35" t="s">
        <v>304</v>
      </c>
      <c r="C35" s="7">
        <v>5.08793684578447</v>
      </c>
      <c r="D35" s="7">
        <v>5.2740507136367398</v>
      </c>
      <c r="E35" s="7">
        <v>10.3619875594212</v>
      </c>
      <c r="F35" s="6">
        <v>0.49064793040902799</v>
      </c>
      <c r="G35" s="6">
        <v>0.52953097902907398</v>
      </c>
      <c r="H35" s="6">
        <v>0.51090237964504703</v>
      </c>
    </row>
    <row r="36" spans="1:8" x14ac:dyDescent="0.25">
      <c r="A36" t="s">
        <v>155</v>
      </c>
      <c r="B36" t="s">
        <v>305</v>
      </c>
      <c r="C36" s="7">
        <v>6.11214449068886</v>
      </c>
      <c r="D36" s="7">
        <v>6.4025595990050901</v>
      </c>
      <c r="E36" s="7">
        <v>12.5147040896939</v>
      </c>
      <c r="F36" s="6">
        <v>0.45288375380752899</v>
      </c>
      <c r="G36" s="6">
        <v>0.56542803346842097</v>
      </c>
      <c r="H36" s="6">
        <v>0.48142233091622599</v>
      </c>
    </row>
    <row r="37" spans="1:8" x14ac:dyDescent="0.25">
      <c r="A37" t="s">
        <v>156</v>
      </c>
      <c r="B37" t="s">
        <v>306</v>
      </c>
      <c r="C37" s="7">
        <v>2.9121458687790298</v>
      </c>
      <c r="D37" s="7">
        <v>8.3162720223470004</v>
      </c>
      <c r="E37" s="7">
        <v>11.228417891126</v>
      </c>
      <c r="F37" s="6">
        <v>0.71927783846479798</v>
      </c>
      <c r="G37" s="6">
        <v>0.31789206077014098</v>
      </c>
      <c r="H37" s="6">
        <v>0.75743179073434297</v>
      </c>
    </row>
    <row r="38" spans="1:8" x14ac:dyDescent="0.25">
      <c r="A38" t="s">
        <v>157</v>
      </c>
      <c r="B38" t="s">
        <v>307</v>
      </c>
      <c r="C38" s="7">
        <v>8.3716825138894304</v>
      </c>
      <c r="D38" s="7">
        <v>5.3319495000893502</v>
      </c>
      <c r="E38" s="7">
        <v>13.703632013978799</v>
      </c>
      <c r="F38" s="6">
        <v>0.31697220452133001</v>
      </c>
      <c r="G38" s="6">
        <v>0.72110122618057404</v>
      </c>
      <c r="H38" s="6">
        <v>0.35141910053750902</v>
      </c>
    </row>
    <row r="39" spans="1:8" x14ac:dyDescent="0.25">
      <c r="A39" t="s">
        <v>158</v>
      </c>
      <c r="B39" t="s">
        <v>308</v>
      </c>
      <c r="C39" s="7">
        <v>4.65436319989817</v>
      </c>
      <c r="D39" s="7">
        <v>7.6875651773436102</v>
      </c>
      <c r="E39" s="7">
        <v>12.3419283772418</v>
      </c>
      <c r="F39" s="6">
        <v>0.67261063954017797</v>
      </c>
      <c r="G39" s="6">
        <v>0.34551557503757802</v>
      </c>
      <c r="H39" s="6">
        <v>0.72903975057794801</v>
      </c>
    </row>
    <row r="40" spans="1:8" x14ac:dyDescent="0.25">
      <c r="A40" t="s">
        <v>159</v>
      </c>
      <c r="B40" t="s">
        <v>309</v>
      </c>
      <c r="C40" s="7">
        <v>5.2976204526036401</v>
      </c>
      <c r="D40" s="7">
        <v>4.80959092723959</v>
      </c>
      <c r="E40" s="7">
        <v>10.1072113798432</v>
      </c>
      <c r="F40" s="6">
        <v>0.49964299032184101</v>
      </c>
      <c r="G40" s="6">
        <v>0.51765902259294405</v>
      </c>
      <c r="H40" s="6">
        <v>0.51007739236751104</v>
      </c>
    </row>
    <row r="41" spans="1:8" x14ac:dyDescent="0.25">
      <c r="A41" t="s">
        <v>160</v>
      </c>
      <c r="B41" t="s">
        <v>310</v>
      </c>
      <c r="C41" s="7">
        <v>7.4622826302534504</v>
      </c>
      <c r="D41" s="7">
        <v>3.9384895791836199</v>
      </c>
      <c r="E41" s="7">
        <v>11.4007722094371</v>
      </c>
      <c r="F41" s="6">
        <v>0.389014239524968</v>
      </c>
      <c r="G41" s="6">
        <v>0.66062421337368604</v>
      </c>
      <c r="H41" s="6">
        <v>0.42380418928182001</v>
      </c>
    </row>
    <row r="42" spans="1:8" x14ac:dyDescent="0.25">
      <c r="A42" t="s">
        <v>161</v>
      </c>
      <c r="B42" t="s">
        <v>311</v>
      </c>
      <c r="C42" s="7">
        <v>7.5214297893303002</v>
      </c>
      <c r="D42" s="7">
        <v>3.4892803106498</v>
      </c>
      <c r="E42" s="7">
        <v>11.0107100999801</v>
      </c>
      <c r="F42" s="6">
        <v>0.23373530119510699</v>
      </c>
      <c r="G42" s="6">
        <v>0.76626469880489301</v>
      </c>
      <c r="H42" s="6">
        <v>0.23373530119510699</v>
      </c>
    </row>
    <row r="43" spans="1:8" x14ac:dyDescent="0.25">
      <c r="A43" t="s">
        <v>162</v>
      </c>
      <c r="B43" t="s">
        <v>312</v>
      </c>
      <c r="C43" s="7">
        <v>4.9266483914236003</v>
      </c>
      <c r="D43" s="7">
        <v>6.1987397215231104</v>
      </c>
      <c r="E43" s="7">
        <v>11.1253881129467</v>
      </c>
      <c r="F43" s="6">
        <v>0.55187557892281702</v>
      </c>
      <c r="G43" s="6">
        <v>0.46029364100756698</v>
      </c>
      <c r="H43" s="6">
        <v>0.57133759063504297</v>
      </c>
    </row>
    <row r="44" spans="1:8" x14ac:dyDescent="0.25">
      <c r="A44" t="s">
        <v>163</v>
      </c>
      <c r="B44" t="s">
        <v>313</v>
      </c>
      <c r="C44" s="7">
        <v>6.7382061423442501</v>
      </c>
      <c r="D44" s="7">
        <v>3.59787855028822</v>
      </c>
      <c r="E44" s="7">
        <v>10.3360846926325</v>
      </c>
      <c r="F44" s="6">
        <v>0.36197912689523998</v>
      </c>
      <c r="G44" s="6">
        <v>0.65305609863423797</v>
      </c>
      <c r="H44" s="6">
        <v>0.37491699340107099</v>
      </c>
    </row>
    <row r="45" spans="1:8" x14ac:dyDescent="0.25">
      <c r="A45" t="s">
        <v>164</v>
      </c>
      <c r="B45" t="s">
        <v>314</v>
      </c>
      <c r="C45" s="7">
        <v>5.9473801072276498</v>
      </c>
      <c r="D45" s="7">
        <v>4.9820801963162502</v>
      </c>
      <c r="E45" s="7">
        <v>10.9294603035439</v>
      </c>
      <c r="F45" s="6">
        <v>0.42112105140443001</v>
      </c>
      <c r="G45" s="6">
        <v>0.614252143916585</v>
      </c>
      <c r="H45" s="6">
        <v>0.454106531765813</v>
      </c>
    </row>
    <row r="46" spans="1:8" x14ac:dyDescent="0.25">
      <c r="A46" t="s">
        <v>165</v>
      </c>
      <c r="B46" t="s">
        <v>315</v>
      </c>
      <c r="C46" s="7">
        <v>6.31003648466824</v>
      </c>
      <c r="D46" s="7">
        <v>3.6540159695957901</v>
      </c>
      <c r="E46" s="7">
        <v>9.9640524542640296</v>
      </c>
      <c r="F46" s="6">
        <v>0.30253883184867197</v>
      </c>
      <c r="G46" s="6">
        <v>0.69746116815132797</v>
      </c>
      <c r="H46" s="6">
        <v>0.30253883184867197</v>
      </c>
    </row>
    <row r="47" spans="1:8" x14ac:dyDescent="0.25">
      <c r="A47" t="s">
        <v>166</v>
      </c>
      <c r="B47" t="s">
        <v>316</v>
      </c>
      <c r="C47" s="7">
        <v>5.1082368382204004</v>
      </c>
      <c r="D47" s="7">
        <v>5.4390403225580704</v>
      </c>
      <c r="E47" s="7">
        <v>10.547277160778499</v>
      </c>
      <c r="F47" s="6">
        <v>0.52649796316600705</v>
      </c>
      <c r="G47" s="6">
        <v>0.50370598464165905</v>
      </c>
      <c r="H47" s="6">
        <v>0.55933969840400799</v>
      </c>
    </row>
    <row r="48" spans="1:8" x14ac:dyDescent="0.25">
      <c r="A48" t="s">
        <v>167</v>
      </c>
      <c r="B48" t="s">
        <v>317</v>
      </c>
      <c r="C48" s="7">
        <v>5.3198645793456798</v>
      </c>
      <c r="D48" s="7">
        <v>4.3811755426656704</v>
      </c>
      <c r="E48" s="7">
        <v>9.7010401220113494</v>
      </c>
      <c r="F48" s="6">
        <v>0.368640643023257</v>
      </c>
      <c r="G48" s="6">
        <v>0.69183150164708596</v>
      </c>
      <c r="H48" s="6">
        <v>0.44180915287949601</v>
      </c>
    </row>
    <row r="49" spans="1:8" x14ac:dyDescent="0.25">
      <c r="A49" t="s">
        <v>168</v>
      </c>
      <c r="B49" t="s">
        <v>318</v>
      </c>
      <c r="C49" s="7">
        <v>4.4061001562159303</v>
      </c>
      <c r="D49" s="7">
        <v>3.4677447880431398</v>
      </c>
      <c r="E49" s="7">
        <v>7.8738449442590701</v>
      </c>
      <c r="F49" s="6">
        <v>0.47888777720942699</v>
      </c>
      <c r="G49" s="6">
        <v>0.56024795861563004</v>
      </c>
      <c r="H49" s="6">
        <v>0.51853913870499102</v>
      </c>
    </row>
    <row r="50" spans="1:8" x14ac:dyDescent="0.25">
      <c r="A50" t="s">
        <v>169</v>
      </c>
      <c r="B50" t="s">
        <v>319</v>
      </c>
      <c r="C50" s="7">
        <v>10.2902599487547</v>
      </c>
      <c r="D50" s="7">
        <v>3.85656082205649</v>
      </c>
      <c r="E50" s="7">
        <v>14.1468207708112</v>
      </c>
      <c r="F50" s="6">
        <v>0.30830457806900502</v>
      </c>
      <c r="G50" s="6">
        <v>0.70252342564108505</v>
      </c>
      <c r="H50" s="6">
        <v>0.33928194271356299</v>
      </c>
    </row>
    <row r="51" spans="1:8" x14ac:dyDescent="0.25">
      <c r="A51" t="s">
        <v>170</v>
      </c>
      <c r="B51" t="s">
        <v>320</v>
      </c>
      <c r="C51" s="7">
        <v>5.5160758985785003</v>
      </c>
      <c r="D51" s="7">
        <v>2.4004090573390102</v>
      </c>
      <c r="E51" s="7">
        <v>7.9164849559175101</v>
      </c>
      <c r="F51" s="6">
        <v>0.33173060729681397</v>
      </c>
      <c r="G51" s="6">
        <v>0.71051241061026504</v>
      </c>
      <c r="H51" s="6">
        <v>0.36924167511361899</v>
      </c>
    </row>
    <row r="52" spans="1:8" x14ac:dyDescent="0.25">
      <c r="A52" t="s">
        <v>171</v>
      </c>
      <c r="B52" t="s">
        <v>321</v>
      </c>
      <c r="C52" s="7">
        <v>5.6084742246730199</v>
      </c>
      <c r="D52" s="7">
        <v>5.8773436264930696</v>
      </c>
      <c r="E52" s="7">
        <v>11.4858178511661</v>
      </c>
      <c r="F52" s="6">
        <v>0.53070368129395395</v>
      </c>
      <c r="G52" s="6">
        <v>0.47906244408466703</v>
      </c>
      <c r="H52" s="6">
        <v>0.56605147600452499</v>
      </c>
    </row>
    <row r="53" spans="1:8" x14ac:dyDescent="0.25">
      <c r="A53" t="s">
        <v>172</v>
      </c>
      <c r="B53" t="s">
        <v>322</v>
      </c>
      <c r="C53" s="7">
        <v>3.6861638546892301</v>
      </c>
      <c r="D53" s="7">
        <v>4.4230957665096504</v>
      </c>
      <c r="E53" s="7">
        <v>8.1092596211988806</v>
      </c>
      <c r="F53" s="6">
        <v>0.51409876303045599</v>
      </c>
      <c r="G53" s="6">
        <v>0.54650886218463501</v>
      </c>
      <c r="H53" s="6">
        <v>0.58716651058064395</v>
      </c>
    </row>
    <row r="54" spans="1:8" x14ac:dyDescent="0.25">
      <c r="A54" t="s">
        <v>173</v>
      </c>
      <c r="B54" t="s">
        <v>323</v>
      </c>
      <c r="C54" s="7">
        <v>7.9519754785487704</v>
      </c>
      <c r="D54" s="7">
        <v>2.5420165246545401</v>
      </c>
      <c r="E54" s="7">
        <v>10.493992003203299</v>
      </c>
      <c r="F54" s="6">
        <v>0.25066182003901699</v>
      </c>
      <c r="G54" s="6">
        <v>0.80318340604376504</v>
      </c>
      <c r="H54" s="6">
        <v>0.30418707377014098</v>
      </c>
    </row>
    <row r="55" spans="1:8" x14ac:dyDescent="0.25">
      <c r="A55" t="s">
        <v>174</v>
      </c>
      <c r="B55" t="s">
        <v>324</v>
      </c>
      <c r="C55" s="7">
        <v>9.59754479612252</v>
      </c>
      <c r="D55" s="7">
        <v>6.76091452019263</v>
      </c>
      <c r="E55" s="7">
        <v>16.358459316315201</v>
      </c>
      <c r="F55" s="6">
        <v>0.42720942328394301</v>
      </c>
      <c r="G55" s="6">
        <v>0.64284730796841105</v>
      </c>
      <c r="H55" s="6">
        <v>0.52471903171190304</v>
      </c>
    </row>
    <row r="56" spans="1:8" x14ac:dyDescent="0.25">
      <c r="A56" t="s">
        <v>175</v>
      </c>
      <c r="B56" t="s">
        <v>325</v>
      </c>
      <c r="C56" s="7">
        <v>8.74487164080114</v>
      </c>
      <c r="D56" s="7">
        <v>4.7473905516075297</v>
      </c>
      <c r="E56" s="7">
        <v>13.492262192408701</v>
      </c>
      <c r="F56" s="6">
        <v>0.297941697558116</v>
      </c>
      <c r="G56" s="6">
        <v>0.73107949477800604</v>
      </c>
      <c r="H56" s="6">
        <v>0.31928714106596001</v>
      </c>
    </row>
    <row r="57" spans="1:8" x14ac:dyDescent="0.25">
      <c r="A57" t="s">
        <v>176</v>
      </c>
      <c r="B57" t="s">
        <v>326</v>
      </c>
      <c r="C57" s="7">
        <v>6.8925396473866503</v>
      </c>
      <c r="D57" s="7">
        <v>5.1446321808739297</v>
      </c>
      <c r="E57" s="7">
        <v>12.0371718282606</v>
      </c>
      <c r="F57" s="6">
        <v>0.39649799879088199</v>
      </c>
      <c r="G57" s="6">
        <v>0.60350200120911901</v>
      </c>
      <c r="H57" s="6">
        <v>0.39649799879088199</v>
      </c>
    </row>
    <row r="58" spans="1:8" x14ac:dyDescent="0.25">
      <c r="A58" t="s">
        <v>177</v>
      </c>
      <c r="B58" t="s">
        <v>327</v>
      </c>
      <c r="C58" s="7">
        <v>6.2589156807375499</v>
      </c>
      <c r="D58" s="7">
        <v>4.65347383629683</v>
      </c>
      <c r="E58" s="7">
        <v>10.9123895170344</v>
      </c>
      <c r="F58" s="6">
        <v>0.444147479153985</v>
      </c>
      <c r="G58" s="6">
        <v>0.57361834654275501</v>
      </c>
      <c r="H58" s="6">
        <v>0.47525772194995403</v>
      </c>
    </row>
    <row r="59" spans="1:8" x14ac:dyDescent="0.25">
      <c r="A59" t="s">
        <v>178</v>
      </c>
      <c r="B59" t="s">
        <v>328</v>
      </c>
      <c r="C59" s="7">
        <v>6.1460480055020001</v>
      </c>
      <c r="D59" s="7">
        <v>4.4548580067755701</v>
      </c>
      <c r="E59" s="7">
        <v>10.6009060122776</v>
      </c>
      <c r="F59" s="6">
        <v>0.36883022068744398</v>
      </c>
      <c r="G59" s="6">
        <v>0.70187258769169703</v>
      </c>
      <c r="H59" s="6">
        <v>0.44904698657867098</v>
      </c>
    </row>
    <row r="60" spans="1:8" x14ac:dyDescent="0.25">
      <c r="A60" t="s">
        <v>179</v>
      </c>
      <c r="B60" t="s">
        <v>329</v>
      </c>
      <c r="C60" s="7">
        <v>8.6376566091836295</v>
      </c>
      <c r="D60" s="7">
        <v>2.1558253471272</v>
      </c>
      <c r="E60" s="7">
        <v>10.793481956310799</v>
      </c>
      <c r="F60" s="6">
        <v>0.28663275826478901</v>
      </c>
      <c r="G60" s="6">
        <v>0.74245008024296699</v>
      </c>
      <c r="H60" s="6">
        <v>0.31954036840692901</v>
      </c>
    </row>
    <row r="61" spans="1:8" x14ac:dyDescent="0.25">
      <c r="A61" t="s">
        <v>180</v>
      </c>
      <c r="B61" t="s">
        <v>330</v>
      </c>
      <c r="C61" s="7">
        <v>4.4300250314214802</v>
      </c>
      <c r="D61" s="7">
        <v>9.4488229273836808</v>
      </c>
      <c r="E61" s="7">
        <v>13.878847958805199</v>
      </c>
      <c r="F61" s="6">
        <v>0.71675416330358599</v>
      </c>
      <c r="G61" s="6">
        <v>0.30414901406157702</v>
      </c>
      <c r="H61" s="6">
        <v>0.72439559920697805</v>
      </c>
    </row>
    <row r="62" spans="1:8" x14ac:dyDescent="0.25">
      <c r="A62" t="s">
        <v>181</v>
      </c>
      <c r="B62" t="s">
        <v>331</v>
      </c>
      <c r="C62" s="7">
        <v>5.9912005387342298</v>
      </c>
      <c r="D62" s="7">
        <v>3.5927878596137099</v>
      </c>
      <c r="E62" s="7">
        <v>9.5839883983479393</v>
      </c>
      <c r="F62" s="6">
        <v>0.42020119193608702</v>
      </c>
      <c r="G62" s="6">
        <v>0.63723569586659601</v>
      </c>
      <c r="H62" s="6">
        <v>0.44751529435898502</v>
      </c>
    </row>
    <row r="63" spans="1:8" x14ac:dyDescent="0.25">
      <c r="A63" t="s">
        <v>182</v>
      </c>
      <c r="B63" t="s">
        <v>332</v>
      </c>
      <c r="C63" s="7">
        <v>6.0172381058562303</v>
      </c>
      <c r="D63" s="7">
        <v>3.52483727336748</v>
      </c>
      <c r="E63" s="7">
        <v>9.5420753792237107</v>
      </c>
      <c r="F63" s="6">
        <v>0.35563813010321599</v>
      </c>
      <c r="G63" s="6">
        <v>0.662527106992708</v>
      </c>
      <c r="H63" s="6">
        <v>0.40281486520242599</v>
      </c>
    </row>
    <row r="64" spans="1:8" x14ac:dyDescent="0.25">
      <c r="A64" t="s">
        <v>183</v>
      </c>
      <c r="B64" t="s">
        <v>333</v>
      </c>
      <c r="C64" s="7">
        <v>6.1905775552248796</v>
      </c>
      <c r="D64" s="7">
        <v>4.8482302620997197</v>
      </c>
      <c r="E64" s="7">
        <v>11.038807817324599</v>
      </c>
      <c r="F64" s="6">
        <v>0.40592384587696501</v>
      </c>
      <c r="G64" s="6">
        <v>0.61806042416306195</v>
      </c>
      <c r="H64" s="6">
        <v>0.43117221657370602</v>
      </c>
    </row>
    <row r="65" spans="1:8" x14ac:dyDescent="0.25">
      <c r="A65" t="s">
        <v>184</v>
      </c>
      <c r="B65" t="s">
        <v>334</v>
      </c>
      <c r="C65" s="7">
        <v>7.2071115010417897</v>
      </c>
      <c r="D65" s="7">
        <v>8.3900213434787201</v>
      </c>
      <c r="E65" s="7">
        <v>15.5971328445205</v>
      </c>
      <c r="F65" s="6">
        <v>0.45821014313484798</v>
      </c>
      <c r="G65" s="6">
        <v>0.63706889960701896</v>
      </c>
      <c r="H65" s="6">
        <v>0.53325791616912599</v>
      </c>
    </row>
    <row r="66" spans="1:8" x14ac:dyDescent="0.25">
      <c r="A66" t="s">
        <v>185</v>
      </c>
      <c r="B66" t="s">
        <v>335</v>
      </c>
      <c r="C66" s="7">
        <v>3.1256423232862298</v>
      </c>
      <c r="D66" s="7">
        <v>5.1506786115019203</v>
      </c>
      <c r="E66" s="7">
        <v>8.2763209347881492</v>
      </c>
      <c r="F66" s="6">
        <v>0.68000476726850201</v>
      </c>
      <c r="G66" s="6">
        <v>0.45118613039883798</v>
      </c>
      <c r="H66" s="6">
        <v>0.81153374460212202</v>
      </c>
    </row>
    <row r="67" spans="1:8" x14ac:dyDescent="0.25">
      <c r="A67" t="s">
        <v>186</v>
      </c>
      <c r="B67" t="s">
        <v>336</v>
      </c>
      <c r="C67" s="7">
        <v>6.0355355334010801</v>
      </c>
      <c r="D67" s="7">
        <v>4.9581880419174498</v>
      </c>
      <c r="E67" s="7">
        <v>10.9937235753185</v>
      </c>
      <c r="F67" s="6">
        <v>0.40404219038600198</v>
      </c>
      <c r="G67" s="6">
        <v>0.60505641889533601</v>
      </c>
      <c r="H67" s="6">
        <v>0.41267299630599602</v>
      </c>
    </row>
    <row r="68" spans="1:8" x14ac:dyDescent="0.25">
      <c r="A68" t="s">
        <v>187</v>
      </c>
      <c r="B68" t="s">
        <v>337</v>
      </c>
      <c r="C68" s="7">
        <v>8.4361395089715696</v>
      </c>
      <c r="D68" s="7">
        <v>2.8468954637579902</v>
      </c>
      <c r="E68" s="7">
        <v>11.283034972729601</v>
      </c>
      <c r="F68" s="6">
        <v>0.26132478863578301</v>
      </c>
      <c r="G68" s="6">
        <v>0.73910109039668803</v>
      </c>
      <c r="H68" s="6">
        <v>0.271545885415097</v>
      </c>
    </row>
    <row r="69" spans="1:8" x14ac:dyDescent="0.25">
      <c r="A69" t="s">
        <v>188</v>
      </c>
      <c r="B69" t="s">
        <v>338</v>
      </c>
      <c r="C69" s="7">
        <v>5.2833150248931897</v>
      </c>
      <c r="D69" s="7">
        <v>2.4371420389654199</v>
      </c>
      <c r="E69" s="7">
        <v>7.7204570638586096</v>
      </c>
      <c r="F69" s="6">
        <v>0.348566685778673</v>
      </c>
      <c r="G69" s="6">
        <v>0.71494849034292296</v>
      </c>
      <c r="H69" s="6">
        <v>0.40901879021906301</v>
      </c>
    </row>
    <row r="70" spans="1:8" x14ac:dyDescent="0.25">
      <c r="A70" t="s">
        <v>189</v>
      </c>
      <c r="B70" t="s">
        <v>339</v>
      </c>
      <c r="C70" s="7">
        <v>5.3415220842390196</v>
      </c>
      <c r="D70" s="7">
        <v>5.9249023349092402</v>
      </c>
      <c r="E70" s="7">
        <v>11.266424419148301</v>
      </c>
      <c r="F70" s="6">
        <v>0.485908360343695</v>
      </c>
      <c r="G70" s="6">
        <v>0.53757140639743295</v>
      </c>
      <c r="H70" s="6">
        <v>0.513523785043418</v>
      </c>
    </row>
    <row r="71" spans="1:8" x14ac:dyDescent="0.25">
      <c r="A71" t="s">
        <v>190</v>
      </c>
      <c r="B71" t="s">
        <v>340</v>
      </c>
      <c r="C71" s="7">
        <v>4.36095703527862</v>
      </c>
      <c r="D71" s="7">
        <v>4.6681379444839397</v>
      </c>
      <c r="E71" s="7">
        <v>9.0290949797625597</v>
      </c>
      <c r="F71" s="6">
        <v>0.54055475410262099</v>
      </c>
      <c r="G71" s="6">
        <v>0.48580685676255803</v>
      </c>
      <c r="H71" s="6">
        <v>0.572001409659049</v>
      </c>
    </row>
    <row r="72" spans="1:8" x14ac:dyDescent="0.25">
      <c r="A72" t="s">
        <v>191</v>
      </c>
      <c r="B72" t="s">
        <v>341</v>
      </c>
      <c r="C72" s="7">
        <v>4.4715008443452096</v>
      </c>
      <c r="D72" s="7">
        <v>4.65876596245245</v>
      </c>
      <c r="E72" s="7">
        <v>9.1302668067976605</v>
      </c>
      <c r="F72" s="6">
        <v>0.49888416704458699</v>
      </c>
      <c r="G72" s="6">
        <v>0.542323616792595</v>
      </c>
      <c r="H72" s="6">
        <v>0.53514783461729698</v>
      </c>
    </row>
    <row r="73" spans="1:8" x14ac:dyDescent="0.25">
      <c r="A73" t="s">
        <v>192</v>
      </c>
      <c r="B73" t="s">
        <v>342</v>
      </c>
      <c r="C73" s="7">
        <v>6.4331098502555797</v>
      </c>
      <c r="D73" s="7">
        <v>4.5635012076338697</v>
      </c>
      <c r="E73" s="7">
        <v>10.996611057889501</v>
      </c>
      <c r="F73" s="6">
        <v>0.39156989942633103</v>
      </c>
      <c r="G73" s="6">
        <v>0.65178401188503898</v>
      </c>
      <c r="H73" s="6">
        <v>0.42416970526897202</v>
      </c>
    </row>
    <row r="74" spans="1:8" x14ac:dyDescent="0.25">
      <c r="A74" t="s">
        <v>193</v>
      </c>
      <c r="B74" t="s">
        <v>343</v>
      </c>
      <c r="C74" s="7">
        <v>6.0412752018793601</v>
      </c>
      <c r="D74" s="7">
        <v>2.9791819653379301</v>
      </c>
      <c r="E74" s="7">
        <v>9.0204571672173</v>
      </c>
      <c r="F74" s="6">
        <v>0.38324466641463001</v>
      </c>
      <c r="G74" s="6">
        <v>0.65528506957510002</v>
      </c>
      <c r="H74" s="6">
        <v>0.414174123203294</v>
      </c>
    </row>
    <row r="75" spans="1:8" x14ac:dyDescent="0.25">
      <c r="A75" t="s">
        <v>194</v>
      </c>
      <c r="B75" t="s">
        <v>344</v>
      </c>
      <c r="C75" s="7">
        <v>4.7588222268274096</v>
      </c>
      <c r="D75" s="7">
        <v>6.5159681107193004</v>
      </c>
      <c r="E75" s="7">
        <v>11.274790337546699</v>
      </c>
      <c r="F75" s="6">
        <v>0.53771993314818001</v>
      </c>
      <c r="G75" s="6">
        <v>0.48541013259854299</v>
      </c>
      <c r="H75" s="6">
        <v>0.56000718533623695</v>
      </c>
    </row>
    <row r="76" spans="1:8" x14ac:dyDescent="0.25">
      <c r="A76" t="s">
        <v>195</v>
      </c>
      <c r="B76" t="s">
        <v>345</v>
      </c>
      <c r="C76" s="7">
        <v>6.9710612877346501</v>
      </c>
      <c r="D76" s="7">
        <v>4.8077833126374401</v>
      </c>
      <c r="E76" s="7">
        <v>11.7788446003721</v>
      </c>
      <c r="F76" s="6">
        <v>0.44111534622180298</v>
      </c>
      <c r="G76" s="6">
        <v>0.57826211554101803</v>
      </c>
      <c r="H76" s="6">
        <v>0.45680109570508198</v>
      </c>
    </row>
    <row r="77" spans="1:8" x14ac:dyDescent="0.25">
      <c r="A77" t="s">
        <v>196</v>
      </c>
      <c r="B77" t="s">
        <v>346</v>
      </c>
      <c r="C77" s="7">
        <v>5.9466709894089798</v>
      </c>
      <c r="D77" s="7">
        <v>6.7912522543950402</v>
      </c>
      <c r="E77" s="7">
        <v>12.737923243804</v>
      </c>
      <c r="F77" s="6">
        <v>0.41914469905264801</v>
      </c>
      <c r="G77" s="6">
        <v>0.60466947989991504</v>
      </c>
      <c r="H77" s="6">
        <v>0.464553874769706</v>
      </c>
    </row>
    <row r="78" spans="1:8" x14ac:dyDescent="0.25">
      <c r="A78" t="s">
        <v>197</v>
      </c>
      <c r="B78" t="s">
        <v>347</v>
      </c>
      <c r="C78" s="7">
        <v>2.5662014128364401</v>
      </c>
      <c r="D78" s="7">
        <v>4.0660952584620604</v>
      </c>
      <c r="E78" s="7">
        <v>6.6322966712984996</v>
      </c>
      <c r="F78" s="6">
        <v>0.60956648840358996</v>
      </c>
      <c r="G78" s="6">
        <v>0.43174402286834601</v>
      </c>
      <c r="H78" s="6">
        <v>0.66512733278110803</v>
      </c>
    </row>
    <row r="79" spans="1:8" x14ac:dyDescent="0.25">
      <c r="A79" t="s">
        <v>198</v>
      </c>
      <c r="B79" t="s">
        <v>348</v>
      </c>
      <c r="C79" s="7">
        <v>7.64078984542871</v>
      </c>
      <c r="D79" s="7">
        <v>4.6076082843247397</v>
      </c>
      <c r="E79" s="7">
        <v>12.2483981297535</v>
      </c>
      <c r="F79" s="6">
        <v>0.390532453502902</v>
      </c>
      <c r="G79" s="6">
        <v>0.62809880803596496</v>
      </c>
      <c r="H79" s="6">
        <v>0.42563558030404097</v>
      </c>
    </row>
    <row r="80" spans="1:8" x14ac:dyDescent="0.25">
      <c r="A80" t="s">
        <v>199</v>
      </c>
      <c r="B80" t="s">
        <v>349</v>
      </c>
      <c r="C80" s="7">
        <v>5.9682551173500196</v>
      </c>
      <c r="D80" s="7">
        <v>1.5161869468103499</v>
      </c>
      <c r="E80" s="7">
        <v>7.4844420641603797</v>
      </c>
      <c r="F80" s="6">
        <v>0.266664319869994</v>
      </c>
      <c r="G80" s="6">
        <v>0.76728756316308799</v>
      </c>
      <c r="H80" s="6">
        <v>0.31106293614402403</v>
      </c>
    </row>
    <row r="81" spans="1:8" x14ac:dyDescent="0.25">
      <c r="A81" t="s">
        <v>200</v>
      </c>
      <c r="B81" t="s">
        <v>350</v>
      </c>
      <c r="C81" s="7">
        <v>8.5640196427210409</v>
      </c>
      <c r="D81" s="7">
        <v>5.4546774030076</v>
      </c>
      <c r="E81" s="7">
        <v>14.018697045728601</v>
      </c>
      <c r="F81" s="6">
        <v>0.35554939399144603</v>
      </c>
      <c r="G81" s="6">
        <v>0.69818562844985499</v>
      </c>
      <c r="H81" s="6">
        <v>0.41488933889760199</v>
      </c>
    </row>
    <row r="82" spans="1:8" x14ac:dyDescent="0.25">
      <c r="A82" t="s">
        <v>201</v>
      </c>
      <c r="B82" t="s">
        <v>351</v>
      </c>
      <c r="C82" s="7">
        <v>6.4120222666422197</v>
      </c>
      <c r="D82" s="7">
        <v>4.7755968371856499</v>
      </c>
      <c r="E82" s="7">
        <v>11.187619103827901</v>
      </c>
      <c r="F82" s="6">
        <v>0.43491741104623</v>
      </c>
      <c r="G82" s="6">
        <v>0.57895936188238795</v>
      </c>
      <c r="H82" s="6">
        <v>0.45793925159090398</v>
      </c>
    </row>
    <row r="83" spans="1:8" x14ac:dyDescent="0.25">
      <c r="A83" t="s">
        <v>202</v>
      </c>
      <c r="B83" t="s">
        <v>352</v>
      </c>
      <c r="C83" s="7">
        <v>7.8028628866893701</v>
      </c>
      <c r="D83" s="7">
        <v>5.7150866451365401</v>
      </c>
      <c r="E83" s="7">
        <v>13.5179495318259</v>
      </c>
      <c r="F83" s="6">
        <v>0.378238534164625</v>
      </c>
      <c r="G83" s="6">
        <v>0.65896446895192295</v>
      </c>
      <c r="H83" s="6">
        <v>0.41138288076531598</v>
      </c>
    </row>
    <row r="84" spans="1:8" x14ac:dyDescent="0.25">
      <c r="A84" t="s">
        <v>203</v>
      </c>
      <c r="B84" t="s">
        <v>353</v>
      </c>
      <c r="C84" s="7">
        <v>8.3332621225786703</v>
      </c>
      <c r="D84" s="7">
        <v>1.3966970304695401</v>
      </c>
      <c r="E84" s="7">
        <v>9.7299591530482008</v>
      </c>
      <c r="F84" s="6">
        <v>0.13301996839285801</v>
      </c>
      <c r="G84" s="6">
        <v>0.88050910114773595</v>
      </c>
      <c r="H84" s="6">
        <v>0.15886696359661301</v>
      </c>
    </row>
    <row r="85" spans="1:8" x14ac:dyDescent="0.25">
      <c r="A85" t="s">
        <v>204</v>
      </c>
      <c r="B85" t="s">
        <v>354</v>
      </c>
      <c r="C85" s="7">
        <v>4.0136897300604799</v>
      </c>
      <c r="D85" s="7">
        <v>7.6548732842676301</v>
      </c>
      <c r="E85" s="7">
        <v>11.6685630143281</v>
      </c>
      <c r="F85" s="6">
        <v>0.64660226348641803</v>
      </c>
      <c r="G85" s="6">
        <v>0.39697754945080699</v>
      </c>
      <c r="H85" s="6">
        <v>0.685693657424437</v>
      </c>
    </row>
    <row r="86" spans="1:8" x14ac:dyDescent="0.25">
      <c r="A86" t="s">
        <v>205</v>
      </c>
      <c r="B86" t="s">
        <v>355</v>
      </c>
      <c r="C86" s="7">
        <v>5.3216448180955904</v>
      </c>
      <c r="D86" s="7">
        <v>9.4444432205687203</v>
      </c>
      <c r="E86" s="7">
        <v>14.7660880386643</v>
      </c>
      <c r="F86" s="6">
        <v>0.57250192679734202</v>
      </c>
      <c r="G86" s="6">
        <v>0.454372541187479</v>
      </c>
      <c r="H86" s="6">
        <v>0.60144388535089899</v>
      </c>
    </row>
    <row r="87" spans="1:8" x14ac:dyDescent="0.25">
      <c r="A87" t="s">
        <v>206</v>
      </c>
      <c r="B87" t="s">
        <v>356</v>
      </c>
      <c r="C87" s="7">
        <v>7.5676079382554002</v>
      </c>
      <c r="D87" s="7">
        <v>6.6612425373883903</v>
      </c>
      <c r="E87" s="7">
        <v>14.228850475643799</v>
      </c>
      <c r="F87" s="6">
        <v>0.43757409486234</v>
      </c>
      <c r="G87" s="6">
        <v>0.59690118157119598</v>
      </c>
      <c r="H87" s="6">
        <v>0.46464576652961997</v>
      </c>
    </row>
    <row r="88" spans="1:8" x14ac:dyDescent="0.25">
      <c r="A88" t="s">
        <v>207</v>
      </c>
      <c r="B88" t="s">
        <v>357</v>
      </c>
      <c r="C88" s="7">
        <v>1.0207968903248901</v>
      </c>
      <c r="D88" s="7">
        <v>5.7541962016097301</v>
      </c>
      <c r="E88" s="7">
        <v>6.7749930919346202</v>
      </c>
      <c r="F88" s="6">
        <v>0.66670401133712998</v>
      </c>
      <c r="G88" s="6">
        <v>0.44468787696430301</v>
      </c>
      <c r="H88" s="6">
        <v>0.67466057478723196</v>
      </c>
    </row>
    <row r="89" spans="1:8" x14ac:dyDescent="0.25">
      <c r="A89" t="s">
        <v>208</v>
      </c>
      <c r="B89" t="s">
        <v>358</v>
      </c>
      <c r="C89" s="7">
        <v>6.8870315388175696</v>
      </c>
      <c r="D89" s="7">
        <v>5.6660468598863698</v>
      </c>
      <c r="E89" s="7">
        <v>12.553078398703899</v>
      </c>
      <c r="F89" s="6">
        <v>0.40309128554073198</v>
      </c>
      <c r="G89" s="6">
        <v>0.63032047107668399</v>
      </c>
      <c r="H89" s="6">
        <v>0.42506001441463398</v>
      </c>
    </row>
    <row r="90" spans="1:8" x14ac:dyDescent="0.25">
      <c r="A90" t="s">
        <v>209</v>
      </c>
      <c r="B90" t="s">
        <v>359</v>
      </c>
      <c r="C90" s="7">
        <v>6.1356377626371001</v>
      </c>
      <c r="D90" s="7">
        <v>4.3266190458325902</v>
      </c>
      <c r="E90" s="7">
        <v>10.4622568084697</v>
      </c>
      <c r="F90" s="6">
        <v>0.41234812835482199</v>
      </c>
      <c r="G90" s="6">
        <v>0.60636932920334796</v>
      </c>
      <c r="H90" s="6">
        <v>0.43740550850726601</v>
      </c>
    </row>
    <row r="91" spans="1:8" x14ac:dyDescent="0.25">
      <c r="A91" t="s">
        <v>210</v>
      </c>
      <c r="B91" t="s">
        <v>360</v>
      </c>
      <c r="C91" s="7">
        <v>6.3253415946607499</v>
      </c>
      <c r="D91" s="7">
        <v>3.8933977921001</v>
      </c>
      <c r="E91" s="7">
        <v>10.218739386760801</v>
      </c>
      <c r="F91" s="6">
        <v>0.39127407301162098</v>
      </c>
      <c r="G91" s="6">
        <v>0.63961386899296302</v>
      </c>
      <c r="H91" s="6">
        <v>0.42046226899157702</v>
      </c>
    </row>
    <row r="92" spans="1:8" x14ac:dyDescent="0.25">
      <c r="A92" t="s">
        <v>211</v>
      </c>
      <c r="B92" t="s">
        <v>361</v>
      </c>
      <c r="C92" s="7">
        <v>5.6142569549404104</v>
      </c>
      <c r="D92" s="7">
        <v>6.2322587234520501</v>
      </c>
      <c r="E92" s="7">
        <v>11.8465156783925</v>
      </c>
      <c r="F92" s="6">
        <v>0.39922771034819898</v>
      </c>
      <c r="G92" s="6">
        <v>0.60355977834063501</v>
      </c>
      <c r="H92" s="6">
        <v>0.415952642481205</v>
      </c>
    </row>
    <row r="93" spans="1:8" x14ac:dyDescent="0.25">
      <c r="A93" t="s">
        <v>212</v>
      </c>
      <c r="B93" t="s">
        <v>362</v>
      </c>
      <c r="C93" s="7">
        <v>6.0065667327186398</v>
      </c>
      <c r="D93" s="7">
        <v>2.4599178619651001</v>
      </c>
      <c r="E93" s="7">
        <v>8.4664845946837293</v>
      </c>
      <c r="F93" s="6">
        <v>0.32632175589602802</v>
      </c>
      <c r="G93" s="6">
        <v>0.72634111621441799</v>
      </c>
      <c r="H93" s="6">
        <v>0.36225631395577101</v>
      </c>
    </row>
    <row r="94" spans="1:8" x14ac:dyDescent="0.25">
      <c r="A94" t="s">
        <v>213</v>
      </c>
      <c r="B94" t="s">
        <v>363</v>
      </c>
      <c r="C94" s="7">
        <v>6.4401552962804303</v>
      </c>
      <c r="D94" s="7">
        <v>5.0791068150897596</v>
      </c>
      <c r="E94" s="7">
        <v>11.5192621113702</v>
      </c>
      <c r="F94" s="6">
        <v>0.44895866830227099</v>
      </c>
      <c r="G94" s="6">
        <v>0.56942030753760398</v>
      </c>
      <c r="H94" s="6">
        <v>0.46620185865324598</v>
      </c>
    </row>
    <row r="95" spans="1:8" x14ac:dyDescent="0.25">
      <c r="A95" t="s">
        <v>214</v>
      </c>
      <c r="B95" t="s">
        <v>364</v>
      </c>
      <c r="C95" s="7">
        <v>7.4605682235411299</v>
      </c>
      <c r="D95" s="7">
        <v>3.9618356675920201</v>
      </c>
      <c r="E95" s="7">
        <v>11.4224038911332</v>
      </c>
      <c r="F95" s="6">
        <v>0.44670344188576899</v>
      </c>
      <c r="G95" s="6">
        <v>0.575812917447316</v>
      </c>
      <c r="H95" s="6">
        <v>0.47500306941190501</v>
      </c>
    </row>
    <row r="96" spans="1:8" x14ac:dyDescent="0.25">
      <c r="A96" t="s">
        <v>215</v>
      </c>
      <c r="B96" t="s">
        <v>365</v>
      </c>
      <c r="C96" s="7">
        <v>5.8459122292945098</v>
      </c>
      <c r="D96" s="7">
        <v>4.2829617399149704</v>
      </c>
      <c r="E96" s="7">
        <v>10.128873969209501</v>
      </c>
      <c r="F96" s="6">
        <v>0.42000818264295098</v>
      </c>
      <c r="G96" s="6">
        <v>0.60556555730857597</v>
      </c>
      <c r="H96" s="6">
        <v>0.44660177510576199</v>
      </c>
    </row>
    <row r="97" spans="1:8" x14ac:dyDescent="0.25">
      <c r="A97" t="s">
        <v>216</v>
      </c>
      <c r="B97" t="s">
        <v>366</v>
      </c>
      <c r="C97" s="7">
        <v>5.99202433106234</v>
      </c>
      <c r="D97" s="7">
        <v>3.7276435099680798</v>
      </c>
      <c r="E97" s="7">
        <v>9.7196678410304198</v>
      </c>
      <c r="F97" s="6">
        <v>0.46835620918175302</v>
      </c>
      <c r="G97" s="6">
        <v>0.53164379081824698</v>
      </c>
      <c r="H97" s="6">
        <v>0.46835620918175302</v>
      </c>
    </row>
    <row r="98" spans="1:8" x14ac:dyDescent="0.25">
      <c r="A98" t="s">
        <v>217</v>
      </c>
      <c r="B98" t="s">
        <v>367</v>
      </c>
      <c r="C98" s="7">
        <v>2.9828833247504098</v>
      </c>
      <c r="D98" s="7">
        <v>8.9877897731124001</v>
      </c>
      <c r="E98" s="7">
        <v>11.9706730978628</v>
      </c>
      <c r="F98" s="6">
        <v>0.73922388260189298</v>
      </c>
      <c r="G98" s="6">
        <v>0.29593151646619498</v>
      </c>
      <c r="H98" s="6">
        <v>0.76311260147286197</v>
      </c>
    </row>
    <row r="99" spans="1:8" x14ac:dyDescent="0.25">
      <c r="A99" t="s">
        <v>218</v>
      </c>
      <c r="B99" t="s">
        <v>368</v>
      </c>
      <c r="C99" s="7">
        <v>7.6109274604352697</v>
      </c>
      <c r="D99" s="7">
        <v>4.8157292497961599</v>
      </c>
      <c r="E99" s="7">
        <v>12.4266567102314</v>
      </c>
      <c r="F99" s="6">
        <v>0.425233121891334</v>
      </c>
      <c r="G99" s="6">
        <v>0.59376125316159001</v>
      </c>
      <c r="H99" s="6">
        <v>0.45862634272563502</v>
      </c>
    </row>
    <row r="100" spans="1:8" x14ac:dyDescent="0.25">
      <c r="A100" t="s">
        <v>219</v>
      </c>
      <c r="B100" t="s">
        <v>369</v>
      </c>
      <c r="C100" s="7">
        <v>1.19140431368015</v>
      </c>
      <c r="D100" s="7">
        <v>2.1064467647398901</v>
      </c>
      <c r="E100" s="7">
        <v>3.2978510784200399</v>
      </c>
      <c r="F100" s="6">
        <v>0.702148921579962</v>
      </c>
      <c r="G100" s="6">
        <v>0.297851078420038</v>
      </c>
      <c r="H100" s="6">
        <v>0.702148921579962</v>
      </c>
    </row>
    <row r="101" spans="1:8" x14ac:dyDescent="0.25">
      <c r="A101" t="s">
        <v>220</v>
      </c>
      <c r="B101" t="s">
        <v>370</v>
      </c>
      <c r="C101" s="7">
        <v>9.7224133973604907</v>
      </c>
      <c r="D101" s="7">
        <v>1.47877271242321</v>
      </c>
      <c r="E101" s="7">
        <v>11.2011861097837</v>
      </c>
      <c r="F101" s="6">
        <v>0.16742453515769301</v>
      </c>
      <c r="G101" s="6">
        <v>0.87381848826713304</v>
      </c>
      <c r="H101" s="6">
        <v>0.19303555625927701</v>
      </c>
    </row>
    <row r="102" spans="1:8" x14ac:dyDescent="0.25">
      <c r="A102" t="s">
        <v>221</v>
      </c>
      <c r="B102" t="s">
        <v>371</v>
      </c>
      <c r="C102" s="7">
        <v>6.8918742007331399</v>
      </c>
      <c r="D102" s="7">
        <v>4.6231110013957499</v>
      </c>
      <c r="E102" s="7">
        <v>11.5149852021289</v>
      </c>
      <c r="F102" s="6">
        <v>0.38112672156827299</v>
      </c>
      <c r="G102" s="6">
        <v>0.63073941798092403</v>
      </c>
      <c r="H102" s="6">
        <v>0.38403434866361302</v>
      </c>
    </row>
    <row r="103" spans="1:8" x14ac:dyDescent="0.25">
      <c r="A103" t="s">
        <v>222</v>
      </c>
      <c r="B103" t="s">
        <v>372</v>
      </c>
      <c r="C103" s="7">
        <v>4.9487703529032103</v>
      </c>
      <c r="D103" s="7">
        <v>4.29845773292445</v>
      </c>
      <c r="E103" s="7">
        <v>9.2472280858276594</v>
      </c>
      <c r="F103" s="6">
        <v>0.46155187106364098</v>
      </c>
      <c r="G103" s="6">
        <v>0.55660045559830096</v>
      </c>
      <c r="H103" s="6">
        <v>0.55771249369882303</v>
      </c>
    </row>
    <row r="104" spans="1:8" x14ac:dyDescent="0.25">
      <c r="A104" t="s">
        <v>223</v>
      </c>
      <c r="B104" t="s">
        <v>373</v>
      </c>
      <c r="C104" s="7">
        <v>4.9849108947856999</v>
      </c>
      <c r="D104" s="7">
        <v>7.5434120649816103</v>
      </c>
      <c r="E104" s="7">
        <v>12.5283229597673</v>
      </c>
      <c r="F104" s="6">
        <v>0.55494847809203596</v>
      </c>
      <c r="G104" s="6">
        <v>0.45589474861824902</v>
      </c>
      <c r="H104" s="6">
        <v>0.56502227436770402</v>
      </c>
    </row>
    <row r="105" spans="1:8" x14ac:dyDescent="0.25">
      <c r="A105" t="s">
        <v>224</v>
      </c>
      <c r="B105" t="s">
        <v>374</v>
      </c>
      <c r="C105" s="7">
        <v>7.8205009713962896</v>
      </c>
      <c r="D105" s="7">
        <v>4.5874467900575304</v>
      </c>
      <c r="E105" s="7">
        <v>12.4079477614538</v>
      </c>
      <c r="F105" s="6">
        <v>0.37760729648980801</v>
      </c>
      <c r="G105" s="6">
        <v>0.67819302830466499</v>
      </c>
      <c r="H105" s="6">
        <v>0.41933265211336102</v>
      </c>
    </row>
    <row r="106" spans="1:8" x14ac:dyDescent="0.25">
      <c r="A106" t="s">
        <v>225</v>
      </c>
      <c r="B106" t="s">
        <v>375</v>
      </c>
      <c r="C106" s="7">
        <v>5.0004680139593498</v>
      </c>
      <c r="D106" s="7">
        <v>4.4278599906905898</v>
      </c>
      <c r="E106" s="7">
        <v>9.4283280046499396</v>
      </c>
      <c r="F106" s="6">
        <v>0.52783524751603805</v>
      </c>
      <c r="G106" s="6">
        <v>0.52407316956275296</v>
      </c>
      <c r="H106" s="6">
        <v>0.588395067441293</v>
      </c>
    </row>
    <row r="107" spans="1:8" x14ac:dyDescent="0.25">
      <c r="A107" t="s">
        <v>226</v>
      </c>
      <c r="B107" t="s">
        <v>376</v>
      </c>
      <c r="C107" s="7">
        <v>8.8176949652970809</v>
      </c>
      <c r="D107" s="7">
        <v>3.1372942696256101</v>
      </c>
      <c r="E107" s="7">
        <v>11.954989234922699</v>
      </c>
      <c r="F107" s="6">
        <v>0.26861928856445499</v>
      </c>
      <c r="G107" s="6">
        <v>0.78640118494823696</v>
      </c>
      <c r="H107" s="6">
        <v>0.332516455937719</v>
      </c>
    </row>
    <row r="108" spans="1:8" x14ac:dyDescent="0.25">
      <c r="A108" t="s">
        <v>227</v>
      </c>
      <c r="B108" t="s">
        <v>377</v>
      </c>
      <c r="C108" s="7">
        <v>7.17128951078295</v>
      </c>
      <c r="D108" s="7">
        <v>4.8404904301017799</v>
      </c>
      <c r="E108" s="7">
        <v>12.011779940884701</v>
      </c>
      <c r="F108" s="6">
        <v>0.35887220902388201</v>
      </c>
      <c r="G108" s="6">
        <v>0.66474223648673703</v>
      </c>
      <c r="H108" s="6">
        <v>0.38980384559023001</v>
      </c>
    </row>
    <row r="109" spans="1:8" x14ac:dyDescent="0.25">
      <c r="A109" t="s">
        <v>228</v>
      </c>
      <c r="B109" t="s">
        <v>378</v>
      </c>
      <c r="C109" s="7">
        <v>9.4572928769630398</v>
      </c>
      <c r="D109" s="7">
        <v>3.83340125380888</v>
      </c>
      <c r="E109" s="7">
        <v>13.2906941307719</v>
      </c>
      <c r="F109" s="6">
        <v>0.284409630485424</v>
      </c>
      <c r="G109" s="6">
        <v>0.72912421354444301</v>
      </c>
      <c r="H109" s="6">
        <v>0.29762038421461201</v>
      </c>
    </row>
    <row r="110" spans="1:8" x14ac:dyDescent="0.25">
      <c r="A110" t="s">
        <v>229</v>
      </c>
      <c r="B110" t="s">
        <v>379</v>
      </c>
      <c r="C110" s="7">
        <v>6.4411443327685198</v>
      </c>
      <c r="D110" s="7">
        <v>4.1815273137258799</v>
      </c>
      <c r="E110" s="7">
        <v>10.6226716464944</v>
      </c>
      <c r="F110" s="6">
        <v>0.39517930049764899</v>
      </c>
      <c r="G110" s="6">
        <v>0.63380574419173097</v>
      </c>
      <c r="H110" s="6">
        <v>0.42883852330546102</v>
      </c>
    </row>
    <row r="111" spans="1:8" x14ac:dyDescent="0.25">
      <c r="A111" t="s">
        <v>230</v>
      </c>
      <c r="B111" t="s">
        <v>380</v>
      </c>
      <c r="C111" s="7">
        <v>5.6123124686639896</v>
      </c>
      <c r="D111" s="7">
        <v>8.3325670305021795</v>
      </c>
      <c r="E111" s="7">
        <v>13.9448794991662</v>
      </c>
      <c r="F111" s="6">
        <v>0.54377643703150802</v>
      </c>
      <c r="G111" s="6">
        <v>0.49227101432253301</v>
      </c>
      <c r="H111" s="6">
        <v>0.56496855192775597</v>
      </c>
    </row>
    <row r="112" spans="1:8" x14ac:dyDescent="0.25">
      <c r="A112" t="s">
        <v>231</v>
      </c>
      <c r="B112" t="s">
        <v>381</v>
      </c>
      <c r="C112" s="7">
        <v>7.7628621522165204</v>
      </c>
      <c r="D112" s="7">
        <v>2.1317162636415699</v>
      </c>
      <c r="E112" s="7">
        <v>9.8945784158580903</v>
      </c>
      <c r="F112" s="6">
        <v>0.26024091623662599</v>
      </c>
      <c r="G112" s="6">
        <v>0.75829783262561201</v>
      </c>
      <c r="H112" s="6">
        <v>0.35834677872520299</v>
      </c>
    </row>
    <row r="113" spans="1:8" x14ac:dyDescent="0.25">
      <c r="A113" t="s">
        <v>232</v>
      </c>
      <c r="B113" t="s">
        <v>382</v>
      </c>
      <c r="C113" s="7">
        <v>8.3979788221356504</v>
      </c>
      <c r="D113" s="7">
        <v>2.5984981169294201</v>
      </c>
      <c r="E113" s="7">
        <v>10.996476939065101</v>
      </c>
      <c r="F113" s="6">
        <v>0.25966460742298703</v>
      </c>
      <c r="G113" s="6">
        <v>0.76418708201500496</v>
      </c>
      <c r="H113" s="6">
        <v>0.275782419430878</v>
      </c>
    </row>
    <row r="114" spans="1:8" x14ac:dyDescent="0.25">
      <c r="A114" t="s">
        <v>233</v>
      </c>
      <c r="B114" t="s">
        <v>383</v>
      </c>
      <c r="C114" s="7">
        <v>3.7132604912486</v>
      </c>
      <c r="D114" s="7">
        <v>6.9981144196185099</v>
      </c>
      <c r="E114" s="7">
        <v>10.7113749108671</v>
      </c>
      <c r="F114" s="6">
        <v>0.69204072551464402</v>
      </c>
      <c r="G114" s="6">
        <v>0.323526730837851</v>
      </c>
      <c r="H114" s="6">
        <v>0.69551006342365596</v>
      </c>
    </row>
    <row r="115" spans="1:8" x14ac:dyDescent="0.25">
      <c r="A115" t="s">
        <v>234</v>
      </c>
      <c r="B115" t="s">
        <v>384</v>
      </c>
      <c r="C115" s="7">
        <v>4.9072893384245102</v>
      </c>
      <c r="D115" s="7">
        <v>6.3572188770031497</v>
      </c>
      <c r="E115" s="7">
        <v>11.2645082154277</v>
      </c>
      <c r="F115" s="6">
        <v>0.60207605806812703</v>
      </c>
      <c r="G115" s="6">
        <v>0.39792394193187303</v>
      </c>
      <c r="H115" s="6">
        <v>0.60207605806812703</v>
      </c>
    </row>
    <row r="116" spans="1:8" x14ac:dyDescent="0.25">
      <c r="A116" t="s">
        <v>235</v>
      </c>
      <c r="B116" t="s">
        <v>385</v>
      </c>
      <c r="C116" s="7">
        <v>6.4958430491033896</v>
      </c>
      <c r="D116" s="7">
        <v>6.8205874746077901</v>
      </c>
      <c r="E116" s="7">
        <v>13.316430523711199</v>
      </c>
      <c r="F116" s="6">
        <v>0.49398638470866102</v>
      </c>
      <c r="G116" s="6">
        <v>0.50601361529133904</v>
      </c>
      <c r="H116" s="6">
        <v>0.49398638470866102</v>
      </c>
    </row>
    <row r="117" spans="1:8" x14ac:dyDescent="0.25">
      <c r="A117" t="s">
        <v>236</v>
      </c>
      <c r="B117" t="s">
        <v>386</v>
      </c>
      <c r="C117" s="7">
        <v>6.6825520796978104</v>
      </c>
      <c r="D117" s="7">
        <v>4.7704050862476199</v>
      </c>
      <c r="E117" s="7">
        <v>11.452957165945399</v>
      </c>
      <c r="F117" s="6">
        <v>0.49197441331184799</v>
      </c>
      <c r="G117" s="6">
        <v>0.51313027602049799</v>
      </c>
      <c r="H117" s="6">
        <v>0.50668347105204103</v>
      </c>
    </row>
    <row r="118" spans="1:8" x14ac:dyDescent="0.25">
      <c r="A118" t="s">
        <v>237</v>
      </c>
      <c r="B118" t="s">
        <v>387</v>
      </c>
      <c r="C118" s="7">
        <v>5.8952798019391199</v>
      </c>
      <c r="D118" s="7">
        <v>5.4160483148209302</v>
      </c>
      <c r="E118" s="7">
        <v>11.3113281167601</v>
      </c>
      <c r="F118" s="6">
        <v>0.46379451758646301</v>
      </c>
      <c r="G118" s="6">
        <v>0.56369683947507099</v>
      </c>
      <c r="H118" s="6">
        <v>0.49202884333729402</v>
      </c>
    </row>
    <row r="119" spans="1:8" x14ac:dyDescent="0.25">
      <c r="A119" t="s">
        <v>238</v>
      </c>
      <c r="B119" t="s">
        <v>388</v>
      </c>
      <c r="C119" s="7">
        <v>5.2929965759994202</v>
      </c>
      <c r="D119" s="7">
        <v>3.0606387937177302</v>
      </c>
      <c r="E119" s="7">
        <v>8.3536353697171499</v>
      </c>
      <c r="F119" s="6">
        <v>0.45579399064905901</v>
      </c>
      <c r="G119" s="6">
        <v>0.58488026634212698</v>
      </c>
      <c r="H119" s="6">
        <v>0.50708514840700003</v>
      </c>
    </row>
    <row r="120" spans="1:8" x14ac:dyDescent="0.25">
      <c r="A120" t="s">
        <v>239</v>
      </c>
      <c r="B120" t="s">
        <v>389</v>
      </c>
      <c r="C120" s="7">
        <v>6.2849907176616098</v>
      </c>
      <c r="D120" s="7">
        <v>5.2714570033938202</v>
      </c>
      <c r="E120" s="7">
        <v>11.556447721055401</v>
      </c>
      <c r="F120" s="6">
        <v>0.465227554791878</v>
      </c>
      <c r="G120" s="6">
        <v>0.56316717536211303</v>
      </c>
      <c r="H120" s="6">
        <v>0.49830309580808302</v>
      </c>
    </row>
    <row r="121" spans="1:8" x14ac:dyDescent="0.25">
      <c r="A121" t="s">
        <v>240</v>
      </c>
      <c r="B121" t="s">
        <v>390</v>
      </c>
      <c r="C121" s="7">
        <v>5.9537757109273102</v>
      </c>
      <c r="D121" s="7">
        <v>7.7087293998094397</v>
      </c>
      <c r="E121" s="7">
        <v>13.662505110736801</v>
      </c>
      <c r="F121" s="6">
        <v>0.58478617289561097</v>
      </c>
      <c r="G121" s="6">
        <v>0.44283323849970402</v>
      </c>
      <c r="H121" s="6">
        <v>0.62787805962304899</v>
      </c>
    </row>
    <row r="122" spans="1:8" x14ac:dyDescent="0.25">
      <c r="A122" t="s">
        <v>241</v>
      </c>
      <c r="B122" t="s">
        <v>391</v>
      </c>
      <c r="C122" s="7">
        <v>8.5385837372967792</v>
      </c>
      <c r="D122" s="7">
        <v>3.9728849802780002</v>
      </c>
      <c r="E122" s="7">
        <v>12.5114687175748</v>
      </c>
      <c r="F122" s="6">
        <v>0.328629054037267</v>
      </c>
      <c r="G122" s="6">
        <v>0.71947876507900499</v>
      </c>
      <c r="H122" s="6">
        <v>0.37408544752773099</v>
      </c>
    </row>
    <row r="123" spans="1:8" x14ac:dyDescent="0.25">
      <c r="A123" t="s">
        <v>242</v>
      </c>
      <c r="B123" t="s">
        <v>392</v>
      </c>
      <c r="C123" s="7">
        <v>7.7413757486049004</v>
      </c>
      <c r="D123" s="7">
        <v>5.3190788765613402</v>
      </c>
      <c r="E123" s="7">
        <v>13.0604546251662</v>
      </c>
      <c r="F123" s="6">
        <v>0.34733759371832501</v>
      </c>
      <c r="G123" s="6">
        <v>0.68327656998713804</v>
      </c>
      <c r="H123" s="6">
        <v>0.38166043588734799</v>
      </c>
    </row>
    <row r="124" spans="1:8" x14ac:dyDescent="0.25">
      <c r="A124" t="s">
        <v>243</v>
      </c>
      <c r="B124" t="s">
        <v>393</v>
      </c>
      <c r="C124" s="7">
        <v>5.5524831746575796</v>
      </c>
      <c r="D124" s="7">
        <v>7.7239184656803097</v>
      </c>
      <c r="E124" s="7">
        <v>13.2764016403379</v>
      </c>
      <c r="F124" s="6">
        <v>0.55568449744444903</v>
      </c>
      <c r="G124" s="6">
        <v>0.463511064410361</v>
      </c>
      <c r="H124" s="6">
        <v>0.58031164010193503</v>
      </c>
    </row>
    <row r="125" spans="1:8" x14ac:dyDescent="0.25">
      <c r="A125" t="s">
        <v>244</v>
      </c>
      <c r="B125" t="s">
        <v>394</v>
      </c>
      <c r="C125" s="7">
        <v>4.0424144375747399</v>
      </c>
      <c r="D125" s="7">
        <v>7.7084096177721504</v>
      </c>
      <c r="E125" s="7">
        <v>11.7508240553469</v>
      </c>
      <c r="F125" s="6">
        <v>0.66150102767089602</v>
      </c>
      <c r="G125" s="6">
        <v>0.35852137469623901</v>
      </c>
      <c r="H125" s="6">
        <v>0.69003751479903896</v>
      </c>
    </row>
    <row r="126" spans="1:8" x14ac:dyDescent="0.25">
      <c r="A126" t="s">
        <v>245</v>
      </c>
      <c r="B126" t="s">
        <v>395</v>
      </c>
      <c r="C126" s="7">
        <v>8.8630282984416304</v>
      </c>
      <c r="D126" s="7">
        <v>4.11887132898568</v>
      </c>
      <c r="E126" s="7">
        <v>12.9818996274273</v>
      </c>
      <c r="F126" s="6">
        <v>0.254259747523924</v>
      </c>
      <c r="G126" s="6">
        <v>0.782681992047907</v>
      </c>
      <c r="H126" s="6">
        <v>0.30981812571432898</v>
      </c>
    </row>
    <row r="127" spans="1:8" x14ac:dyDescent="0.25">
      <c r="A127" t="s">
        <v>246</v>
      </c>
      <c r="B127" t="s">
        <v>396</v>
      </c>
      <c r="C127" s="7">
        <v>7.1312368400884401</v>
      </c>
      <c r="D127" s="7">
        <v>3.0631126026846398</v>
      </c>
      <c r="E127" s="7">
        <v>10.194349442773101</v>
      </c>
      <c r="F127" s="6">
        <v>0.340564258149337</v>
      </c>
      <c r="G127" s="6">
        <v>0.68301842106311195</v>
      </c>
      <c r="H127" s="6">
        <v>0.37334137101585801</v>
      </c>
    </row>
    <row r="128" spans="1:8" x14ac:dyDescent="0.25">
      <c r="A128" t="s">
        <v>247</v>
      </c>
      <c r="B128" t="s">
        <v>397</v>
      </c>
      <c r="C128" s="7">
        <v>5.8869007971813199</v>
      </c>
      <c r="D128" s="7">
        <v>4.4858610797120999</v>
      </c>
      <c r="E128" s="7">
        <v>10.372761876893399</v>
      </c>
      <c r="F128" s="6">
        <v>0.36941701735207599</v>
      </c>
      <c r="G128" s="6">
        <v>0.66637849647686098</v>
      </c>
      <c r="H128" s="6">
        <v>0.47680355883888798</v>
      </c>
    </row>
    <row r="129" spans="1:8" x14ac:dyDescent="0.25">
      <c r="A129" t="s">
        <v>248</v>
      </c>
      <c r="B129" t="s">
        <v>398</v>
      </c>
      <c r="C129" s="7">
        <v>6.0764484892445898</v>
      </c>
      <c r="D129" s="7">
        <v>3.8125402687774401</v>
      </c>
      <c r="E129" s="7">
        <v>9.8889887580220304</v>
      </c>
      <c r="F129" s="6">
        <v>0.28557005720522699</v>
      </c>
      <c r="G129" s="6">
        <v>0.72664129398875599</v>
      </c>
      <c r="H129" s="6">
        <v>0.32004714749797702</v>
      </c>
    </row>
    <row r="130" spans="1:8" x14ac:dyDescent="0.25">
      <c r="A130" t="s">
        <v>249</v>
      </c>
      <c r="B130" t="s">
        <v>399</v>
      </c>
      <c r="C130" s="7">
        <v>7.1643814298613897</v>
      </c>
      <c r="D130" s="7">
        <v>6.4040670635864902</v>
      </c>
      <c r="E130" s="7">
        <v>13.568448493447899</v>
      </c>
      <c r="F130" s="6">
        <v>0.49124563188374798</v>
      </c>
      <c r="G130" s="6">
        <v>0.53987149530461997</v>
      </c>
      <c r="H130" s="6">
        <v>0.51530899892849003</v>
      </c>
    </row>
    <row r="131" spans="1:8" x14ac:dyDescent="0.25">
      <c r="A131" t="s">
        <v>250</v>
      </c>
      <c r="B131" t="s">
        <v>400</v>
      </c>
      <c r="C131" s="7">
        <v>5.50754949156204</v>
      </c>
      <c r="D131" s="7">
        <v>5.9746368284080402</v>
      </c>
      <c r="E131" s="7">
        <v>11.482186319970101</v>
      </c>
      <c r="F131" s="6">
        <v>0.41590665045312802</v>
      </c>
      <c r="G131" s="6">
        <v>0.61048711325516303</v>
      </c>
      <c r="H131" s="6">
        <v>0.43144370354126599</v>
      </c>
    </row>
    <row r="132" spans="1:8" x14ac:dyDescent="0.25">
      <c r="A132" t="s">
        <v>251</v>
      </c>
      <c r="B132" t="s">
        <v>401</v>
      </c>
      <c r="C132" s="7">
        <v>7.9293153972580601</v>
      </c>
      <c r="D132" s="7">
        <v>5.0482553249175703</v>
      </c>
      <c r="E132" s="7">
        <v>12.977570722175599</v>
      </c>
      <c r="F132" s="6">
        <v>0.39372961617466501</v>
      </c>
      <c r="G132" s="6">
        <v>0.67935444031727898</v>
      </c>
      <c r="H132" s="6">
        <v>0.45317647979894898</v>
      </c>
    </row>
    <row r="133" spans="1:8" x14ac:dyDescent="0.25">
      <c r="A133" t="s">
        <v>252</v>
      </c>
      <c r="B133" t="s">
        <v>402</v>
      </c>
      <c r="C133" s="7">
        <v>3.5225978890003198</v>
      </c>
      <c r="D133" s="7">
        <v>12.408601947603501</v>
      </c>
      <c r="E133" s="7">
        <v>15.931199836603801</v>
      </c>
      <c r="F133" s="6">
        <v>0.57644911892567896</v>
      </c>
      <c r="G133" s="6">
        <v>0.42355088107432098</v>
      </c>
      <c r="H133" s="6">
        <v>0.57644911892567896</v>
      </c>
    </row>
    <row r="134" spans="1:8" x14ac:dyDescent="0.25">
      <c r="A134" t="s">
        <v>253</v>
      </c>
      <c r="B134" t="s">
        <v>403</v>
      </c>
      <c r="C134" s="7">
        <v>4.7362652968695897</v>
      </c>
      <c r="D134" s="7">
        <v>3.3455477553893598</v>
      </c>
      <c r="E134" s="7">
        <v>8.0818130522589495</v>
      </c>
      <c r="F134" s="6">
        <v>0.41380344438057398</v>
      </c>
      <c r="G134" s="6">
        <v>0.61141394610736399</v>
      </c>
      <c r="H134" s="6">
        <v>0.45452708726295998</v>
      </c>
    </row>
    <row r="135" spans="1:8" x14ac:dyDescent="0.25">
      <c r="A135" t="s">
        <v>254</v>
      </c>
      <c r="B135" t="s">
        <v>404</v>
      </c>
      <c r="C135" s="7">
        <v>4.9506056097150601</v>
      </c>
      <c r="D135" s="7">
        <v>3.29461641685173</v>
      </c>
      <c r="E135" s="7">
        <v>8.2452220265667897</v>
      </c>
      <c r="F135" s="6">
        <v>0.31544044124802001</v>
      </c>
      <c r="G135" s="6">
        <v>0.69613163967370695</v>
      </c>
      <c r="H135" s="6">
        <v>0.33741213362294498</v>
      </c>
    </row>
    <row r="136" spans="1:8" x14ac:dyDescent="0.25">
      <c r="A136" t="s">
        <v>255</v>
      </c>
      <c r="B136" t="s">
        <v>405</v>
      </c>
      <c r="C136" s="7">
        <v>4.9415951662112496</v>
      </c>
      <c r="D136" s="7">
        <v>8.3855815138953194</v>
      </c>
      <c r="E136" s="7">
        <v>13.3271766801066</v>
      </c>
      <c r="F136" s="6">
        <v>0.67539133895194403</v>
      </c>
      <c r="G136" s="6">
        <v>0.32460866104805602</v>
      </c>
      <c r="H136" s="6">
        <v>0.67539133895194403</v>
      </c>
    </row>
    <row r="137" spans="1:8" x14ac:dyDescent="0.25">
      <c r="A137" t="s">
        <v>256</v>
      </c>
      <c r="B137" t="s">
        <v>406</v>
      </c>
      <c r="C137" s="7">
        <v>4.8328213538916502</v>
      </c>
      <c r="D137" s="7">
        <v>7.15489911877195</v>
      </c>
      <c r="E137" s="7">
        <v>11.9877204726636</v>
      </c>
      <c r="F137" s="6">
        <v>0.57848442326346505</v>
      </c>
      <c r="G137" s="6">
        <v>0.439951792180023</v>
      </c>
      <c r="H137" s="6">
        <v>0.58638565845353097</v>
      </c>
    </row>
    <row r="138" spans="1:8" x14ac:dyDescent="0.25">
      <c r="A138" t="s">
        <v>257</v>
      </c>
      <c r="B138" t="s">
        <v>407</v>
      </c>
      <c r="C138" s="7">
        <v>4.8179392881000798</v>
      </c>
      <c r="D138" s="7">
        <v>3.3817242031834498</v>
      </c>
      <c r="E138" s="7">
        <v>8.1996634912835304</v>
      </c>
      <c r="F138" s="6">
        <v>0.37724376990477199</v>
      </c>
      <c r="G138" s="6">
        <v>0.64041780500471601</v>
      </c>
      <c r="H138" s="6">
        <v>0.40027143414872102</v>
      </c>
    </row>
    <row r="139" spans="1:8" x14ac:dyDescent="0.25">
      <c r="A139" t="s">
        <v>258</v>
      </c>
      <c r="B139" t="s">
        <v>408</v>
      </c>
      <c r="C139" s="7">
        <v>3.9842089290633602</v>
      </c>
      <c r="D139" s="7">
        <v>3.5693338951151099</v>
      </c>
      <c r="E139" s="7">
        <v>7.5535428241784697</v>
      </c>
      <c r="F139" s="6">
        <v>0.46057883151504497</v>
      </c>
      <c r="G139" s="6">
        <v>0.58213531574500599</v>
      </c>
      <c r="H139" s="6">
        <v>0.48177122014750101</v>
      </c>
    </row>
    <row r="140" spans="1:8" x14ac:dyDescent="0.25">
      <c r="A140" t="s">
        <v>259</v>
      </c>
      <c r="B140" t="s">
        <v>409</v>
      </c>
      <c r="C140" s="7"/>
      <c r="D140" s="7"/>
      <c r="E140" s="7"/>
      <c r="F140" s="6"/>
      <c r="G140" s="6"/>
      <c r="H140" s="6"/>
    </row>
    <row r="141" spans="1:8" x14ac:dyDescent="0.25">
      <c r="A141" t="s">
        <v>260</v>
      </c>
      <c r="B141" t="s">
        <v>410</v>
      </c>
      <c r="C141" s="7">
        <v>5.9692433558679703</v>
      </c>
      <c r="D141" s="7">
        <v>5.0020007960008801</v>
      </c>
      <c r="E141" s="7">
        <v>10.971244151868801</v>
      </c>
      <c r="F141" s="6">
        <v>0.44623245767214498</v>
      </c>
      <c r="G141" s="6">
        <v>0.56805608895111204</v>
      </c>
      <c r="H141" s="6">
        <v>0.46028394316585503</v>
      </c>
    </row>
    <row r="142" spans="1:8" x14ac:dyDescent="0.25">
      <c r="A142" t="s">
        <v>261</v>
      </c>
      <c r="B142" t="s">
        <v>411</v>
      </c>
      <c r="C142" s="7">
        <v>4.9537332094610198</v>
      </c>
      <c r="D142" s="7">
        <v>6.8987687189313798</v>
      </c>
      <c r="E142" s="7">
        <v>11.8525019283924</v>
      </c>
      <c r="F142" s="6">
        <v>0.438873542999628</v>
      </c>
      <c r="G142" s="6">
        <v>0.57117255094477004</v>
      </c>
      <c r="H142" s="6">
        <v>0.54877064945494902</v>
      </c>
    </row>
    <row r="143" spans="1:8" x14ac:dyDescent="0.25">
      <c r="A143" t="s">
        <v>262</v>
      </c>
      <c r="B143" t="s">
        <v>412</v>
      </c>
      <c r="C143" s="7">
        <v>5.0845687611905497</v>
      </c>
      <c r="D143" s="7">
        <v>5.6436316523296801</v>
      </c>
      <c r="E143" s="7">
        <v>10.7282004135202</v>
      </c>
      <c r="F143" s="6">
        <v>0.48900342890239701</v>
      </c>
      <c r="G143" s="6">
        <v>0.54054534846337099</v>
      </c>
      <c r="H143" s="6">
        <v>0.51982308742123895</v>
      </c>
    </row>
    <row r="144" spans="1:8" x14ac:dyDescent="0.25">
      <c r="A144" t="s">
        <v>263</v>
      </c>
      <c r="B144" t="s">
        <v>413</v>
      </c>
      <c r="C144" s="7">
        <v>4.1662525225364204</v>
      </c>
      <c r="D144" s="7">
        <v>2.51996085727485</v>
      </c>
      <c r="E144" s="7">
        <v>6.68621337981127</v>
      </c>
      <c r="F144" s="6">
        <v>0.33294688878580397</v>
      </c>
      <c r="G144" s="6">
        <v>0.68887449757910502</v>
      </c>
      <c r="H144" s="6">
        <v>0.36092490832458202</v>
      </c>
    </row>
    <row r="145" spans="1:8" x14ac:dyDescent="0.25">
      <c r="A145" t="s">
        <v>264</v>
      </c>
      <c r="B145" t="s">
        <v>414</v>
      </c>
      <c r="C145" s="7">
        <v>9.0252088803877193</v>
      </c>
      <c r="D145" s="7">
        <v>3.2695054309370999</v>
      </c>
      <c r="E145" s="7">
        <v>12.2947143113248</v>
      </c>
      <c r="F145" s="6">
        <v>0.28816808165555402</v>
      </c>
      <c r="G145" s="6">
        <v>0.74220281908571295</v>
      </c>
      <c r="H145" s="6">
        <v>0.30609783306351801</v>
      </c>
    </row>
    <row r="146" spans="1:8" x14ac:dyDescent="0.25">
      <c r="A146" t="s">
        <v>265</v>
      </c>
      <c r="B146" t="s">
        <v>415</v>
      </c>
      <c r="C146" s="7">
        <v>5.5734393845646597</v>
      </c>
      <c r="D146" s="7">
        <v>6.5486882196342799</v>
      </c>
      <c r="E146" s="7">
        <v>12.1221276041989</v>
      </c>
      <c r="F146" s="6">
        <v>0.57793915966227605</v>
      </c>
      <c r="G146" s="6">
        <v>0.44158462500735202</v>
      </c>
      <c r="H146" s="6">
        <v>0.59930512291108995</v>
      </c>
    </row>
    <row r="147" spans="1:8" x14ac:dyDescent="0.25">
      <c r="A147" t="s">
        <v>266</v>
      </c>
      <c r="B147" t="s">
        <v>416</v>
      </c>
      <c r="C147" s="7">
        <v>1.4933861156917301</v>
      </c>
      <c r="D147" s="7">
        <v>5.6767072913346297</v>
      </c>
      <c r="E147" s="7">
        <v>7.1700934070263704</v>
      </c>
      <c r="F147" s="6">
        <v>0.53351106270234805</v>
      </c>
      <c r="G147" s="6">
        <v>0.61733071989690003</v>
      </c>
      <c r="H147" s="6">
        <v>0.68435284530159601</v>
      </c>
    </row>
    <row r="148" spans="1:8" x14ac:dyDescent="0.25">
      <c r="A148" t="s">
        <v>267</v>
      </c>
      <c r="B148" t="s">
        <v>417</v>
      </c>
      <c r="C148" s="7">
        <v>8.5284974531465991</v>
      </c>
      <c r="D148" s="7">
        <v>3.8625266513572698</v>
      </c>
      <c r="E148" s="7">
        <v>12.3910241045039</v>
      </c>
      <c r="F148" s="6">
        <v>0.33539004538850398</v>
      </c>
      <c r="G148" s="6">
        <v>0.68098913545037199</v>
      </c>
      <c r="H148" s="6">
        <v>0.37205874908313602</v>
      </c>
    </row>
    <row r="149" spans="1:8" x14ac:dyDescent="0.25">
      <c r="A149" t="s">
        <v>268</v>
      </c>
      <c r="B149" t="s">
        <v>418</v>
      </c>
      <c r="C149" s="7">
        <v>2.08459046272473</v>
      </c>
      <c r="D149" s="7">
        <v>12.0194399603416</v>
      </c>
      <c r="E149" s="7">
        <v>14.1040304230663</v>
      </c>
      <c r="F149" s="6">
        <v>0.66539068448578198</v>
      </c>
      <c r="G149" s="6">
        <v>0.42050089747248598</v>
      </c>
      <c r="H149" s="6">
        <v>0.79422805742318303</v>
      </c>
    </row>
    <row r="150" spans="1:8" x14ac:dyDescent="0.25">
      <c r="A150" t="s">
        <v>269</v>
      </c>
      <c r="B150" t="s">
        <v>419</v>
      </c>
      <c r="C150" s="7">
        <v>9.7044901210550396</v>
      </c>
      <c r="D150" s="7">
        <v>2.39548342131001</v>
      </c>
      <c r="E150" s="7">
        <v>12.099973542365101</v>
      </c>
      <c r="F150" s="6">
        <v>0.21736284878605</v>
      </c>
      <c r="G150" s="6">
        <v>0.81083893851178901</v>
      </c>
      <c r="H150" s="6">
        <v>0.23661444333286399</v>
      </c>
    </row>
    <row r="151" spans="1:8" x14ac:dyDescent="0.25">
      <c r="A151" t="s">
        <v>270</v>
      </c>
      <c r="B151" t="s">
        <v>420</v>
      </c>
      <c r="C151" s="7">
        <v>5.5955863728072996</v>
      </c>
      <c r="D151" s="7">
        <v>6.18542021586393</v>
      </c>
      <c r="E151" s="7">
        <v>11.7810065886712</v>
      </c>
      <c r="F151" s="6">
        <v>0.51326303611175805</v>
      </c>
      <c r="G151" s="6">
        <v>0.50873531031418295</v>
      </c>
      <c r="H151" s="6">
        <v>0.53181892786753704</v>
      </c>
    </row>
    <row r="152" spans="1:8" x14ac:dyDescent="0.25">
      <c r="A152" t="s">
        <v>271</v>
      </c>
      <c r="B152" t="s">
        <v>421</v>
      </c>
      <c r="C152" s="7">
        <v>4.9127844031399102</v>
      </c>
      <c r="D152" s="7">
        <v>4.7306782994956604</v>
      </c>
      <c r="E152" s="7">
        <v>9.6434627026355706</v>
      </c>
      <c r="F152" s="6">
        <v>0.46825592851703901</v>
      </c>
      <c r="G152" s="6">
        <v>0.55451007520928597</v>
      </c>
      <c r="H152" s="6">
        <v>0.49102193224336399</v>
      </c>
    </row>
    <row r="153" spans="1:8" x14ac:dyDescent="0.25">
      <c r="C153" s="7"/>
      <c r="D153" s="7"/>
      <c r="E153" s="7"/>
      <c r="F153" s="6"/>
      <c r="G153" s="6"/>
      <c r="H153" s="6"/>
    </row>
    <row r="154" spans="1:8" x14ac:dyDescent="0.25">
      <c r="C154" s="7"/>
      <c r="D154" s="7"/>
      <c r="E154" s="7"/>
      <c r="F154" s="6"/>
      <c r="G154" s="6"/>
      <c r="H154" s="6"/>
    </row>
    <row r="155" spans="1:8" x14ac:dyDescent="0.25">
      <c r="C155" s="7"/>
      <c r="D155" s="7"/>
      <c r="E155" s="7"/>
      <c r="F155" s="6"/>
      <c r="G155" s="6"/>
      <c r="H155" s="6"/>
    </row>
    <row r="156" spans="1:8" x14ac:dyDescent="0.25">
      <c r="C156" s="7"/>
      <c r="D156" s="7"/>
      <c r="E156" s="7"/>
      <c r="F156" s="6"/>
      <c r="G156" s="6"/>
      <c r="H156" s="6"/>
    </row>
    <row r="157" spans="1:8" x14ac:dyDescent="0.25">
      <c r="C157" s="7"/>
      <c r="D157" s="7"/>
      <c r="E157" s="7"/>
      <c r="F157" s="6"/>
      <c r="G157" s="6"/>
      <c r="H157" s="6"/>
    </row>
    <row r="158" spans="1:8" x14ac:dyDescent="0.25">
      <c r="C158" s="7"/>
      <c r="D158" s="7"/>
      <c r="E158" s="7"/>
      <c r="F158" s="6"/>
      <c r="G158" s="6"/>
      <c r="H158" s="6"/>
    </row>
    <row r="159" spans="1:8" x14ac:dyDescent="0.25">
      <c r="C159" s="7"/>
      <c r="D159" s="7"/>
      <c r="E159" s="7"/>
      <c r="F159" s="6"/>
      <c r="G159" s="6"/>
      <c r="H159" s="6"/>
    </row>
    <row r="160" spans="1:8" x14ac:dyDescent="0.25">
      <c r="C160" s="7"/>
      <c r="D160" s="7"/>
      <c r="E160" s="7"/>
      <c r="F160" s="6"/>
      <c r="G160" s="6"/>
      <c r="H160" s="6"/>
    </row>
    <row r="161" spans="3:8" x14ac:dyDescent="0.25">
      <c r="C161" s="7"/>
      <c r="D161" s="7"/>
      <c r="E161" s="7"/>
      <c r="F161" s="6"/>
      <c r="G161" s="6"/>
      <c r="H161" s="6"/>
    </row>
    <row r="162" spans="3:8" x14ac:dyDescent="0.25">
      <c r="C162" s="7"/>
      <c r="D162" s="7"/>
      <c r="E162" s="7"/>
      <c r="F162" s="6"/>
      <c r="G162" s="6"/>
      <c r="H162" s="6"/>
    </row>
    <row r="163" spans="3:8" x14ac:dyDescent="0.25">
      <c r="C163" s="7"/>
      <c r="D163" s="7"/>
      <c r="E163" s="7"/>
      <c r="F163" s="6"/>
      <c r="G163" s="6"/>
      <c r="H163" s="6"/>
    </row>
    <row r="164" spans="3:8" x14ac:dyDescent="0.25">
      <c r="C164" s="7"/>
      <c r="D164" s="7"/>
      <c r="E164" s="7"/>
      <c r="F164" s="6"/>
      <c r="G164" s="6"/>
      <c r="H164" s="6"/>
    </row>
    <row r="165" spans="3:8" x14ac:dyDescent="0.25">
      <c r="C165" s="7"/>
      <c r="D165" s="7"/>
      <c r="E165" s="7"/>
      <c r="F165" s="6"/>
      <c r="G165" s="6"/>
      <c r="H165" s="6"/>
    </row>
    <row r="166" spans="3:8" x14ac:dyDescent="0.25">
      <c r="C166" s="7"/>
      <c r="D166" s="7"/>
      <c r="E166" s="7"/>
      <c r="F166" s="6"/>
      <c r="G166" s="6"/>
      <c r="H166" s="6"/>
    </row>
    <row r="167" spans="3:8" x14ac:dyDescent="0.25">
      <c r="C167" s="7"/>
      <c r="D167" s="7"/>
      <c r="E167" s="7"/>
      <c r="F167" s="6"/>
      <c r="G167" s="6"/>
      <c r="H167" s="6"/>
    </row>
    <row r="168" spans="3:8" x14ac:dyDescent="0.25">
      <c r="C168" s="7"/>
      <c r="D168" s="7"/>
      <c r="E168" s="7"/>
      <c r="F168" s="6"/>
      <c r="G168" s="6"/>
      <c r="H168" s="6"/>
    </row>
    <row r="169" spans="3:8" x14ac:dyDescent="0.25">
      <c r="C169" s="7"/>
      <c r="D169" s="7"/>
      <c r="E169" s="7"/>
      <c r="F169" s="6"/>
      <c r="G169" s="6"/>
      <c r="H169" s="6"/>
    </row>
    <row r="170" spans="3:8" x14ac:dyDescent="0.25">
      <c r="C170" s="7"/>
      <c r="D170" s="7"/>
      <c r="E170" s="7"/>
      <c r="F170" s="6"/>
      <c r="G170" s="6"/>
      <c r="H170" s="6"/>
    </row>
    <row r="171" spans="3:8" x14ac:dyDescent="0.25">
      <c r="C171" s="7"/>
      <c r="D171" s="7"/>
      <c r="E171" s="7"/>
      <c r="F171" s="6"/>
      <c r="G171" s="6"/>
      <c r="H171" s="6"/>
    </row>
    <row r="172" spans="3:8" x14ac:dyDescent="0.25">
      <c r="C172" s="7"/>
      <c r="D172" s="7"/>
      <c r="E172" s="7"/>
      <c r="F172" s="6"/>
      <c r="G172" s="6"/>
      <c r="H172" s="6"/>
    </row>
    <row r="173" spans="3:8" x14ac:dyDescent="0.25">
      <c r="C173" s="7"/>
      <c r="D173" s="7"/>
      <c r="E173" s="7"/>
      <c r="F173" s="6"/>
      <c r="G173" s="6"/>
      <c r="H173" s="6"/>
    </row>
    <row r="174" spans="3:8" x14ac:dyDescent="0.25">
      <c r="C174" s="7"/>
      <c r="D174" s="7"/>
      <c r="E174" s="7"/>
      <c r="F174" s="6"/>
      <c r="G174" s="6"/>
      <c r="H174" s="6"/>
    </row>
    <row r="175" spans="3:8" x14ac:dyDescent="0.25">
      <c r="C175" s="7"/>
      <c r="D175" s="7"/>
      <c r="E175" s="7"/>
      <c r="F175" s="6"/>
      <c r="G175" s="6"/>
      <c r="H175" s="6"/>
    </row>
    <row r="176" spans="3:8" x14ac:dyDescent="0.25">
      <c r="C176" s="7"/>
      <c r="D176" s="7"/>
      <c r="E176" s="7"/>
      <c r="F176" s="6"/>
      <c r="G176" s="6"/>
      <c r="H176" s="6"/>
    </row>
    <row r="177" spans="3:8" x14ac:dyDescent="0.25">
      <c r="C177" s="7"/>
      <c r="D177" s="7"/>
      <c r="E177" s="7"/>
      <c r="F177" s="6"/>
      <c r="G177" s="6"/>
      <c r="H177" s="6"/>
    </row>
    <row r="178" spans="3:8" x14ac:dyDescent="0.25">
      <c r="C178" s="7"/>
      <c r="D178" s="7"/>
      <c r="E178" s="7"/>
      <c r="F178" s="6"/>
      <c r="G178" s="6"/>
      <c r="H178" s="6"/>
    </row>
    <row r="179" spans="3:8" x14ac:dyDescent="0.25">
      <c r="C179" s="7"/>
      <c r="D179" s="7"/>
      <c r="E179" s="7"/>
      <c r="F179" s="6"/>
      <c r="G179" s="6"/>
      <c r="H179" s="6"/>
    </row>
    <row r="180" spans="3:8" x14ac:dyDescent="0.25">
      <c r="C180" s="7"/>
      <c r="D180" s="7"/>
      <c r="E180" s="7"/>
      <c r="F180" s="6"/>
      <c r="G180" s="6"/>
      <c r="H180" s="6"/>
    </row>
    <row r="181" spans="3:8" x14ac:dyDescent="0.25">
      <c r="C181" s="7"/>
      <c r="D181" s="7"/>
      <c r="E181" s="7"/>
      <c r="F181" s="6"/>
      <c r="G181" s="6"/>
      <c r="H181" s="6"/>
    </row>
    <row r="182" spans="3:8" x14ac:dyDescent="0.25">
      <c r="C182" s="7"/>
      <c r="D182" s="7"/>
      <c r="E182" s="7"/>
      <c r="F182" s="6"/>
      <c r="G182" s="6"/>
      <c r="H182" s="6"/>
    </row>
    <row r="183" spans="3:8" x14ac:dyDescent="0.25">
      <c r="C183" s="7"/>
      <c r="D183" s="7"/>
      <c r="E183" s="7"/>
      <c r="F183" s="6"/>
      <c r="G183" s="6"/>
      <c r="H183" s="6"/>
    </row>
    <row r="184" spans="3:8" x14ac:dyDescent="0.25">
      <c r="C184" s="7"/>
      <c r="D184" s="7"/>
      <c r="E184" s="7"/>
      <c r="F184" s="6"/>
      <c r="G184" s="6"/>
      <c r="H184" s="6"/>
    </row>
    <row r="185" spans="3:8" x14ac:dyDescent="0.25">
      <c r="C185" s="7"/>
      <c r="D185" s="7"/>
      <c r="E185" s="7"/>
      <c r="F185" s="6"/>
      <c r="G185" s="6"/>
      <c r="H185" s="6"/>
    </row>
    <row r="186" spans="3:8" x14ac:dyDescent="0.25">
      <c r="C186" s="7"/>
      <c r="D186" s="7"/>
      <c r="E186" s="7"/>
      <c r="F186" s="6"/>
      <c r="G186" s="6"/>
      <c r="H186" s="6"/>
    </row>
    <row r="187" spans="3:8" x14ac:dyDescent="0.25">
      <c r="C187" s="7"/>
      <c r="D187" s="7"/>
      <c r="E187" s="7"/>
      <c r="F187" s="6"/>
      <c r="G187" s="6"/>
      <c r="H187" s="6"/>
    </row>
    <row r="188" spans="3:8" x14ac:dyDescent="0.25">
      <c r="C188" s="7"/>
      <c r="D188" s="7"/>
      <c r="E188" s="7"/>
      <c r="F188" s="6"/>
      <c r="G188" s="6"/>
      <c r="H188" s="6"/>
    </row>
    <row r="189" spans="3:8" x14ac:dyDescent="0.25">
      <c r="C189" s="7"/>
      <c r="D189" s="7"/>
      <c r="E189" s="7"/>
      <c r="F189" s="6"/>
      <c r="G189" s="6"/>
      <c r="H189" s="6"/>
    </row>
    <row r="190" spans="3:8" x14ac:dyDescent="0.25">
      <c r="C190" s="7"/>
      <c r="D190" s="7"/>
      <c r="E190" s="7"/>
      <c r="F190" s="6"/>
      <c r="G190" s="6"/>
      <c r="H190" s="6"/>
    </row>
    <row r="191" spans="3:8" x14ac:dyDescent="0.25">
      <c r="C191" s="7"/>
      <c r="D191" s="7"/>
      <c r="E191" s="7"/>
      <c r="F191" s="6"/>
      <c r="G191" s="6"/>
      <c r="H191" s="6"/>
    </row>
    <row r="192" spans="3:8" x14ac:dyDescent="0.25">
      <c r="C192" s="7"/>
      <c r="D192" s="7"/>
      <c r="E192" s="7"/>
      <c r="F192" s="6"/>
      <c r="G192" s="6"/>
      <c r="H192" s="6"/>
    </row>
    <row r="193" spans="3:8" x14ac:dyDescent="0.25">
      <c r="C193" s="7"/>
      <c r="D193" s="7"/>
      <c r="E193" s="7"/>
      <c r="F193" s="6"/>
      <c r="G193" s="6"/>
      <c r="H193" s="6"/>
    </row>
    <row r="194" spans="3:8" x14ac:dyDescent="0.25">
      <c r="C194" s="7"/>
      <c r="D194" s="7"/>
      <c r="E194" s="7"/>
      <c r="F194" s="6"/>
      <c r="G194" s="6"/>
      <c r="H194" s="6"/>
    </row>
    <row r="195" spans="3:8" x14ac:dyDescent="0.25">
      <c r="C195" s="7"/>
      <c r="D195" s="7"/>
      <c r="E195" s="7"/>
      <c r="F195" s="6"/>
      <c r="G195" s="6"/>
      <c r="H195" s="6"/>
    </row>
    <row r="196" spans="3:8" x14ac:dyDescent="0.25">
      <c r="C196" s="7"/>
      <c r="D196" s="7"/>
      <c r="E196" s="7"/>
      <c r="F196" s="6"/>
      <c r="G196" s="6"/>
      <c r="H196" s="6"/>
    </row>
    <row r="197" spans="3:8" x14ac:dyDescent="0.25">
      <c r="C197" s="7"/>
      <c r="D197" s="7"/>
      <c r="E197" s="7"/>
      <c r="F197" s="6"/>
      <c r="G197" s="6"/>
      <c r="H197" s="6"/>
    </row>
    <row r="198" spans="3:8" x14ac:dyDescent="0.25">
      <c r="C198" s="7"/>
      <c r="D198" s="7"/>
      <c r="E198" s="7"/>
      <c r="F198" s="6"/>
      <c r="G198" s="6"/>
      <c r="H198" s="6"/>
    </row>
    <row r="199" spans="3:8" x14ac:dyDescent="0.25">
      <c r="C199" s="7"/>
      <c r="D199" s="7"/>
      <c r="E199" s="7"/>
      <c r="F199" s="6"/>
      <c r="G199" s="6"/>
      <c r="H199" s="6"/>
    </row>
    <row r="200" spans="3:8" x14ac:dyDescent="0.25">
      <c r="C200" s="7"/>
      <c r="D200" s="7"/>
      <c r="E200" s="7"/>
      <c r="F200" s="6"/>
      <c r="G200" s="6"/>
      <c r="H200" s="6"/>
    </row>
    <row r="201" spans="3:8" x14ac:dyDescent="0.25">
      <c r="C201" s="7"/>
      <c r="D201" s="7"/>
      <c r="E201" s="7"/>
      <c r="F201" s="6"/>
      <c r="G201" s="6"/>
      <c r="H201" s="6"/>
    </row>
    <row r="202" spans="3:8" x14ac:dyDescent="0.25">
      <c r="C202" s="7"/>
      <c r="D202" s="7"/>
      <c r="E202" s="7"/>
      <c r="F202" s="6"/>
      <c r="G202" s="6"/>
      <c r="H202" s="6"/>
    </row>
    <row r="203" spans="3:8" x14ac:dyDescent="0.25">
      <c r="C203" s="7"/>
      <c r="D203" s="7"/>
      <c r="E203" s="7"/>
      <c r="F203" s="6"/>
      <c r="G203" s="6"/>
      <c r="H203" s="6"/>
    </row>
    <row r="204" spans="3:8" x14ac:dyDescent="0.25">
      <c r="C204" s="7"/>
      <c r="D204" s="7"/>
      <c r="E204" s="7"/>
      <c r="F204" s="6"/>
      <c r="G204" s="6"/>
      <c r="H204" s="6"/>
    </row>
    <row r="205" spans="3:8" x14ac:dyDescent="0.25">
      <c r="C205" s="7"/>
      <c r="D205" s="7"/>
      <c r="E205" s="7"/>
      <c r="F205" s="6"/>
      <c r="G205" s="6"/>
      <c r="H205" s="6"/>
    </row>
    <row r="206" spans="3:8" x14ac:dyDescent="0.25">
      <c r="C206" s="7"/>
      <c r="D206" s="7"/>
      <c r="E206" s="7"/>
      <c r="F206" s="6"/>
      <c r="G206" s="6"/>
      <c r="H206" s="6"/>
    </row>
    <row r="207" spans="3:8" x14ac:dyDescent="0.25">
      <c r="C207" s="7"/>
      <c r="D207" s="7"/>
      <c r="E207" s="7"/>
      <c r="F207" s="6"/>
      <c r="G207" s="6"/>
      <c r="H207" s="6"/>
    </row>
    <row r="208" spans="3:8" x14ac:dyDescent="0.25">
      <c r="C208" s="7"/>
      <c r="D208" s="7"/>
      <c r="E208" s="7"/>
      <c r="F208" s="6"/>
      <c r="G208" s="6"/>
      <c r="H208" s="6"/>
    </row>
    <row r="209" spans="3:8" x14ac:dyDescent="0.25">
      <c r="C209" s="7"/>
      <c r="D209" s="7"/>
      <c r="E209" s="7"/>
      <c r="F209" s="6"/>
      <c r="G209" s="6"/>
      <c r="H209" s="6"/>
    </row>
    <row r="210" spans="3:8" x14ac:dyDescent="0.25">
      <c r="C210" s="7"/>
      <c r="D210" s="7"/>
      <c r="E210" s="7"/>
      <c r="F210" s="6"/>
      <c r="G210" s="6"/>
      <c r="H210" s="6"/>
    </row>
    <row r="211" spans="3:8" x14ac:dyDescent="0.25">
      <c r="C211" s="7"/>
      <c r="D211" s="7"/>
      <c r="E211" s="7"/>
      <c r="F211" s="6"/>
      <c r="G211" s="6"/>
      <c r="H211" s="6"/>
    </row>
    <row r="212" spans="3:8" x14ac:dyDescent="0.25">
      <c r="C212" s="7"/>
      <c r="D212" s="7"/>
      <c r="E212" s="7"/>
      <c r="F212" s="6"/>
      <c r="G212" s="6"/>
      <c r="H212" s="6"/>
    </row>
    <row r="213" spans="3:8" x14ac:dyDescent="0.25">
      <c r="C213" s="7"/>
      <c r="D213" s="7"/>
      <c r="E213" s="7"/>
      <c r="F213" s="6"/>
      <c r="G213" s="6"/>
      <c r="H213" s="6"/>
    </row>
    <row r="214" spans="3:8" x14ac:dyDescent="0.25">
      <c r="C214" s="7"/>
      <c r="D214" s="7"/>
      <c r="E214" s="7"/>
      <c r="F214" s="6"/>
      <c r="G214" s="6"/>
      <c r="H214" s="6"/>
    </row>
    <row r="215" spans="3:8" x14ac:dyDescent="0.25">
      <c r="C215" s="7"/>
      <c r="D215" s="7"/>
      <c r="E215" s="7"/>
      <c r="F215" s="6"/>
      <c r="G215" s="6"/>
      <c r="H215" s="6"/>
    </row>
    <row r="216" spans="3:8" x14ac:dyDescent="0.25">
      <c r="C216" s="7"/>
      <c r="D216" s="7"/>
      <c r="E216" s="7"/>
      <c r="F216" s="6"/>
      <c r="G216" s="6"/>
      <c r="H216" s="6"/>
    </row>
    <row r="217" spans="3:8" x14ac:dyDescent="0.25">
      <c r="C217" s="7"/>
      <c r="D217" s="7"/>
      <c r="E217" s="7"/>
      <c r="F217" s="6"/>
      <c r="G217" s="6"/>
      <c r="H217" s="6"/>
    </row>
    <row r="218" spans="3:8" x14ac:dyDescent="0.25">
      <c r="C218" s="7"/>
      <c r="D218" s="7"/>
      <c r="E218" s="7"/>
      <c r="F218" s="6"/>
      <c r="G218" s="6"/>
      <c r="H218" s="6"/>
    </row>
    <row r="219" spans="3:8" x14ac:dyDescent="0.25">
      <c r="C219" s="7"/>
      <c r="D219" s="7"/>
      <c r="E219" s="7"/>
      <c r="F219" s="6"/>
      <c r="G219" s="6"/>
      <c r="H219" s="6"/>
    </row>
    <row r="220" spans="3:8" x14ac:dyDescent="0.25">
      <c r="C220" s="7"/>
      <c r="D220" s="7"/>
      <c r="E220" s="7"/>
      <c r="F220" s="6"/>
      <c r="G220" s="6"/>
      <c r="H220" s="6"/>
    </row>
    <row r="221" spans="3:8" x14ac:dyDescent="0.25">
      <c r="C221" s="7"/>
      <c r="D221" s="7"/>
      <c r="E221" s="7"/>
      <c r="F221" s="6"/>
      <c r="G221" s="6"/>
      <c r="H221" s="6"/>
    </row>
    <row r="222" spans="3:8" x14ac:dyDescent="0.25">
      <c r="C222" s="7"/>
      <c r="D222" s="7"/>
      <c r="E222" s="7"/>
      <c r="F222" s="6"/>
      <c r="G222" s="6"/>
      <c r="H222" s="6"/>
    </row>
    <row r="223" spans="3:8" x14ac:dyDescent="0.25">
      <c r="C223" s="7"/>
      <c r="D223" s="7"/>
      <c r="E223" s="7"/>
      <c r="F223" s="6"/>
      <c r="G223" s="6"/>
      <c r="H223" s="6"/>
    </row>
    <row r="224" spans="3:8" x14ac:dyDescent="0.25">
      <c r="C224" s="7"/>
      <c r="D224" s="7"/>
      <c r="E224" s="7"/>
      <c r="F224" s="6"/>
      <c r="G224" s="6"/>
      <c r="H224" s="6"/>
    </row>
    <row r="225" spans="3:8" x14ac:dyDescent="0.25">
      <c r="C225" s="7"/>
      <c r="D225" s="7"/>
      <c r="E225" s="7"/>
      <c r="F225" s="6"/>
      <c r="G225" s="6"/>
      <c r="H225" s="6"/>
    </row>
    <row r="226" spans="3:8" x14ac:dyDescent="0.25">
      <c r="C226" s="7"/>
      <c r="D226" s="7"/>
      <c r="E226" s="7"/>
      <c r="F226" s="6"/>
      <c r="G226" s="6"/>
      <c r="H226" s="6"/>
    </row>
    <row r="227" spans="3:8" x14ac:dyDescent="0.25">
      <c r="C227" s="7"/>
      <c r="D227" s="7"/>
      <c r="E227" s="7"/>
      <c r="F227" s="6"/>
      <c r="G227" s="6"/>
      <c r="H227" s="6"/>
    </row>
    <row r="228" spans="3:8" x14ac:dyDescent="0.25">
      <c r="C228" s="7"/>
      <c r="D228" s="7"/>
      <c r="E228" s="7"/>
      <c r="F228" s="6"/>
      <c r="G228" s="6"/>
      <c r="H228" s="6"/>
    </row>
    <row r="229" spans="3:8" x14ac:dyDescent="0.25">
      <c r="C229" s="7"/>
      <c r="D229" s="7"/>
      <c r="E229" s="7"/>
      <c r="F229" s="6"/>
      <c r="G229" s="6"/>
      <c r="H229" s="6"/>
    </row>
    <row r="230" spans="3:8" x14ac:dyDescent="0.25">
      <c r="C230" s="7"/>
      <c r="D230" s="7"/>
      <c r="E230" s="7"/>
      <c r="F230" s="6"/>
      <c r="G230" s="6"/>
      <c r="H230" s="6"/>
    </row>
    <row r="231" spans="3:8" x14ac:dyDescent="0.25">
      <c r="C231" s="7"/>
      <c r="D231" s="7"/>
      <c r="E231" s="7"/>
      <c r="F231" s="6"/>
      <c r="G231" s="6"/>
      <c r="H231" s="6"/>
    </row>
    <row r="232" spans="3:8" x14ac:dyDescent="0.25">
      <c r="C232" s="7"/>
      <c r="D232" s="7"/>
      <c r="E232" s="7"/>
      <c r="F232" s="6"/>
      <c r="G232" s="6"/>
      <c r="H232" s="6"/>
    </row>
    <row r="233" spans="3:8" x14ac:dyDescent="0.25">
      <c r="C233" s="7"/>
      <c r="D233" s="7"/>
      <c r="E233" s="7"/>
      <c r="F233" s="6"/>
      <c r="G233" s="6"/>
      <c r="H233" s="6"/>
    </row>
    <row r="234" spans="3:8" x14ac:dyDescent="0.25">
      <c r="C234" s="7"/>
      <c r="D234" s="7"/>
      <c r="E234" s="7"/>
      <c r="F234" s="6"/>
      <c r="G234" s="6"/>
      <c r="H234" s="6"/>
    </row>
    <row r="235" spans="3:8" x14ac:dyDescent="0.25">
      <c r="C235" s="7"/>
      <c r="D235" s="7"/>
      <c r="E235" s="7"/>
      <c r="F235" s="6"/>
      <c r="G235" s="6"/>
      <c r="H235" s="6"/>
    </row>
    <row r="236" spans="3:8" x14ac:dyDescent="0.25">
      <c r="C236" s="7"/>
      <c r="D236" s="7"/>
      <c r="E236" s="7"/>
      <c r="F236" s="6"/>
      <c r="G236" s="6"/>
      <c r="H236" s="6"/>
    </row>
    <row r="237" spans="3:8" x14ac:dyDescent="0.25">
      <c r="C237" s="7"/>
      <c r="D237" s="7"/>
      <c r="E237" s="7"/>
      <c r="F237" s="6"/>
      <c r="G237" s="6"/>
      <c r="H237" s="6"/>
    </row>
    <row r="238" spans="3:8" x14ac:dyDescent="0.25">
      <c r="C238" s="7"/>
      <c r="D238" s="7"/>
      <c r="E238" s="7"/>
      <c r="F238" s="6"/>
      <c r="G238" s="6"/>
      <c r="H238" s="6"/>
    </row>
    <row r="239" spans="3:8" x14ac:dyDescent="0.25">
      <c r="C239" s="7"/>
      <c r="D239" s="7"/>
      <c r="E239" s="7"/>
      <c r="F239" s="6"/>
      <c r="G239" s="6"/>
      <c r="H239" s="6"/>
    </row>
    <row r="240" spans="3:8" x14ac:dyDescent="0.25">
      <c r="C240" s="7"/>
      <c r="D240" s="7"/>
      <c r="E240" s="7"/>
      <c r="F240" s="6"/>
      <c r="G240" s="6"/>
      <c r="H240" s="6"/>
    </row>
    <row r="241" spans="3:8" x14ac:dyDescent="0.25">
      <c r="C241" s="7"/>
      <c r="D241" s="7"/>
      <c r="E241" s="7"/>
      <c r="F241" s="6"/>
      <c r="G241" s="6"/>
      <c r="H241" s="6"/>
    </row>
    <row r="242" spans="3:8" x14ac:dyDescent="0.25">
      <c r="C242" s="7"/>
      <c r="D242" s="7"/>
      <c r="E242" s="7"/>
      <c r="F242" s="6"/>
      <c r="G242" s="6"/>
      <c r="H242" s="6"/>
    </row>
    <row r="243" spans="3:8" x14ac:dyDescent="0.25">
      <c r="C243" s="7"/>
      <c r="D243" s="7"/>
      <c r="E243" s="7"/>
      <c r="F243" s="6"/>
      <c r="G243" s="6"/>
      <c r="H243" s="6"/>
    </row>
    <row r="244" spans="3:8" x14ac:dyDescent="0.25">
      <c r="C244" s="7"/>
      <c r="D244" s="7"/>
      <c r="E244" s="7"/>
      <c r="F244" s="6"/>
      <c r="G244" s="6"/>
      <c r="H244" s="6"/>
    </row>
    <row r="245" spans="3:8" x14ac:dyDescent="0.25">
      <c r="C245" s="7"/>
      <c r="D245" s="7"/>
      <c r="E245" s="7"/>
      <c r="F245" s="6"/>
      <c r="G245" s="6"/>
      <c r="H245" s="6"/>
    </row>
    <row r="246" spans="3:8" x14ac:dyDescent="0.25">
      <c r="C246" s="7"/>
      <c r="D246" s="7"/>
      <c r="E246" s="7"/>
      <c r="F246" s="6"/>
      <c r="G246" s="6"/>
      <c r="H246" s="6"/>
    </row>
    <row r="247" spans="3:8" x14ac:dyDescent="0.25">
      <c r="C247" s="7"/>
      <c r="D247" s="7"/>
      <c r="E247" s="7"/>
      <c r="F247" s="6"/>
      <c r="G247" s="6"/>
      <c r="H247" s="6"/>
    </row>
    <row r="248" spans="3:8" x14ac:dyDescent="0.25">
      <c r="C248" s="7"/>
      <c r="D248" s="7"/>
      <c r="E248" s="7"/>
      <c r="F248" s="6"/>
      <c r="G248" s="6"/>
      <c r="H248" s="6"/>
    </row>
    <row r="249" spans="3:8" x14ac:dyDescent="0.25">
      <c r="C249" s="7"/>
      <c r="D249" s="7"/>
      <c r="E249" s="7"/>
      <c r="F249" s="6"/>
      <c r="G249" s="6"/>
      <c r="H249" s="6"/>
    </row>
    <row r="250" spans="3:8" x14ac:dyDescent="0.25">
      <c r="C250" s="7"/>
      <c r="D250" s="7"/>
      <c r="E250" s="7"/>
      <c r="F250" s="6"/>
      <c r="G250" s="6"/>
      <c r="H250" s="6"/>
    </row>
    <row r="251" spans="3:8" x14ac:dyDescent="0.25">
      <c r="C251" s="7"/>
      <c r="D251" s="7"/>
      <c r="E251" s="7"/>
      <c r="F251" s="6"/>
      <c r="G251" s="6"/>
      <c r="H251" s="6"/>
    </row>
    <row r="252" spans="3:8" x14ac:dyDescent="0.25">
      <c r="C252" s="7"/>
      <c r="D252" s="7"/>
      <c r="E252" s="7"/>
      <c r="F252" s="6"/>
      <c r="G252" s="6"/>
      <c r="H252" s="6"/>
    </row>
    <row r="253" spans="3:8" x14ac:dyDescent="0.25">
      <c r="C253" s="7"/>
      <c r="D253" s="7"/>
      <c r="E253" s="7"/>
      <c r="F253" s="6"/>
      <c r="G253" s="6"/>
      <c r="H253" s="6"/>
    </row>
    <row r="254" spans="3:8" x14ac:dyDescent="0.25">
      <c r="C254" s="7"/>
      <c r="D254" s="7"/>
      <c r="E254" s="7"/>
      <c r="F254" s="6"/>
      <c r="G254" s="6"/>
      <c r="H254" s="6"/>
    </row>
    <row r="255" spans="3:8" x14ac:dyDescent="0.25">
      <c r="C255" s="7"/>
      <c r="D255" s="7"/>
      <c r="E255" s="7"/>
      <c r="F255" s="6"/>
      <c r="G255" s="6"/>
      <c r="H255" s="6"/>
    </row>
    <row r="256" spans="3:8" x14ac:dyDescent="0.25">
      <c r="C256" s="7"/>
      <c r="D256" s="7"/>
      <c r="E256" s="7"/>
      <c r="F256" s="6"/>
      <c r="G256" s="6"/>
      <c r="H256" s="6"/>
    </row>
    <row r="257" spans="3:8" x14ac:dyDescent="0.25">
      <c r="C257" s="7"/>
      <c r="D257" s="7"/>
      <c r="E257" s="7"/>
      <c r="F257" s="6"/>
      <c r="G257" s="6"/>
      <c r="H257" s="6"/>
    </row>
    <row r="258" spans="3:8" x14ac:dyDescent="0.25">
      <c r="C258" s="7"/>
      <c r="D258" s="7"/>
      <c r="E258" s="7"/>
      <c r="F258" s="6"/>
      <c r="G258" s="6"/>
      <c r="H258" s="6"/>
    </row>
    <row r="259" spans="3:8" x14ac:dyDescent="0.25">
      <c r="C259" s="7"/>
      <c r="D259" s="7"/>
      <c r="E259" s="7"/>
      <c r="F259" s="6"/>
      <c r="G259" s="6"/>
      <c r="H259" s="6"/>
    </row>
    <row r="260" spans="3:8" x14ac:dyDescent="0.25">
      <c r="C260" s="7"/>
      <c r="D260" s="7"/>
      <c r="E260" s="7"/>
      <c r="F260" s="6"/>
      <c r="G260" s="6"/>
      <c r="H260" s="6"/>
    </row>
    <row r="261" spans="3:8" x14ac:dyDescent="0.25">
      <c r="C261" s="7"/>
      <c r="D261" s="7"/>
      <c r="E261" s="7"/>
      <c r="F261" s="6"/>
      <c r="G261" s="6"/>
      <c r="H261" s="6"/>
    </row>
    <row r="262" spans="3:8" x14ac:dyDescent="0.25">
      <c r="C262" s="7"/>
      <c r="D262" s="7"/>
      <c r="E262" s="7"/>
      <c r="F262" s="6"/>
      <c r="G262" s="6"/>
      <c r="H262" s="6"/>
    </row>
    <row r="263" spans="3:8" x14ac:dyDescent="0.25">
      <c r="C263" s="7"/>
      <c r="D263" s="7"/>
      <c r="E263" s="7"/>
      <c r="F263" s="6"/>
      <c r="G263" s="6"/>
      <c r="H263" s="6"/>
    </row>
    <row r="264" spans="3:8" x14ac:dyDescent="0.25">
      <c r="C264" s="7"/>
      <c r="D264" s="7"/>
      <c r="E264" s="7"/>
      <c r="F264" s="6"/>
      <c r="G264" s="6"/>
      <c r="H264" s="6"/>
    </row>
    <row r="265" spans="3:8" x14ac:dyDescent="0.25">
      <c r="C265" s="7"/>
      <c r="D265" s="7"/>
      <c r="E265" s="7"/>
      <c r="F265" s="6"/>
      <c r="G265" s="6"/>
      <c r="H265" s="6"/>
    </row>
    <row r="266" spans="3:8" x14ac:dyDescent="0.25">
      <c r="C266" s="7"/>
      <c r="D266" s="7"/>
      <c r="E266" s="7"/>
      <c r="F266" s="6"/>
      <c r="G266" s="6"/>
      <c r="H266" s="6"/>
    </row>
    <row r="267" spans="3:8" x14ac:dyDescent="0.25">
      <c r="C267" s="7"/>
      <c r="D267" s="7"/>
      <c r="E267" s="7"/>
      <c r="F267" s="6"/>
      <c r="G267" s="6"/>
      <c r="H267" s="6"/>
    </row>
    <row r="268" spans="3:8" x14ac:dyDescent="0.25">
      <c r="C268" s="7"/>
      <c r="D268" s="7"/>
      <c r="E268" s="7"/>
      <c r="F268" s="6"/>
      <c r="G268" s="6"/>
      <c r="H268" s="6"/>
    </row>
    <row r="269" spans="3:8" x14ac:dyDescent="0.25">
      <c r="C269" s="7"/>
      <c r="D269" s="7"/>
      <c r="E269" s="7"/>
      <c r="F269" s="6"/>
      <c r="G269" s="6"/>
      <c r="H269" s="6"/>
    </row>
    <row r="270" spans="3:8" x14ac:dyDescent="0.25">
      <c r="C270" s="7"/>
      <c r="D270" s="7"/>
      <c r="E270" s="7"/>
      <c r="F270" s="6"/>
      <c r="G270" s="6"/>
      <c r="H270" s="6"/>
    </row>
    <row r="271" spans="3:8" x14ac:dyDescent="0.25">
      <c r="C271" s="7"/>
      <c r="D271" s="7"/>
      <c r="E271" s="7"/>
      <c r="F271" s="6"/>
      <c r="G271" s="6"/>
      <c r="H271" s="6"/>
    </row>
    <row r="272" spans="3:8" x14ac:dyDescent="0.25">
      <c r="C272" s="7"/>
      <c r="D272" s="7"/>
      <c r="E272" s="7"/>
      <c r="F272" s="6"/>
      <c r="G272" s="6"/>
      <c r="H272" s="6"/>
    </row>
    <row r="273" spans="3:8" x14ac:dyDescent="0.25">
      <c r="C273" s="7"/>
      <c r="D273" s="7"/>
      <c r="E273" s="7"/>
      <c r="F273" s="6"/>
      <c r="G273" s="6"/>
      <c r="H273" s="6"/>
    </row>
    <row r="274" spans="3:8" x14ac:dyDescent="0.25">
      <c r="C274" s="7"/>
      <c r="D274" s="7"/>
      <c r="E274" s="7"/>
      <c r="F274" s="6"/>
      <c r="G274" s="6"/>
      <c r="H274" s="6"/>
    </row>
    <row r="275" spans="3:8" x14ac:dyDescent="0.25">
      <c r="C275" s="7"/>
      <c r="D275" s="7"/>
      <c r="E275" s="7"/>
      <c r="F275" s="6"/>
      <c r="G275" s="6"/>
      <c r="H275" s="6"/>
    </row>
    <row r="276" spans="3:8" x14ac:dyDescent="0.25">
      <c r="C276" s="7"/>
      <c r="D276" s="7"/>
      <c r="E276" s="7"/>
      <c r="F276" s="6"/>
      <c r="G276" s="6"/>
      <c r="H276" s="6"/>
    </row>
    <row r="277" spans="3:8" x14ac:dyDescent="0.25">
      <c r="C277" s="7"/>
      <c r="D277" s="7"/>
      <c r="E277" s="7"/>
      <c r="F277" s="6"/>
      <c r="G277" s="6"/>
      <c r="H277" s="6"/>
    </row>
    <row r="278" spans="3:8" x14ac:dyDescent="0.25">
      <c r="C278" s="7"/>
      <c r="D278" s="7"/>
      <c r="E278" s="7"/>
      <c r="F278" s="6"/>
      <c r="G278" s="6"/>
      <c r="H278" s="6"/>
    </row>
    <row r="279" spans="3:8" x14ac:dyDescent="0.25">
      <c r="C279" s="7"/>
      <c r="D279" s="7"/>
      <c r="E279" s="7"/>
      <c r="F279" s="6"/>
      <c r="G279" s="6"/>
      <c r="H279" s="6"/>
    </row>
    <row r="280" spans="3:8" x14ac:dyDescent="0.25">
      <c r="C280" s="7"/>
      <c r="D280" s="7"/>
      <c r="E280" s="7"/>
      <c r="F280" s="6"/>
      <c r="G280" s="6"/>
      <c r="H280" s="6"/>
    </row>
    <row r="281" spans="3:8" x14ac:dyDescent="0.25">
      <c r="C281" s="7"/>
      <c r="D281" s="7"/>
      <c r="E281" s="7"/>
      <c r="F281" s="6"/>
      <c r="G281" s="6"/>
      <c r="H281" s="6"/>
    </row>
    <row r="282" spans="3:8" x14ac:dyDescent="0.25">
      <c r="C282" s="7"/>
      <c r="D282" s="7"/>
      <c r="E282" s="7"/>
      <c r="F282" s="6"/>
      <c r="G282" s="6"/>
      <c r="H282" s="6"/>
    </row>
    <row r="283" spans="3:8" x14ac:dyDescent="0.25">
      <c r="C283" s="7"/>
      <c r="D283" s="7"/>
      <c r="E283" s="7"/>
      <c r="F283" s="6"/>
      <c r="G283" s="6"/>
      <c r="H283" s="6"/>
    </row>
    <row r="284" spans="3:8" x14ac:dyDescent="0.25">
      <c r="C284" s="7"/>
      <c r="D284" s="7"/>
      <c r="E284" s="7"/>
      <c r="F284" s="6"/>
      <c r="G284" s="6"/>
      <c r="H284" s="6"/>
    </row>
    <row r="285" spans="3:8" x14ac:dyDescent="0.25">
      <c r="C285" s="7"/>
      <c r="D285" s="7"/>
      <c r="E285" s="7"/>
      <c r="F285" s="6"/>
      <c r="G285" s="6"/>
      <c r="H285" s="6"/>
    </row>
    <row r="286" spans="3:8" x14ac:dyDescent="0.25">
      <c r="C286" s="7"/>
      <c r="D286" s="7"/>
      <c r="E286" s="7"/>
      <c r="F286" s="6"/>
      <c r="G286" s="6"/>
      <c r="H286" s="6"/>
    </row>
    <row r="287" spans="3:8" x14ac:dyDescent="0.25">
      <c r="C287" s="7"/>
      <c r="D287" s="7"/>
      <c r="E287" s="7"/>
      <c r="F287" s="6"/>
      <c r="G287" s="6"/>
      <c r="H287" s="6"/>
    </row>
    <row r="288" spans="3:8" x14ac:dyDescent="0.25">
      <c r="C288" s="7"/>
      <c r="D288" s="7"/>
      <c r="E288" s="7"/>
      <c r="F288" s="6"/>
      <c r="G288" s="6"/>
      <c r="H288" s="6"/>
    </row>
    <row r="289" spans="3:8" x14ac:dyDescent="0.25">
      <c r="C289" s="7"/>
      <c r="D289" s="7"/>
      <c r="E289" s="7"/>
      <c r="F289" s="6"/>
      <c r="G289" s="6"/>
      <c r="H289" s="6"/>
    </row>
    <row r="290" spans="3:8" x14ac:dyDescent="0.25">
      <c r="C290" s="7"/>
      <c r="D290" s="7"/>
      <c r="E290" s="7"/>
      <c r="F290" s="6"/>
      <c r="G290" s="6"/>
      <c r="H290" s="6"/>
    </row>
    <row r="291" spans="3:8" x14ac:dyDescent="0.25">
      <c r="C291" s="7"/>
      <c r="D291" s="7"/>
      <c r="E291" s="7"/>
      <c r="F291" s="6"/>
      <c r="G291" s="6"/>
      <c r="H291" s="6"/>
    </row>
    <row r="292" spans="3:8" x14ac:dyDescent="0.25">
      <c r="C292" s="7"/>
      <c r="D292" s="7"/>
      <c r="E292" s="7"/>
      <c r="F292" s="6"/>
      <c r="G292" s="6"/>
      <c r="H292" s="6"/>
    </row>
    <row r="293" spans="3:8" x14ac:dyDescent="0.25">
      <c r="C293" s="7"/>
      <c r="D293" s="7"/>
      <c r="E293" s="7"/>
      <c r="F293" s="6"/>
      <c r="G293" s="6"/>
      <c r="H293" s="6"/>
    </row>
    <row r="294" spans="3:8" x14ac:dyDescent="0.25">
      <c r="C294" s="7"/>
      <c r="D294" s="7"/>
      <c r="E294" s="7"/>
      <c r="F294" s="6"/>
      <c r="G294" s="6"/>
      <c r="H294" s="6"/>
    </row>
    <row r="295" spans="3:8" x14ac:dyDescent="0.25">
      <c r="C295" s="7"/>
      <c r="D295" s="7"/>
      <c r="E295" s="7"/>
      <c r="F295" s="6"/>
      <c r="G295" s="6"/>
      <c r="H295" s="6"/>
    </row>
    <row r="296" spans="3:8" x14ac:dyDescent="0.25">
      <c r="C296" s="7"/>
      <c r="D296" s="7"/>
      <c r="E296" s="7"/>
      <c r="F296" s="6"/>
      <c r="G296" s="6"/>
      <c r="H296" s="6"/>
    </row>
    <row r="297" spans="3:8" x14ac:dyDescent="0.25">
      <c r="C297" s="7"/>
      <c r="D297" s="7"/>
      <c r="E297" s="7"/>
      <c r="F297" s="6"/>
      <c r="G297" s="6"/>
      <c r="H297" s="6"/>
    </row>
    <row r="298" spans="3:8" x14ac:dyDescent="0.25">
      <c r="C298" s="7"/>
      <c r="D298" s="7"/>
      <c r="E298" s="7"/>
      <c r="F298" s="6"/>
      <c r="G298" s="6"/>
      <c r="H298" s="6"/>
    </row>
    <row r="299" spans="3:8" x14ac:dyDescent="0.25">
      <c r="C299" s="7"/>
      <c r="D299" s="7"/>
      <c r="E299" s="7"/>
      <c r="F299" s="6"/>
      <c r="G299" s="6"/>
      <c r="H299" s="6"/>
    </row>
    <row r="300" spans="3:8" x14ac:dyDescent="0.25">
      <c r="C300" s="7"/>
      <c r="D300" s="7"/>
      <c r="E300" s="7"/>
      <c r="F300" s="6"/>
      <c r="G300" s="6"/>
      <c r="H300" s="6"/>
    </row>
    <row r="301" spans="3:8" x14ac:dyDescent="0.25">
      <c r="C301" s="7"/>
      <c r="D301" s="7"/>
      <c r="E301" s="7"/>
      <c r="F301" s="6"/>
      <c r="G301" s="6"/>
      <c r="H301" s="6"/>
    </row>
    <row r="302" spans="3:8" x14ac:dyDescent="0.25">
      <c r="C302" s="7"/>
      <c r="D302" s="7"/>
      <c r="E302" s="7"/>
      <c r="F302" s="6"/>
      <c r="G302" s="6"/>
      <c r="H302" s="6"/>
    </row>
    <row r="303" spans="3:8" x14ac:dyDescent="0.25">
      <c r="C303" s="7"/>
      <c r="D303" s="7"/>
      <c r="E303" s="7"/>
      <c r="F303" s="6"/>
      <c r="G303" s="6"/>
      <c r="H303" s="6"/>
    </row>
    <row r="304" spans="3:8" x14ac:dyDescent="0.25">
      <c r="C304" s="7"/>
      <c r="D304" s="7"/>
      <c r="E304" s="7"/>
      <c r="F304" s="6"/>
      <c r="G304" s="6"/>
      <c r="H304" s="6"/>
    </row>
    <row r="305" spans="3:8" x14ac:dyDescent="0.25">
      <c r="C305" s="7"/>
      <c r="D305" s="7"/>
      <c r="E305" s="7"/>
      <c r="F305" s="6"/>
      <c r="G305" s="6"/>
      <c r="H305" s="6"/>
    </row>
    <row r="306" spans="3:8" x14ac:dyDescent="0.25">
      <c r="C306" s="7"/>
      <c r="D306" s="7"/>
      <c r="E306" s="7"/>
      <c r="F306" s="6"/>
      <c r="G306" s="6"/>
      <c r="H306" s="6"/>
    </row>
    <row r="307" spans="3:8" x14ac:dyDescent="0.25">
      <c r="C307" s="7"/>
      <c r="D307" s="7"/>
      <c r="E307" s="7"/>
      <c r="F307" s="6"/>
      <c r="G307" s="6"/>
      <c r="H307" s="6"/>
    </row>
    <row r="308" spans="3:8" x14ac:dyDescent="0.25">
      <c r="C308" s="7"/>
      <c r="D308" s="7"/>
      <c r="E308" s="7"/>
      <c r="F308" s="6"/>
      <c r="G308" s="6"/>
      <c r="H308" s="6"/>
    </row>
    <row r="309" spans="3:8" x14ac:dyDescent="0.25">
      <c r="C309" s="7"/>
      <c r="D309" s="7"/>
      <c r="E309" s="7"/>
      <c r="F309" s="6"/>
      <c r="G309" s="6"/>
      <c r="H309" s="6"/>
    </row>
    <row r="310" spans="3:8" x14ac:dyDescent="0.25">
      <c r="C310" s="7"/>
      <c r="D310" s="7"/>
      <c r="E310" s="7"/>
      <c r="F310" s="6"/>
      <c r="G310" s="6"/>
      <c r="H310" s="6"/>
    </row>
    <row r="311" spans="3:8" x14ac:dyDescent="0.25">
      <c r="C311" s="7"/>
      <c r="D311" s="7"/>
      <c r="E311" s="7"/>
      <c r="F311" s="6"/>
      <c r="G311" s="6"/>
      <c r="H311" s="6"/>
    </row>
    <row r="312" spans="3:8" x14ac:dyDescent="0.25">
      <c r="C312" s="7"/>
      <c r="D312" s="7"/>
      <c r="E312" s="7"/>
      <c r="F312" s="6"/>
      <c r="G312" s="6"/>
      <c r="H312" s="6"/>
    </row>
    <row r="313" spans="3:8" x14ac:dyDescent="0.25">
      <c r="C313" s="7"/>
      <c r="D313" s="7"/>
      <c r="E313" s="7"/>
      <c r="F313" s="6"/>
      <c r="G313" s="6"/>
      <c r="H313" s="6"/>
    </row>
    <row r="314" spans="3:8" x14ac:dyDescent="0.25">
      <c r="C314" s="7"/>
      <c r="D314" s="7"/>
      <c r="E314" s="7"/>
      <c r="F314" s="6"/>
      <c r="G314" s="6"/>
      <c r="H314" s="6"/>
    </row>
    <row r="315" spans="3:8" x14ac:dyDescent="0.25">
      <c r="C315" s="7"/>
      <c r="D315" s="7"/>
      <c r="E315" s="7"/>
      <c r="F315" s="6"/>
      <c r="G315" s="6"/>
      <c r="H315" s="6"/>
    </row>
    <row r="316" spans="3:8" x14ac:dyDescent="0.25">
      <c r="C316" s="7"/>
      <c r="D316" s="7"/>
      <c r="E316" s="7"/>
      <c r="F316" s="6"/>
      <c r="G316" s="6"/>
      <c r="H316" s="6"/>
    </row>
    <row r="317" spans="3:8" x14ac:dyDescent="0.25">
      <c r="C317" s="7"/>
      <c r="D317" s="7"/>
      <c r="E317" s="7"/>
      <c r="F317" s="6"/>
      <c r="G317" s="6"/>
      <c r="H317" s="6"/>
    </row>
    <row r="318" spans="3:8" x14ac:dyDescent="0.25">
      <c r="C318" s="7"/>
      <c r="D318" s="7"/>
      <c r="E318" s="7"/>
      <c r="F318" s="6"/>
      <c r="G318" s="6"/>
      <c r="H318" s="6"/>
    </row>
    <row r="319" spans="3:8" x14ac:dyDescent="0.25">
      <c r="C319" s="7"/>
      <c r="D319" s="7"/>
      <c r="E319" s="7"/>
      <c r="F319" s="6"/>
      <c r="G319" s="6"/>
      <c r="H319" s="6"/>
    </row>
    <row r="320" spans="3:8" x14ac:dyDescent="0.25">
      <c r="C320" s="7"/>
      <c r="D320" s="7"/>
      <c r="E320" s="7"/>
      <c r="F320" s="6"/>
      <c r="G320" s="6"/>
      <c r="H320" s="6"/>
    </row>
    <row r="321" spans="3:8" x14ac:dyDescent="0.25">
      <c r="C321" s="7"/>
      <c r="D321" s="7"/>
      <c r="E321" s="7"/>
      <c r="F321" s="6"/>
      <c r="G321" s="6"/>
      <c r="H321" s="6"/>
    </row>
    <row r="322" spans="3:8" x14ac:dyDescent="0.25">
      <c r="C322" s="7"/>
      <c r="D322" s="7"/>
      <c r="E322" s="7"/>
      <c r="F322" s="6"/>
      <c r="G322" s="6"/>
      <c r="H322" s="6"/>
    </row>
    <row r="323" spans="3:8" x14ac:dyDescent="0.25">
      <c r="C323" s="7"/>
      <c r="D323" s="7"/>
      <c r="E323" s="7"/>
      <c r="F323" s="6"/>
      <c r="G323" s="6"/>
      <c r="H323" s="6"/>
    </row>
    <row r="324" spans="3:8" x14ac:dyDescent="0.25">
      <c r="C324" s="7"/>
      <c r="D324" s="7"/>
      <c r="E324" s="7"/>
      <c r="F324" s="6"/>
      <c r="G324" s="6"/>
      <c r="H324" s="6"/>
    </row>
    <row r="325" spans="3:8" x14ac:dyDescent="0.25">
      <c r="C325" s="7"/>
      <c r="D325" s="7"/>
      <c r="E325" s="7"/>
      <c r="F325" s="6"/>
      <c r="G325" s="6"/>
      <c r="H325" s="6"/>
    </row>
    <row r="326" spans="3:8" x14ac:dyDescent="0.25">
      <c r="C326" s="7"/>
      <c r="D326" s="7"/>
      <c r="E326" s="7"/>
      <c r="F326" s="6"/>
      <c r="G326" s="6"/>
      <c r="H326" s="6"/>
    </row>
    <row r="327" spans="3:8" x14ac:dyDescent="0.25">
      <c r="C327" s="7"/>
      <c r="D327" s="7"/>
      <c r="E327" s="7"/>
      <c r="F327" s="6"/>
      <c r="G327" s="6"/>
      <c r="H327" s="6"/>
    </row>
    <row r="328" spans="3:8" x14ac:dyDescent="0.25">
      <c r="C328" s="7"/>
      <c r="D328" s="7"/>
      <c r="E328" s="7"/>
      <c r="F328" s="6"/>
      <c r="G328" s="6"/>
      <c r="H328" s="6"/>
    </row>
    <row r="329" spans="3:8" x14ac:dyDescent="0.25">
      <c r="C329" s="7"/>
      <c r="D329" s="7"/>
      <c r="E329" s="7"/>
      <c r="F329" s="6"/>
      <c r="G329" s="6"/>
      <c r="H329" s="6"/>
    </row>
    <row r="330" spans="3:8" x14ac:dyDescent="0.25">
      <c r="C330" s="7"/>
      <c r="D330" s="7"/>
      <c r="E330" s="7"/>
      <c r="F330" s="6"/>
      <c r="G330" s="6"/>
      <c r="H330" s="6"/>
    </row>
    <row r="331" spans="3:8" x14ac:dyDescent="0.25">
      <c r="C331" s="7"/>
      <c r="D331" s="7"/>
      <c r="E331" s="7"/>
      <c r="F331" s="6"/>
      <c r="G331" s="6"/>
      <c r="H331" s="6"/>
    </row>
    <row r="332" spans="3:8" x14ac:dyDescent="0.25">
      <c r="C332" s="7"/>
      <c r="D332" s="7"/>
      <c r="E332" s="7"/>
      <c r="F332" s="6"/>
      <c r="G332" s="6"/>
      <c r="H332" s="6"/>
    </row>
    <row r="333" spans="3:8" x14ac:dyDescent="0.25">
      <c r="C333" s="7"/>
      <c r="D333" s="7"/>
      <c r="E333" s="7"/>
      <c r="F333" s="6"/>
      <c r="G333" s="6"/>
      <c r="H333" s="6"/>
    </row>
    <row r="334" spans="3:8" x14ac:dyDescent="0.25">
      <c r="C334" s="7"/>
      <c r="D334" s="7"/>
      <c r="E334" s="7"/>
      <c r="F334" s="6"/>
      <c r="G334" s="6"/>
      <c r="H334" s="6"/>
    </row>
    <row r="335" spans="3:8" x14ac:dyDescent="0.25">
      <c r="C335" s="7"/>
      <c r="D335" s="7"/>
      <c r="E335" s="7"/>
      <c r="F335" s="6"/>
      <c r="G335" s="6"/>
      <c r="H335" s="6"/>
    </row>
    <row r="336" spans="3:8" x14ac:dyDescent="0.25">
      <c r="C336" s="7"/>
      <c r="D336" s="7"/>
      <c r="E336" s="7"/>
      <c r="F336" s="6"/>
      <c r="G336" s="6"/>
      <c r="H336" s="6"/>
    </row>
    <row r="337" spans="3:8" x14ac:dyDescent="0.25">
      <c r="C337" s="7"/>
      <c r="D337" s="7"/>
      <c r="E337" s="7"/>
      <c r="F337" s="6"/>
      <c r="G337" s="6"/>
      <c r="H337" s="6"/>
    </row>
    <row r="338" spans="3:8" x14ac:dyDescent="0.25">
      <c r="C338" s="7"/>
      <c r="D338" s="7"/>
      <c r="E338" s="7"/>
      <c r="F338" s="6"/>
      <c r="G338" s="6"/>
      <c r="H338" s="6"/>
    </row>
    <row r="339" spans="3:8" x14ac:dyDescent="0.25">
      <c r="C339" s="7"/>
      <c r="D339" s="7"/>
      <c r="E339" s="7"/>
      <c r="F339" s="6"/>
      <c r="G339" s="6"/>
      <c r="H339" s="6"/>
    </row>
    <row r="340" spans="3:8" x14ac:dyDescent="0.25">
      <c r="C340" s="7"/>
      <c r="D340" s="7"/>
      <c r="E340" s="7"/>
      <c r="F340" s="6"/>
      <c r="G340" s="6"/>
      <c r="H340" s="6"/>
    </row>
    <row r="341" spans="3:8" x14ac:dyDescent="0.25">
      <c r="C341" s="7"/>
      <c r="D341" s="7"/>
      <c r="E341" s="7"/>
      <c r="F341" s="6"/>
      <c r="G341" s="6"/>
      <c r="H341" s="6"/>
    </row>
    <row r="342" spans="3:8" x14ac:dyDescent="0.25">
      <c r="C342" s="7"/>
      <c r="D342" s="7"/>
      <c r="E342" s="7"/>
      <c r="F342" s="6"/>
      <c r="G342" s="6"/>
      <c r="H342" s="6"/>
    </row>
    <row r="343" spans="3:8" x14ac:dyDescent="0.25">
      <c r="C343" s="7"/>
      <c r="D343" s="7"/>
      <c r="E343" s="7"/>
      <c r="F343" s="6"/>
      <c r="G343" s="6"/>
      <c r="H343" s="6"/>
    </row>
    <row r="344" spans="3:8" x14ac:dyDescent="0.25">
      <c r="C344" s="7"/>
      <c r="D344" s="7"/>
      <c r="E344" s="7"/>
      <c r="F344" s="6"/>
      <c r="G344" s="6"/>
      <c r="H344" s="6"/>
    </row>
    <row r="345" spans="3:8" x14ac:dyDescent="0.25">
      <c r="C345" s="7"/>
      <c r="D345" s="7"/>
      <c r="E345" s="7"/>
      <c r="F345" s="6"/>
      <c r="G345" s="6"/>
      <c r="H345" s="6"/>
    </row>
    <row r="346" spans="3:8" x14ac:dyDescent="0.25">
      <c r="C346" s="7"/>
      <c r="D346" s="7"/>
      <c r="E346" s="7"/>
      <c r="F346" s="6"/>
      <c r="G346" s="6"/>
      <c r="H346" s="6"/>
    </row>
    <row r="347" spans="3:8" x14ac:dyDescent="0.25">
      <c r="C347" s="7"/>
      <c r="D347" s="7"/>
      <c r="E347" s="7"/>
      <c r="F347" s="6"/>
      <c r="G347" s="6"/>
      <c r="H347" s="6"/>
    </row>
    <row r="348" spans="3:8" x14ac:dyDescent="0.25">
      <c r="C348" s="7"/>
      <c r="D348" s="7"/>
      <c r="E348" s="7"/>
      <c r="F348" s="6"/>
      <c r="G348" s="6"/>
      <c r="H348" s="6"/>
    </row>
    <row r="349" spans="3:8" x14ac:dyDescent="0.25">
      <c r="C349" s="7"/>
      <c r="D349" s="7"/>
      <c r="E349" s="7"/>
      <c r="F349" s="6"/>
      <c r="G349" s="6"/>
      <c r="H349" s="6"/>
    </row>
    <row r="350" spans="3:8" x14ac:dyDescent="0.25">
      <c r="C350" s="7"/>
      <c r="D350" s="7"/>
      <c r="E350" s="7"/>
      <c r="F350" s="6"/>
      <c r="G350" s="6"/>
      <c r="H350" s="6"/>
    </row>
    <row r="351" spans="3:8" x14ac:dyDescent="0.25">
      <c r="C351" s="7"/>
      <c r="D351" s="7"/>
      <c r="E351" s="7"/>
      <c r="F351" s="6"/>
      <c r="G351" s="6"/>
      <c r="H351" s="6"/>
    </row>
    <row r="352" spans="3:8" x14ac:dyDescent="0.25">
      <c r="C352" s="7"/>
      <c r="D352" s="7"/>
      <c r="E352" s="7"/>
      <c r="F352" s="6"/>
      <c r="G352" s="6"/>
      <c r="H352" s="6"/>
    </row>
    <row r="353" spans="3:8" x14ac:dyDescent="0.25">
      <c r="C353" s="7"/>
      <c r="D353" s="7"/>
      <c r="E353" s="7"/>
      <c r="F353" s="6"/>
      <c r="G353" s="6"/>
      <c r="H353" s="6"/>
    </row>
    <row r="354" spans="3:8" x14ac:dyDescent="0.25">
      <c r="C354" s="7"/>
      <c r="D354" s="7"/>
      <c r="E354" s="7"/>
      <c r="F354" s="6"/>
      <c r="G354" s="6"/>
      <c r="H354" s="6"/>
    </row>
    <row r="355" spans="3:8" x14ac:dyDescent="0.25">
      <c r="C355" s="7"/>
      <c r="D355" s="7"/>
      <c r="E355" s="7"/>
      <c r="F355" s="6"/>
      <c r="G355" s="6"/>
      <c r="H355" s="6"/>
    </row>
    <row r="356" spans="3:8" x14ac:dyDescent="0.25">
      <c r="C356" s="7"/>
      <c r="D356" s="7"/>
      <c r="E356" s="7"/>
      <c r="F356" s="6"/>
      <c r="G356" s="6"/>
      <c r="H356" s="6"/>
    </row>
    <row r="357" spans="3:8" x14ac:dyDescent="0.25">
      <c r="C357" s="7"/>
      <c r="D357" s="7"/>
      <c r="E357" s="7"/>
      <c r="F357" s="6"/>
      <c r="G357" s="6"/>
      <c r="H357" s="6"/>
    </row>
    <row r="358" spans="3:8" x14ac:dyDescent="0.25">
      <c r="C358" s="7"/>
      <c r="D358" s="7"/>
      <c r="E358" s="7"/>
      <c r="F358" s="6"/>
      <c r="G358" s="6"/>
      <c r="H358" s="6"/>
    </row>
    <row r="359" spans="3:8" x14ac:dyDescent="0.25">
      <c r="C359" s="7"/>
      <c r="D359" s="7"/>
      <c r="E359" s="7"/>
      <c r="F359" s="6"/>
      <c r="G359" s="6"/>
      <c r="H359" s="6"/>
    </row>
    <row r="360" spans="3:8" x14ac:dyDescent="0.25">
      <c r="C360" s="7"/>
      <c r="D360" s="7"/>
      <c r="E360" s="7"/>
      <c r="F360" s="6"/>
      <c r="G360" s="6"/>
      <c r="H360" s="6"/>
    </row>
    <row r="361" spans="3:8" x14ac:dyDescent="0.25">
      <c r="C361" s="7"/>
      <c r="D361" s="7"/>
      <c r="E361" s="7"/>
      <c r="F361" s="6"/>
      <c r="G361" s="6"/>
      <c r="H361" s="6"/>
    </row>
    <row r="362" spans="3:8" x14ac:dyDescent="0.25">
      <c r="C362" s="7"/>
      <c r="D362" s="7"/>
      <c r="E362" s="7"/>
      <c r="F362" s="6"/>
      <c r="G362" s="6"/>
      <c r="H362" s="6"/>
    </row>
    <row r="363" spans="3:8" x14ac:dyDescent="0.25">
      <c r="C363" s="7"/>
      <c r="D363" s="7"/>
      <c r="E363" s="7"/>
      <c r="F363" s="6"/>
      <c r="G363" s="6"/>
      <c r="H363" s="6"/>
    </row>
    <row r="364" spans="3:8" x14ac:dyDescent="0.25">
      <c r="C364" s="7"/>
      <c r="D364" s="7"/>
      <c r="E364" s="7"/>
      <c r="F364" s="6"/>
      <c r="G364" s="6"/>
      <c r="H364" s="6"/>
    </row>
    <row r="365" spans="3:8" x14ac:dyDescent="0.25">
      <c r="C365" s="7"/>
      <c r="D365" s="7"/>
      <c r="E365" s="7"/>
      <c r="F365" s="6"/>
      <c r="G365" s="6"/>
      <c r="H365" s="6"/>
    </row>
    <row r="366" spans="3:8" x14ac:dyDescent="0.25">
      <c r="C366" s="7"/>
      <c r="D366" s="7"/>
      <c r="E366" s="7"/>
      <c r="F366" s="6"/>
      <c r="G366" s="6"/>
      <c r="H366" s="6"/>
    </row>
    <row r="367" spans="3:8" x14ac:dyDescent="0.25">
      <c r="C367" s="7"/>
      <c r="D367" s="7"/>
      <c r="E367" s="7"/>
      <c r="F367" s="6"/>
      <c r="G367" s="6"/>
      <c r="H367" s="6"/>
    </row>
    <row r="368" spans="3:8" x14ac:dyDescent="0.25">
      <c r="C368" s="7"/>
      <c r="D368" s="7"/>
      <c r="E368" s="7"/>
      <c r="F368" s="6"/>
      <c r="G368" s="6"/>
      <c r="H368" s="6"/>
    </row>
    <row r="369" spans="3:8" x14ac:dyDescent="0.25">
      <c r="C369" s="7"/>
      <c r="D369" s="7"/>
      <c r="E369" s="7"/>
      <c r="F369" s="6"/>
      <c r="G369" s="6"/>
      <c r="H369" s="6"/>
    </row>
    <row r="370" spans="3:8" x14ac:dyDescent="0.25">
      <c r="C370" s="7"/>
      <c r="D370" s="7"/>
      <c r="E370" s="7"/>
      <c r="F370" s="6"/>
      <c r="G370" s="6"/>
      <c r="H370" s="6"/>
    </row>
    <row r="371" spans="3:8" x14ac:dyDescent="0.25">
      <c r="C371" s="7"/>
      <c r="D371" s="7"/>
      <c r="E371" s="7"/>
      <c r="F371" s="6"/>
      <c r="G371" s="6"/>
      <c r="H371" s="6"/>
    </row>
    <row r="372" spans="3:8" x14ac:dyDescent="0.25">
      <c r="C372" s="7"/>
      <c r="D372" s="7"/>
      <c r="E372" s="7"/>
      <c r="F372" s="6"/>
      <c r="G372" s="6"/>
      <c r="H372" s="6"/>
    </row>
    <row r="373" spans="3:8" x14ac:dyDescent="0.25">
      <c r="C373" s="7"/>
      <c r="D373" s="7"/>
      <c r="E373" s="7"/>
      <c r="F373" s="6"/>
      <c r="G373" s="6"/>
      <c r="H373" s="6"/>
    </row>
    <row r="374" spans="3:8" x14ac:dyDescent="0.25">
      <c r="C374" s="7"/>
      <c r="D374" s="7"/>
      <c r="E374" s="7"/>
      <c r="F374" s="6"/>
      <c r="G374" s="6"/>
      <c r="H374" s="6"/>
    </row>
    <row r="375" spans="3:8" x14ac:dyDescent="0.25">
      <c r="C375" s="7"/>
      <c r="D375" s="7"/>
      <c r="E375" s="7"/>
      <c r="F375" s="6"/>
      <c r="G375" s="6"/>
      <c r="H375" s="6"/>
    </row>
    <row r="376" spans="3:8" x14ac:dyDescent="0.25">
      <c r="C376" s="7"/>
      <c r="D376" s="7"/>
      <c r="E376" s="7"/>
      <c r="F376" s="6"/>
      <c r="G376" s="6"/>
      <c r="H376" s="6"/>
    </row>
    <row r="377" spans="3:8" x14ac:dyDescent="0.25">
      <c r="C377" s="7"/>
      <c r="D377" s="7"/>
      <c r="E377" s="7"/>
      <c r="F377" s="6"/>
      <c r="G377" s="6"/>
      <c r="H377" s="6"/>
    </row>
    <row r="378" spans="3:8" x14ac:dyDescent="0.25">
      <c r="C378" s="7"/>
      <c r="D378" s="7"/>
      <c r="E378" s="7"/>
      <c r="F378" s="6"/>
      <c r="G378" s="6"/>
      <c r="H378" s="6"/>
    </row>
    <row r="379" spans="3:8" x14ac:dyDescent="0.25">
      <c r="C379" s="7"/>
      <c r="D379" s="7"/>
      <c r="E379" s="7"/>
      <c r="F379" s="6"/>
      <c r="G379" s="6"/>
      <c r="H379" s="6"/>
    </row>
    <row r="380" spans="3:8" x14ac:dyDescent="0.25">
      <c r="C380" s="7"/>
      <c r="D380" s="7"/>
      <c r="E380" s="7"/>
      <c r="F380" s="6"/>
      <c r="G380" s="6"/>
      <c r="H380" s="6"/>
    </row>
    <row r="381" spans="3:8" x14ac:dyDescent="0.25">
      <c r="C381" s="7"/>
      <c r="D381" s="7"/>
      <c r="E381" s="7"/>
      <c r="F381" s="6"/>
      <c r="G381" s="6"/>
      <c r="H381" s="6"/>
    </row>
    <row r="382" spans="3:8" x14ac:dyDescent="0.25">
      <c r="C382" s="7"/>
      <c r="D382" s="7"/>
      <c r="E382" s="7"/>
      <c r="F382" s="6"/>
      <c r="G382" s="6"/>
      <c r="H382" s="6"/>
    </row>
    <row r="383" spans="3:8" x14ac:dyDescent="0.25">
      <c r="C383" s="7"/>
      <c r="D383" s="7"/>
      <c r="E383" s="7"/>
      <c r="F383" s="6"/>
      <c r="G383" s="6"/>
      <c r="H383" s="6"/>
    </row>
    <row r="384" spans="3:8" x14ac:dyDescent="0.25">
      <c r="C384" s="7"/>
      <c r="D384" s="7"/>
      <c r="E384" s="7"/>
      <c r="F384" s="6"/>
      <c r="G384" s="6"/>
      <c r="H384" s="6"/>
    </row>
    <row r="385" spans="3:8" x14ac:dyDescent="0.25">
      <c r="C385" s="7"/>
      <c r="D385" s="7"/>
      <c r="E385" s="7"/>
      <c r="F385" s="6"/>
      <c r="G385" s="6"/>
      <c r="H385" s="6"/>
    </row>
    <row r="386" spans="3:8" x14ac:dyDescent="0.25">
      <c r="C386" s="7"/>
      <c r="D386" s="7"/>
      <c r="E386" s="7"/>
      <c r="F386" s="6"/>
      <c r="G386" s="6"/>
      <c r="H386" s="6"/>
    </row>
    <row r="387" spans="3:8" x14ac:dyDescent="0.25">
      <c r="C387" s="7"/>
      <c r="D387" s="7"/>
      <c r="E387" s="7"/>
      <c r="F387" s="6"/>
      <c r="G387" s="6"/>
      <c r="H387" s="6"/>
    </row>
    <row r="388" spans="3:8" x14ac:dyDescent="0.25">
      <c r="C388" s="7"/>
      <c r="D388" s="7"/>
      <c r="E388" s="7"/>
      <c r="F388" s="6"/>
      <c r="G388" s="6"/>
      <c r="H388" s="6"/>
    </row>
    <row r="389" spans="3:8" x14ac:dyDescent="0.25">
      <c r="C389" s="7"/>
      <c r="D389" s="7"/>
      <c r="E389" s="7"/>
      <c r="F389" s="6"/>
      <c r="G389" s="6"/>
      <c r="H389" s="6"/>
    </row>
    <row r="390" spans="3:8" x14ac:dyDescent="0.25">
      <c r="C390" s="7"/>
      <c r="D390" s="7"/>
      <c r="E390" s="7"/>
      <c r="F390" s="6"/>
      <c r="G390" s="6"/>
      <c r="H390" s="6"/>
    </row>
    <row r="391" spans="3:8" x14ac:dyDescent="0.25">
      <c r="C391" s="7"/>
      <c r="D391" s="7"/>
      <c r="E391" s="7"/>
      <c r="F391" s="6"/>
      <c r="G391" s="6"/>
      <c r="H391" s="6"/>
    </row>
    <row r="392" spans="3:8" x14ac:dyDescent="0.25">
      <c r="C392" s="7"/>
      <c r="D392" s="7"/>
      <c r="E392" s="7"/>
      <c r="F392" s="6"/>
      <c r="G392" s="6"/>
      <c r="H392" s="6"/>
    </row>
    <row r="393" spans="3:8" x14ac:dyDescent="0.25">
      <c r="C393" s="7"/>
      <c r="D393" s="7"/>
      <c r="E393" s="7"/>
      <c r="F393" s="6"/>
      <c r="G393" s="6"/>
      <c r="H393" s="6"/>
    </row>
    <row r="394" spans="3:8" x14ac:dyDescent="0.25">
      <c r="C394" s="7"/>
      <c r="D394" s="7"/>
      <c r="E394" s="7"/>
      <c r="F394" s="6"/>
      <c r="G394" s="6"/>
      <c r="H394" s="6"/>
    </row>
    <row r="395" spans="3:8" x14ac:dyDescent="0.25">
      <c r="C395" s="7"/>
      <c r="D395" s="7"/>
      <c r="E395" s="7"/>
      <c r="F395" s="6"/>
      <c r="G395" s="6"/>
      <c r="H395" s="6"/>
    </row>
    <row r="396" spans="3:8" x14ac:dyDescent="0.25">
      <c r="C396" s="7"/>
      <c r="D396" s="7"/>
      <c r="E396" s="7"/>
      <c r="F396" s="6"/>
      <c r="G396" s="6"/>
      <c r="H396" s="6"/>
    </row>
    <row r="397" spans="3:8" x14ac:dyDescent="0.25">
      <c r="C397" s="7"/>
      <c r="D397" s="7"/>
      <c r="E397" s="7"/>
      <c r="F397" s="6"/>
      <c r="G397" s="6"/>
      <c r="H397" s="6"/>
    </row>
    <row r="398" spans="3:8" x14ac:dyDescent="0.25">
      <c r="C398" s="7"/>
      <c r="D398" s="7"/>
      <c r="E398" s="7"/>
      <c r="F398" s="6"/>
      <c r="G398" s="6"/>
      <c r="H398" s="6"/>
    </row>
    <row r="399" spans="3:8" x14ac:dyDescent="0.25">
      <c r="C399" s="7"/>
      <c r="D399" s="7"/>
      <c r="E399" s="7"/>
      <c r="F399" s="6"/>
      <c r="G399" s="6"/>
      <c r="H399" s="6"/>
    </row>
    <row r="400" spans="3:8" x14ac:dyDescent="0.25">
      <c r="C400" s="7"/>
      <c r="D400" s="7"/>
      <c r="E400" s="7"/>
      <c r="F400" s="6"/>
      <c r="G400" s="6"/>
      <c r="H400" s="6"/>
    </row>
    <row r="401" spans="3:8" x14ac:dyDescent="0.25">
      <c r="C401" s="7"/>
      <c r="D401" s="7"/>
      <c r="E401" s="7"/>
      <c r="F401" s="6"/>
      <c r="G401" s="6"/>
      <c r="H401" s="6"/>
    </row>
    <row r="402" spans="3:8" x14ac:dyDescent="0.25">
      <c r="C402" s="7"/>
      <c r="D402" s="7"/>
      <c r="E402" s="7"/>
      <c r="F402" s="6"/>
      <c r="G402" s="6"/>
      <c r="H402" s="6"/>
    </row>
    <row r="403" spans="3:8" x14ac:dyDescent="0.25">
      <c r="C403" s="7"/>
      <c r="D403" s="7"/>
      <c r="E403" s="7"/>
      <c r="F403" s="6"/>
      <c r="G403" s="6"/>
      <c r="H403" s="6"/>
    </row>
    <row r="404" spans="3:8" x14ac:dyDescent="0.25">
      <c r="C404" s="7"/>
      <c r="D404" s="7"/>
      <c r="E404" s="7"/>
      <c r="F404" s="6"/>
      <c r="G404" s="6"/>
      <c r="H404" s="6"/>
    </row>
    <row r="405" spans="3:8" x14ac:dyDescent="0.25">
      <c r="C405" s="7"/>
      <c r="D405" s="7"/>
      <c r="E405" s="7"/>
      <c r="F405" s="6"/>
      <c r="G405" s="6"/>
      <c r="H405" s="6"/>
    </row>
    <row r="406" spans="3:8" x14ac:dyDescent="0.25">
      <c r="C406" s="7"/>
      <c r="D406" s="7"/>
      <c r="E406" s="7"/>
      <c r="F406" s="6"/>
      <c r="G406" s="6"/>
      <c r="H406" s="6"/>
    </row>
    <row r="407" spans="3:8" x14ac:dyDescent="0.25">
      <c r="C407" s="7"/>
      <c r="D407" s="7"/>
      <c r="E407" s="7"/>
      <c r="F407" s="6"/>
      <c r="G407" s="6"/>
      <c r="H407" s="6"/>
    </row>
    <row r="408" spans="3:8" x14ac:dyDescent="0.25">
      <c r="C408" s="7"/>
      <c r="D408" s="7"/>
      <c r="E408" s="7"/>
      <c r="F408" s="6"/>
      <c r="G408" s="6"/>
      <c r="H408" s="6"/>
    </row>
    <row r="409" spans="3:8" x14ac:dyDescent="0.25">
      <c r="C409" s="7"/>
      <c r="D409" s="7"/>
      <c r="E409" s="7"/>
      <c r="F409" s="6"/>
      <c r="G409" s="6"/>
      <c r="H409" s="6"/>
    </row>
    <row r="410" spans="3:8" x14ac:dyDescent="0.25">
      <c r="C410" s="7"/>
      <c r="D410" s="7"/>
      <c r="E410" s="7"/>
      <c r="F410" s="6"/>
      <c r="G410" s="6"/>
      <c r="H410" s="6"/>
    </row>
    <row r="411" spans="3:8" x14ac:dyDescent="0.25">
      <c r="C411" s="7"/>
      <c r="D411" s="7"/>
      <c r="E411" s="7"/>
      <c r="F411" s="6"/>
      <c r="G411" s="6"/>
      <c r="H411" s="6"/>
    </row>
    <row r="412" spans="3:8" x14ac:dyDescent="0.25">
      <c r="C412" s="7"/>
      <c r="D412" s="7"/>
      <c r="E412" s="7"/>
      <c r="F412" s="6"/>
      <c r="G412" s="6"/>
      <c r="H412" s="6"/>
    </row>
    <row r="413" spans="3:8" x14ac:dyDescent="0.25">
      <c r="C413" s="7"/>
      <c r="D413" s="7"/>
      <c r="E413" s="7"/>
      <c r="F413" s="6"/>
      <c r="G413" s="6"/>
      <c r="H413" s="6"/>
    </row>
    <row r="414" spans="3:8" x14ac:dyDescent="0.25">
      <c r="C414" s="7"/>
      <c r="D414" s="7"/>
      <c r="E414" s="7"/>
      <c r="F414" s="6"/>
      <c r="G414" s="6"/>
      <c r="H414" s="6"/>
    </row>
    <row r="415" spans="3:8" x14ac:dyDescent="0.25">
      <c r="C415" s="7"/>
      <c r="D415" s="7"/>
      <c r="E415" s="7"/>
      <c r="F415" s="6"/>
      <c r="G415" s="6"/>
      <c r="H415" s="6"/>
    </row>
    <row r="416" spans="3:8" x14ac:dyDescent="0.25">
      <c r="C416" s="7"/>
      <c r="D416" s="7"/>
      <c r="E416" s="7"/>
      <c r="F416" s="6"/>
      <c r="G416" s="6"/>
      <c r="H416" s="6"/>
    </row>
    <row r="417" spans="3:8" x14ac:dyDescent="0.25">
      <c r="C417" s="7"/>
      <c r="D417" s="7"/>
      <c r="E417" s="7"/>
      <c r="F417" s="6"/>
      <c r="G417" s="6"/>
      <c r="H417" s="6"/>
    </row>
    <row r="418" spans="3:8" x14ac:dyDescent="0.25">
      <c r="C418" s="7"/>
      <c r="D418" s="7"/>
      <c r="E418" s="7"/>
      <c r="F418" s="6"/>
      <c r="G418" s="6"/>
      <c r="H418" s="6"/>
    </row>
    <row r="419" spans="3:8" x14ac:dyDescent="0.25">
      <c r="C419" s="7"/>
      <c r="D419" s="7"/>
      <c r="E419" s="7"/>
      <c r="F419" s="6"/>
      <c r="G419" s="6"/>
      <c r="H419" s="6"/>
    </row>
    <row r="420" spans="3:8" x14ac:dyDescent="0.25">
      <c r="C420" s="7"/>
      <c r="D420" s="7"/>
      <c r="E420" s="7"/>
      <c r="F420" s="6"/>
      <c r="G420" s="6"/>
      <c r="H420" s="6"/>
    </row>
    <row r="421" spans="3:8" x14ac:dyDescent="0.25">
      <c r="C421" s="7"/>
      <c r="D421" s="7"/>
      <c r="E421" s="7"/>
      <c r="F421" s="6"/>
      <c r="G421" s="6"/>
      <c r="H421" s="6"/>
    </row>
    <row r="422" spans="3:8" x14ac:dyDescent="0.25">
      <c r="C422" s="7"/>
      <c r="D422" s="7"/>
      <c r="E422" s="7"/>
      <c r="F422" s="6"/>
      <c r="G422" s="6"/>
      <c r="H422" s="6"/>
    </row>
    <row r="423" spans="3:8" x14ac:dyDescent="0.25">
      <c r="C423" s="7"/>
      <c r="D423" s="7"/>
      <c r="E423" s="7"/>
      <c r="F423" s="6"/>
      <c r="G423" s="6"/>
      <c r="H423" s="6"/>
    </row>
    <row r="424" spans="3:8" x14ac:dyDescent="0.25">
      <c r="C424" s="7"/>
      <c r="D424" s="7"/>
      <c r="E424" s="7"/>
      <c r="F424" s="6"/>
      <c r="G424" s="6"/>
      <c r="H424" s="6"/>
    </row>
    <row r="425" spans="3:8" x14ac:dyDescent="0.25">
      <c r="C425" s="7"/>
      <c r="D425" s="7"/>
      <c r="E425" s="7"/>
      <c r="F425" s="6"/>
      <c r="G425" s="6"/>
      <c r="H425" s="6"/>
    </row>
    <row r="426" spans="3:8" x14ac:dyDescent="0.25">
      <c r="C426" s="7"/>
      <c r="D426" s="7"/>
      <c r="E426" s="7"/>
      <c r="F426" s="6"/>
      <c r="G426" s="6"/>
      <c r="H426" s="6"/>
    </row>
    <row r="427" spans="3:8" x14ac:dyDescent="0.25">
      <c r="C427" s="7"/>
      <c r="D427" s="7"/>
      <c r="E427" s="7"/>
      <c r="F427" s="6"/>
      <c r="G427" s="6"/>
      <c r="H427" s="6"/>
    </row>
    <row r="428" spans="3:8" x14ac:dyDescent="0.25">
      <c r="C428" s="7"/>
      <c r="D428" s="7"/>
      <c r="E428" s="7"/>
      <c r="F428" s="6"/>
      <c r="G428" s="6"/>
      <c r="H428" s="6"/>
    </row>
    <row r="429" spans="3:8" x14ac:dyDescent="0.25">
      <c r="C429" s="7"/>
      <c r="D429" s="7"/>
      <c r="E429" s="7"/>
      <c r="F429" s="6"/>
      <c r="G429" s="6"/>
      <c r="H429" s="6"/>
    </row>
    <row r="430" spans="3:8" x14ac:dyDescent="0.25">
      <c r="C430" s="7"/>
      <c r="D430" s="7"/>
      <c r="E430" s="7"/>
      <c r="F430" s="6"/>
      <c r="G430" s="6"/>
      <c r="H430" s="6"/>
    </row>
    <row r="431" spans="3:8" x14ac:dyDescent="0.25">
      <c r="C431" s="7"/>
      <c r="D431" s="7"/>
      <c r="E431" s="7"/>
      <c r="F431" s="6"/>
      <c r="G431" s="6"/>
      <c r="H431" s="6"/>
    </row>
    <row r="432" spans="3:8" x14ac:dyDescent="0.25">
      <c r="C432" s="7"/>
      <c r="D432" s="7"/>
      <c r="E432" s="7"/>
      <c r="F432" s="6"/>
      <c r="G432" s="6"/>
      <c r="H432" s="6"/>
    </row>
    <row r="433" spans="3:8" x14ac:dyDescent="0.25">
      <c r="C433" s="7"/>
      <c r="D433" s="7"/>
      <c r="E433" s="7"/>
      <c r="F433" s="6"/>
      <c r="G433" s="6"/>
      <c r="H433" s="6"/>
    </row>
    <row r="434" spans="3:8" x14ac:dyDescent="0.25">
      <c r="C434" s="7"/>
      <c r="D434" s="7"/>
      <c r="E434" s="7"/>
      <c r="F434" s="6"/>
      <c r="G434" s="6"/>
      <c r="H434" s="6"/>
    </row>
    <row r="435" spans="3:8" x14ac:dyDescent="0.25">
      <c r="C435" s="7"/>
      <c r="D435" s="7"/>
      <c r="E435" s="7"/>
      <c r="F435" s="6"/>
      <c r="G435" s="6"/>
      <c r="H435" s="6"/>
    </row>
    <row r="436" spans="3:8" x14ac:dyDescent="0.25">
      <c r="C436" s="7"/>
      <c r="D436" s="7"/>
      <c r="E436" s="7"/>
      <c r="F436" s="6"/>
      <c r="G436" s="6"/>
      <c r="H436" s="6"/>
    </row>
    <row r="437" spans="3:8" x14ac:dyDescent="0.25">
      <c r="C437" s="7"/>
      <c r="D437" s="7"/>
      <c r="E437" s="7"/>
      <c r="F437" s="6"/>
      <c r="G437" s="6"/>
      <c r="H437" s="6"/>
    </row>
    <row r="438" spans="3:8" x14ac:dyDescent="0.25">
      <c r="C438" s="7"/>
      <c r="D438" s="7"/>
      <c r="E438" s="7"/>
      <c r="F438" s="6"/>
      <c r="G438" s="6"/>
      <c r="H438" s="6"/>
    </row>
    <row r="439" spans="3:8" x14ac:dyDescent="0.25">
      <c r="C439" s="7"/>
      <c r="D439" s="7"/>
      <c r="E439" s="7"/>
      <c r="F439" s="6"/>
      <c r="G439" s="6"/>
      <c r="H439" s="6"/>
    </row>
    <row r="440" spans="3:8" x14ac:dyDescent="0.25">
      <c r="C440" s="7"/>
      <c r="D440" s="7"/>
      <c r="E440" s="7"/>
      <c r="F440" s="6"/>
      <c r="G440" s="6"/>
      <c r="H440" s="6"/>
    </row>
    <row r="441" spans="3:8" x14ac:dyDescent="0.25">
      <c r="C441" s="7"/>
      <c r="D441" s="7"/>
      <c r="E441" s="7"/>
      <c r="F441" s="6"/>
      <c r="G441" s="6"/>
      <c r="H441" s="6"/>
    </row>
    <row r="442" spans="3:8" x14ac:dyDescent="0.25">
      <c r="C442" s="7"/>
      <c r="D442" s="7"/>
      <c r="E442" s="7"/>
      <c r="F442" s="6"/>
      <c r="G442" s="6"/>
      <c r="H442" s="6"/>
    </row>
    <row r="443" spans="3:8" x14ac:dyDescent="0.25">
      <c r="C443" s="7"/>
      <c r="D443" s="7"/>
      <c r="E443" s="7"/>
      <c r="F443" s="6"/>
      <c r="G443" s="6"/>
      <c r="H443" s="6"/>
    </row>
    <row r="444" spans="3:8" x14ac:dyDescent="0.25">
      <c r="C444" s="7"/>
      <c r="D444" s="7"/>
      <c r="E444" s="7"/>
      <c r="F444" s="6"/>
      <c r="G444" s="6"/>
      <c r="H444" s="6"/>
    </row>
    <row r="445" spans="3:8" x14ac:dyDescent="0.25">
      <c r="C445" s="7"/>
      <c r="D445" s="7"/>
      <c r="E445" s="7"/>
      <c r="F445" s="6"/>
      <c r="G445" s="6"/>
      <c r="H445" s="6"/>
    </row>
    <row r="446" spans="3:8" x14ac:dyDescent="0.25">
      <c r="C446" s="7"/>
      <c r="D446" s="7"/>
      <c r="E446" s="7"/>
      <c r="F446" s="6"/>
      <c r="G446" s="6"/>
      <c r="H446" s="6"/>
    </row>
    <row r="447" spans="3:8" x14ac:dyDescent="0.25">
      <c r="C447" s="7"/>
      <c r="D447" s="7"/>
      <c r="E447" s="7"/>
      <c r="F447" s="6"/>
      <c r="G447" s="6"/>
      <c r="H447" s="6"/>
    </row>
    <row r="448" spans="3:8" x14ac:dyDescent="0.25">
      <c r="C448" s="7"/>
      <c r="D448" s="7"/>
      <c r="E448" s="7"/>
      <c r="F448" s="6"/>
      <c r="G448" s="6"/>
      <c r="H448" s="6"/>
    </row>
    <row r="449" spans="3:8" x14ac:dyDescent="0.25">
      <c r="C449" s="7"/>
      <c r="D449" s="7"/>
      <c r="E449" s="7"/>
      <c r="F449" s="6"/>
      <c r="G449" s="6"/>
      <c r="H449" s="6"/>
    </row>
    <row r="450" spans="3:8" x14ac:dyDescent="0.25">
      <c r="C450" s="7"/>
      <c r="D450" s="7"/>
      <c r="E450" s="7"/>
      <c r="F450" s="6"/>
      <c r="G450" s="6"/>
      <c r="H450" s="6"/>
    </row>
    <row r="451" spans="3:8" x14ac:dyDescent="0.25">
      <c r="C451" s="7"/>
      <c r="D451" s="7"/>
      <c r="E451" s="7"/>
      <c r="F451" s="6"/>
      <c r="G451" s="6"/>
      <c r="H451" s="6"/>
    </row>
    <row r="452" spans="3:8" x14ac:dyDescent="0.25">
      <c r="C452" s="7"/>
      <c r="D452" s="7"/>
      <c r="E452" s="7"/>
      <c r="F452" s="6"/>
      <c r="G452" s="6"/>
      <c r="H452" s="6"/>
    </row>
    <row r="453" spans="3:8" x14ac:dyDescent="0.25">
      <c r="C453" s="7"/>
      <c r="D453" s="7"/>
      <c r="E453" s="7"/>
      <c r="F453" s="6"/>
      <c r="G453" s="6"/>
      <c r="H453" s="6"/>
    </row>
    <row r="454" spans="3:8" x14ac:dyDescent="0.25">
      <c r="C454" s="7"/>
      <c r="D454" s="7"/>
      <c r="E454" s="7"/>
      <c r="F454" s="6"/>
      <c r="G454" s="6"/>
      <c r="H454" s="6"/>
    </row>
    <row r="455" spans="3:8" x14ac:dyDescent="0.25">
      <c r="C455" s="7"/>
      <c r="D455" s="7"/>
      <c r="E455" s="7"/>
      <c r="F455" s="6"/>
      <c r="G455" s="6"/>
      <c r="H455" s="6"/>
    </row>
    <row r="456" spans="3:8" x14ac:dyDescent="0.25">
      <c r="C456" s="7"/>
      <c r="D456" s="7"/>
      <c r="E456" s="7"/>
      <c r="F456" s="6"/>
      <c r="G456" s="6"/>
      <c r="H456" s="6"/>
    </row>
    <row r="457" spans="3:8" x14ac:dyDescent="0.25">
      <c r="C457" s="7"/>
      <c r="D457" s="7"/>
      <c r="E457" s="7"/>
      <c r="F457" s="6"/>
      <c r="G457" s="6"/>
      <c r="H457" s="6"/>
    </row>
    <row r="458" spans="3:8" x14ac:dyDescent="0.25">
      <c r="C458" s="7"/>
      <c r="D458" s="7"/>
      <c r="E458" s="7"/>
      <c r="F458" s="6"/>
      <c r="G458" s="6"/>
      <c r="H458" s="6"/>
    </row>
    <row r="459" spans="3:8" x14ac:dyDescent="0.25">
      <c r="C459" s="7"/>
      <c r="D459" s="7"/>
      <c r="E459" s="7"/>
      <c r="F459" s="6"/>
      <c r="G459" s="6"/>
      <c r="H459" s="6"/>
    </row>
    <row r="460" spans="3:8" x14ac:dyDescent="0.25">
      <c r="C460" s="7"/>
      <c r="D460" s="7"/>
      <c r="E460" s="7"/>
      <c r="F460" s="6"/>
      <c r="G460" s="6"/>
      <c r="H460" s="6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B1:L231"/>
  <sheetViews>
    <sheetView workbookViewId="0">
      <selection activeCell="P16" sqref="P16"/>
    </sheetView>
  </sheetViews>
  <sheetFormatPr defaultColWidth="11.42578125"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  <col min="12" max="12" width="10.7109375" customWidth="1"/>
  </cols>
  <sheetData>
    <row r="1" spans="2:12" x14ac:dyDescent="0.25">
      <c r="B1" s="38" t="s">
        <v>98</v>
      </c>
      <c r="C1" s="40"/>
      <c r="D1" s="41"/>
      <c r="E1" s="41"/>
    </row>
    <row r="2" spans="2:12" ht="63" customHeight="1" x14ac:dyDescent="0.25">
      <c r="B2" s="42" t="s">
        <v>10</v>
      </c>
      <c r="C2" s="39" t="s">
        <v>90</v>
      </c>
      <c r="D2" s="39" t="s">
        <v>91</v>
      </c>
      <c r="E2" s="39" t="s">
        <v>66</v>
      </c>
      <c r="F2" s="39" t="s">
        <v>64</v>
      </c>
      <c r="G2" s="42" t="s">
        <v>97</v>
      </c>
      <c r="H2" s="42" t="s">
        <v>57</v>
      </c>
      <c r="I2" s="42" t="s">
        <v>96</v>
      </c>
      <c r="J2" s="39" t="s">
        <v>58</v>
      </c>
      <c r="K2" s="39" t="s">
        <v>92</v>
      </c>
      <c r="L2" s="42" t="s">
        <v>102</v>
      </c>
    </row>
    <row r="3" spans="2:12" x14ac:dyDescent="0.25">
      <c r="B3" t="str">
        <f>'Region data'!$B3</f>
        <v>East Midlands</v>
      </c>
      <c r="C3" s="18">
        <f>'Region data'!$C3</f>
        <v>36.58</v>
      </c>
      <c r="D3" s="33">
        <f>'Region data'!$J3</f>
        <v>544</v>
      </c>
      <c r="E3" s="6">
        <f>'Region data'!$K3/100</f>
        <v>6.7199999999999996E-2</v>
      </c>
      <c r="F3" s="33">
        <f>'Region data'!$I3</f>
        <v>1078.33168029442</v>
      </c>
      <c r="G3" s="6">
        <f>'Region data'!$F3/100</f>
        <v>0.1479</v>
      </c>
      <c r="H3" s="15">
        <f>'Region data'!$G3</f>
        <v>566850</v>
      </c>
      <c r="I3" s="15">
        <f>'Region data'!$M3</f>
        <v>3832657.2008113591</v>
      </c>
      <c r="J3" s="33">
        <f>'Region data'!$L3</f>
        <v>1011.4714906888699</v>
      </c>
      <c r="K3" s="33">
        <f>'Region data'!$N3</f>
        <v>263.90867685081389</v>
      </c>
      <c r="L3" s="33">
        <f>'Region data'!$O3</f>
        <v>1784.3723925004322</v>
      </c>
    </row>
    <row r="4" spans="2:12" x14ac:dyDescent="0.25">
      <c r="B4" t="str">
        <f>'Region data'!$B4</f>
        <v>East of England</v>
      </c>
      <c r="C4" s="18">
        <f>'Region data'!$C4</f>
        <v>36.71</v>
      </c>
      <c r="D4" s="33">
        <f>'Region data'!$J4</f>
        <v>576</v>
      </c>
      <c r="E4" s="6">
        <f>'Region data'!$K4/100</f>
        <v>6.3700000000000007E-2</v>
      </c>
      <c r="F4" s="33">
        <f>'Region data'!$I4</f>
        <v>1278.6491745418</v>
      </c>
      <c r="G4" s="6">
        <f>'Region data'!$F4/100</f>
        <v>0.13699999999999998</v>
      </c>
      <c r="H4" s="15">
        <f>'Region data'!$G4</f>
        <v>669833</v>
      </c>
      <c r="I4" s="15">
        <f>'Region data'!$M4</f>
        <v>4889291.9708029199</v>
      </c>
      <c r="J4" s="33">
        <f>'Region data'!$L4</f>
        <v>1199.3686268113499</v>
      </c>
      <c r="K4" s="33">
        <f>'Region data'!$N4</f>
        <v>245.30517587690503</v>
      </c>
      <c r="L4" s="33">
        <f>'Region data'!$O4</f>
        <v>1790.5487290285039</v>
      </c>
    </row>
    <row r="5" spans="2:12" x14ac:dyDescent="0.25">
      <c r="B5" t="str">
        <f>'Region data'!$B5</f>
        <v>London</v>
      </c>
      <c r="C5" s="18">
        <f>'Region data'!$C5</f>
        <v>36.68</v>
      </c>
      <c r="D5" s="33">
        <f>'Region data'!$J5</f>
        <v>606</v>
      </c>
      <c r="E5" s="6">
        <f>'Region data'!$K5/100</f>
        <v>6.0499999999999998E-2</v>
      </c>
      <c r="F5" s="33">
        <f>'Region data'!$I5</f>
        <v>1710.39952057093</v>
      </c>
      <c r="G5" s="6">
        <f>'Region data'!$F5/100</f>
        <v>0.1295</v>
      </c>
      <c r="H5" s="15">
        <f>'Region data'!$G5</f>
        <v>896639</v>
      </c>
      <c r="I5" s="15">
        <f>'Region data'!$M5</f>
        <v>6923853.2818532819</v>
      </c>
      <c r="J5" s="33">
        <f>'Region data'!$L5</f>
        <v>1604.3489998115001</v>
      </c>
      <c r="K5" s="33">
        <f>'Region data'!$N5</f>
        <v>231.7133154765622</v>
      </c>
      <c r="L5" s="33">
        <f>'Region data'!$O5</f>
        <v>1789.2920114020249</v>
      </c>
    </row>
    <row r="6" spans="2:12" x14ac:dyDescent="0.25">
      <c r="B6" t="str">
        <f>'Region data'!$B6</f>
        <v>North East</v>
      </c>
      <c r="C6" s="18">
        <f>'Region data'!$C6</f>
        <v>42.95</v>
      </c>
      <c r="D6" s="33">
        <f>'Region data'!$J6</f>
        <v>477</v>
      </c>
      <c r="E6" s="6">
        <f>'Region data'!$K6/100</f>
        <v>0.09</v>
      </c>
      <c r="F6" s="33">
        <f>'Region data'!$I6</f>
        <v>729.03422000539001</v>
      </c>
      <c r="G6" s="6">
        <f>'Region data'!$F6/100</f>
        <v>0.1527</v>
      </c>
      <c r="H6" s="15">
        <f>'Region data'!$G6</f>
        <v>326442</v>
      </c>
      <c r="I6" s="15">
        <f>'Region data'!$M6</f>
        <v>2137799.6070726914</v>
      </c>
      <c r="J6" s="33">
        <f>'Region data'!$L6</f>
        <v>683.83164730049998</v>
      </c>
      <c r="K6" s="33">
        <f>'Region data'!$N6</f>
        <v>319.87640237097668</v>
      </c>
      <c r="L6" s="33">
        <f>'Region data'!$O6</f>
        <v>2094.8028969939533</v>
      </c>
    </row>
    <row r="7" spans="2:12" x14ac:dyDescent="0.25">
      <c r="B7" t="str">
        <f>'Region data'!$B7</f>
        <v>North West</v>
      </c>
      <c r="C7" s="18">
        <f>'Region data'!$C7</f>
        <v>36.44</v>
      </c>
      <c r="D7" s="33">
        <f>'Region data'!$J7</f>
        <v>485</v>
      </c>
      <c r="E7" s="6">
        <f>'Region data'!$K7/100</f>
        <v>7.51E-2</v>
      </c>
      <c r="F7" s="33">
        <f>'Region data'!$I7</f>
        <v>1587.6090931871099</v>
      </c>
      <c r="G7" s="6">
        <f>'Region data'!$F7/100</f>
        <v>0.14499999999999999</v>
      </c>
      <c r="H7" s="15">
        <f>'Region data'!$G7</f>
        <v>837814</v>
      </c>
      <c r="I7" s="15">
        <f>'Region data'!$M7</f>
        <v>5778027.5862068972</v>
      </c>
      <c r="J7" s="33">
        <f>'Region data'!$L7</f>
        <v>1489.1719917555699</v>
      </c>
      <c r="K7" s="33">
        <f>'Region data'!$N7</f>
        <v>257.73016302491675</v>
      </c>
      <c r="L7" s="33">
        <f>'Region data'!$O7</f>
        <v>1777.4494001718399</v>
      </c>
    </row>
    <row r="8" spans="2:12" x14ac:dyDescent="0.25">
      <c r="B8" t="str">
        <f>'Region data'!$B8</f>
        <v>South East</v>
      </c>
      <c r="C8" s="18">
        <f>'Region data'!$C8</f>
        <v>35.28</v>
      </c>
      <c r="D8" s="33">
        <f>'Region data'!$J8</f>
        <v>603</v>
      </c>
      <c r="E8" s="6">
        <f>'Region data'!$K8/100</f>
        <v>5.8499999999999996E-2</v>
      </c>
      <c r="F8" s="33">
        <f>'Region data'!$I8</f>
        <v>1603.2794084919201</v>
      </c>
      <c r="G8" s="6">
        <f>'Region data'!$F8/100</f>
        <v>0.12119999999999999</v>
      </c>
      <c r="H8" s="15">
        <f>'Region data'!$G8</f>
        <v>873863</v>
      </c>
      <c r="I8" s="15">
        <f>'Region data'!$M8</f>
        <v>7210090.759075908</v>
      </c>
      <c r="J8" s="33">
        <f>'Region data'!$L8</f>
        <v>1503.87069482678</v>
      </c>
      <c r="K8" s="33">
        <f>'Region data'!$N8</f>
        <v>208.57860810333625</v>
      </c>
      <c r="L8" s="33">
        <f>'Region data'!$O8</f>
        <v>1720.9456114136656</v>
      </c>
    </row>
    <row r="9" spans="2:12" x14ac:dyDescent="0.25">
      <c r="B9" t="str">
        <f>'Region data'!$B9</f>
        <v>South West</v>
      </c>
      <c r="C9" s="18">
        <f>'Region data'!$C9</f>
        <v>31.46</v>
      </c>
      <c r="D9" s="33">
        <f>'Region data'!$J9</f>
        <v>532</v>
      </c>
      <c r="E9" s="6">
        <f>'Region data'!$K9/100</f>
        <v>5.91E-2</v>
      </c>
      <c r="F9" s="33">
        <f>'Region data'!$I9</f>
        <v>1033.6140941471399</v>
      </c>
      <c r="G9" s="6">
        <f>'Region data'!$F9/100</f>
        <v>0.1399</v>
      </c>
      <c r="H9" s="15">
        <f>'Region data'!$G9</f>
        <v>631799</v>
      </c>
      <c r="I9" s="15">
        <f>'Region data'!$M9</f>
        <v>4516075.7684060046</v>
      </c>
      <c r="J9" s="33">
        <f>'Region data'!$L9</f>
        <v>969.52654522640205</v>
      </c>
      <c r="K9" s="33">
        <f>'Region data'!$N9</f>
        <v>214.68340987746677</v>
      </c>
      <c r="L9" s="33">
        <f>'Region data'!$O9</f>
        <v>1534.5490341491552</v>
      </c>
    </row>
    <row r="10" spans="2:12" x14ac:dyDescent="0.25">
      <c r="B10" t="str">
        <f>'Region data'!$B10</f>
        <v>West Midlands</v>
      </c>
      <c r="C10" s="18">
        <f>'Region data'!$C10</f>
        <v>38.03</v>
      </c>
      <c r="D10" s="33">
        <f>'Region data'!$J10</f>
        <v>494</v>
      </c>
      <c r="E10" s="6">
        <f>'Region data'!$K10/100</f>
        <v>7.690000000000001E-2</v>
      </c>
      <c r="F10" s="33">
        <f>'Region data'!$I10</f>
        <v>1285.9307646770801</v>
      </c>
      <c r="G10" s="6">
        <f>'Region data'!$F10/100</f>
        <v>0.14029999999999998</v>
      </c>
      <c r="H10" s="15">
        <f>'Region data'!$G10</f>
        <v>650297</v>
      </c>
      <c r="I10" s="15">
        <f>'Region data'!$M10</f>
        <v>4635046.3292943696</v>
      </c>
      <c r="J10" s="33">
        <f>'Region data'!$L10</f>
        <v>1206.19873387701</v>
      </c>
      <c r="K10" s="33">
        <f>'Region data'!$N10</f>
        <v>260.23445035567516</v>
      </c>
      <c r="L10" s="33">
        <f>'Region data'!$O10</f>
        <v>1854.842839313437</v>
      </c>
    </row>
    <row r="11" spans="2:12" x14ac:dyDescent="0.25">
      <c r="B11" t="str">
        <f>'Region data'!$B11</f>
        <v>Yorkshire and the Humber</v>
      </c>
      <c r="C11" s="18">
        <f>'Region data'!$C11</f>
        <v>36.97</v>
      </c>
      <c r="D11" s="33">
        <f>'Region data'!$J11</f>
        <v>499</v>
      </c>
      <c r="E11" s="6">
        <f>'Region data'!$K11/100</f>
        <v>7.4099999999999999E-2</v>
      </c>
      <c r="F11" s="33">
        <f>'Region data'!$I11</f>
        <v>1302.8624515291201</v>
      </c>
      <c r="G11" s="6">
        <f>'Region data'!$F11/100</f>
        <v>0.15640000000000001</v>
      </c>
      <c r="H11" s="15">
        <f>'Region data'!$G11</f>
        <v>677670</v>
      </c>
      <c r="I11" s="15">
        <f>'Region data'!$M11</f>
        <v>4332928.3887468027</v>
      </c>
      <c r="J11" s="33">
        <f>'Region data'!$L11</f>
        <v>1222.0805992187099</v>
      </c>
      <c r="K11" s="33">
        <f>'Region data'!$N11</f>
        <v>282.04495656854556</v>
      </c>
      <c r="L11" s="33">
        <f>'Region data'!$O11</f>
        <v>1803.3564997988844</v>
      </c>
    </row>
    <row r="12" spans="2:12" x14ac:dyDescent="0.25">
      <c r="C12" s="18"/>
      <c r="D12" s="15"/>
      <c r="F12" s="15"/>
      <c r="H12" s="15"/>
      <c r="I12" s="15"/>
      <c r="J12" s="33"/>
      <c r="K12" s="33"/>
      <c r="L12" s="33"/>
    </row>
    <row r="13" spans="2:12" x14ac:dyDescent="0.25">
      <c r="B13" s="35"/>
      <c r="C13" s="35"/>
      <c r="D13" s="37"/>
      <c r="E13" s="35"/>
      <c r="F13" s="37">
        <f>SUM(F3:F11)</f>
        <v>11609.710407444909</v>
      </c>
      <c r="G13" s="37"/>
      <c r="H13" s="36">
        <f>'Region data'!$G13</f>
        <v>6131207</v>
      </c>
      <c r="I13" s="36">
        <f>'Region data'!$M13</f>
        <v>44255770.892270237</v>
      </c>
      <c r="J13" s="37">
        <f>SUM(J3:J11)</f>
        <v>10889.869329516692</v>
      </c>
      <c r="K13" s="37">
        <f>'Region data'!$N13</f>
        <v>246.0666509690995</v>
      </c>
      <c r="L13" s="37">
        <f>'Region data'!$O13</f>
        <v>1776.1379332840488</v>
      </c>
    </row>
    <row r="14" spans="2:12" x14ac:dyDescent="0.25">
      <c r="E14" s="16"/>
    </row>
    <row r="15" spans="2:12" x14ac:dyDescent="0.25">
      <c r="E15" s="16"/>
    </row>
    <row r="16" spans="2:12" x14ac:dyDescent="0.25">
      <c r="E16" s="16"/>
    </row>
    <row r="17" spans="5:5" x14ac:dyDescent="0.25">
      <c r="E17" s="16"/>
    </row>
    <row r="18" spans="5:5" x14ac:dyDescent="0.25">
      <c r="E18" s="16"/>
    </row>
    <row r="19" spans="5:5" x14ac:dyDescent="0.25">
      <c r="E19" s="16"/>
    </row>
    <row r="20" spans="5:5" x14ac:dyDescent="0.25">
      <c r="E20" s="16"/>
    </row>
    <row r="21" spans="5:5" x14ac:dyDescent="0.25">
      <c r="E21" s="16"/>
    </row>
    <row r="22" spans="5:5" x14ac:dyDescent="0.25">
      <c r="E22" s="16"/>
    </row>
    <row r="23" spans="5:5" x14ac:dyDescent="0.25">
      <c r="E23" s="16"/>
    </row>
    <row r="24" spans="5:5" x14ac:dyDescent="0.25">
      <c r="E24" s="16"/>
    </row>
    <row r="25" spans="5:5" x14ac:dyDescent="0.25">
      <c r="E25" s="16"/>
    </row>
    <row r="26" spans="5:5" x14ac:dyDescent="0.25">
      <c r="E26" s="16"/>
    </row>
    <row r="27" spans="5:5" x14ac:dyDescent="0.25">
      <c r="E27" s="16"/>
    </row>
    <row r="28" spans="5:5" x14ac:dyDescent="0.25">
      <c r="E28" s="16"/>
    </row>
    <row r="29" spans="5:5" x14ac:dyDescent="0.25">
      <c r="E29" s="16"/>
    </row>
    <row r="30" spans="5:5" x14ac:dyDescent="0.25">
      <c r="E30" s="16"/>
    </row>
    <row r="31" spans="5:5" x14ac:dyDescent="0.25">
      <c r="E31" s="16"/>
    </row>
    <row r="32" spans="5:5" x14ac:dyDescent="0.25">
      <c r="E32" s="16"/>
    </row>
    <row r="33" spans="5:5" x14ac:dyDescent="0.25">
      <c r="E33" s="16"/>
    </row>
    <row r="34" spans="5:5" x14ac:dyDescent="0.25">
      <c r="E34" s="16"/>
    </row>
    <row r="35" spans="5:5" x14ac:dyDescent="0.25">
      <c r="E35" s="16"/>
    </row>
    <row r="36" spans="5:5" x14ac:dyDescent="0.25">
      <c r="E36" s="16"/>
    </row>
    <row r="37" spans="5:5" x14ac:dyDescent="0.25">
      <c r="E37" s="16"/>
    </row>
    <row r="38" spans="5:5" x14ac:dyDescent="0.25">
      <c r="E38" s="16"/>
    </row>
    <row r="39" spans="5:5" x14ac:dyDescent="0.25">
      <c r="E39" s="16"/>
    </row>
    <row r="40" spans="5:5" x14ac:dyDescent="0.25">
      <c r="E40" s="16"/>
    </row>
    <row r="41" spans="5:5" x14ac:dyDescent="0.25">
      <c r="E41" s="16"/>
    </row>
    <row r="42" spans="5:5" x14ac:dyDescent="0.25">
      <c r="E42" s="16"/>
    </row>
    <row r="43" spans="5:5" x14ac:dyDescent="0.25">
      <c r="E43" s="16"/>
    </row>
    <row r="44" spans="5:5" x14ac:dyDescent="0.25">
      <c r="E44" s="16"/>
    </row>
    <row r="45" spans="5:5" x14ac:dyDescent="0.25">
      <c r="E45" s="16"/>
    </row>
    <row r="46" spans="5:5" x14ac:dyDescent="0.25">
      <c r="E46" s="16"/>
    </row>
    <row r="47" spans="5:5" x14ac:dyDescent="0.25">
      <c r="E47" s="16"/>
    </row>
    <row r="48" spans="5:5" x14ac:dyDescent="0.25">
      <c r="E48" s="16"/>
    </row>
    <row r="49" spans="5:5" x14ac:dyDescent="0.25">
      <c r="E49" s="16"/>
    </row>
    <row r="50" spans="5:5" x14ac:dyDescent="0.25">
      <c r="E50" s="16"/>
    </row>
    <row r="51" spans="5:5" x14ac:dyDescent="0.25">
      <c r="E51" s="16"/>
    </row>
    <row r="52" spans="5:5" x14ac:dyDescent="0.25">
      <c r="E52" s="16"/>
    </row>
    <row r="53" spans="5:5" x14ac:dyDescent="0.25">
      <c r="E53" s="16"/>
    </row>
    <row r="54" spans="5:5" x14ac:dyDescent="0.25">
      <c r="E54" s="16"/>
    </row>
    <row r="55" spans="5:5" x14ac:dyDescent="0.25">
      <c r="E55" s="16"/>
    </row>
    <row r="56" spans="5:5" x14ac:dyDescent="0.25">
      <c r="E56" s="16"/>
    </row>
    <row r="57" spans="5:5" x14ac:dyDescent="0.25">
      <c r="E57" s="16"/>
    </row>
    <row r="58" spans="5:5" x14ac:dyDescent="0.25">
      <c r="E58" s="16"/>
    </row>
    <row r="59" spans="5:5" x14ac:dyDescent="0.25">
      <c r="E59" s="16"/>
    </row>
    <row r="60" spans="5:5" x14ac:dyDescent="0.25">
      <c r="E60" s="16"/>
    </row>
    <row r="61" spans="5:5" x14ac:dyDescent="0.25">
      <c r="E61" s="16"/>
    </row>
    <row r="62" spans="5:5" x14ac:dyDescent="0.25">
      <c r="E62" s="16"/>
    </row>
    <row r="63" spans="5:5" x14ac:dyDescent="0.25">
      <c r="E63" s="16"/>
    </row>
    <row r="64" spans="5:5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69" spans="5:5" x14ac:dyDescent="0.25">
      <c r="E69" s="16"/>
    </row>
    <row r="70" spans="5:5" x14ac:dyDescent="0.25">
      <c r="E70" s="16"/>
    </row>
    <row r="71" spans="5:5" x14ac:dyDescent="0.25">
      <c r="E71" s="16"/>
    </row>
    <row r="72" spans="5:5" x14ac:dyDescent="0.25">
      <c r="E72" s="16"/>
    </row>
    <row r="73" spans="5:5" x14ac:dyDescent="0.25">
      <c r="E73" s="16"/>
    </row>
    <row r="74" spans="5:5" x14ac:dyDescent="0.25">
      <c r="E74" s="16"/>
    </row>
    <row r="75" spans="5:5" x14ac:dyDescent="0.25">
      <c r="E75" s="16"/>
    </row>
    <row r="76" spans="5:5" x14ac:dyDescent="0.25">
      <c r="E76" s="16"/>
    </row>
    <row r="77" spans="5:5" x14ac:dyDescent="0.25">
      <c r="E77" s="16"/>
    </row>
    <row r="78" spans="5:5" x14ac:dyDescent="0.25">
      <c r="E78" s="16"/>
    </row>
    <row r="79" spans="5:5" x14ac:dyDescent="0.25">
      <c r="E79" s="16"/>
    </row>
    <row r="80" spans="5:5" x14ac:dyDescent="0.25">
      <c r="E80" s="16"/>
    </row>
    <row r="81" spans="5:5" x14ac:dyDescent="0.25">
      <c r="E81" s="16"/>
    </row>
    <row r="82" spans="5:5" x14ac:dyDescent="0.25">
      <c r="E82" s="16"/>
    </row>
    <row r="83" spans="5:5" x14ac:dyDescent="0.25">
      <c r="E83" s="16"/>
    </row>
    <row r="84" spans="5:5" x14ac:dyDescent="0.25">
      <c r="E84" s="16"/>
    </row>
    <row r="85" spans="5:5" x14ac:dyDescent="0.25">
      <c r="E85" s="16"/>
    </row>
    <row r="86" spans="5:5" x14ac:dyDescent="0.25">
      <c r="E86" s="16"/>
    </row>
    <row r="87" spans="5:5" x14ac:dyDescent="0.25">
      <c r="E87" s="16"/>
    </row>
    <row r="88" spans="5:5" x14ac:dyDescent="0.25">
      <c r="E88" s="16"/>
    </row>
    <row r="89" spans="5:5" x14ac:dyDescent="0.25">
      <c r="E89" s="16"/>
    </row>
    <row r="90" spans="5:5" x14ac:dyDescent="0.25">
      <c r="E90" s="16"/>
    </row>
    <row r="91" spans="5:5" x14ac:dyDescent="0.25">
      <c r="E91" s="16"/>
    </row>
    <row r="92" spans="5:5" x14ac:dyDescent="0.25">
      <c r="E92" s="16"/>
    </row>
    <row r="93" spans="5:5" x14ac:dyDescent="0.25">
      <c r="E93" s="16"/>
    </row>
    <row r="94" spans="5:5" x14ac:dyDescent="0.25">
      <c r="E94" s="16"/>
    </row>
    <row r="95" spans="5:5" x14ac:dyDescent="0.25">
      <c r="E95" s="16"/>
    </row>
    <row r="96" spans="5:5" x14ac:dyDescent="0.25">
      <c r="E96" s="16"/>
    </row>
    <row r="97" spans="5:5" x14ac:dyDescent="0.25">
      <c r="E97" s="16"/>
    </row>
    <row r="98" spans="5:5" x14ac:dyDescent="0.25">
      <c r="E98" s="16"/>
    </row>
    <row r="99" spans="5:5" x14ac:dyDescent="0.25">
      <c r="E99" s="16"/>
    </row>
    <row r="100" spans="5:5" x14ac:dyDescent="0.25">
      <c r="E100" s="16"/>
    </row>
    <row r="101" spans="5:5" x14ac:dyDescent="0.25">
      <c r="E101" s="16"/>
    </row>
    <row r="102" spans="5:5" x14ac:dyDescent="0.25">
      <c r="E102" s="16"/>
    </row>
    <row r="103" spans="5:5" x14ac:dyDescent="0.25">
      <c r="E103" s="16"/>
    </row>
    <row r="104" spans="5:5" x14ac:dyDescent="0.25">
      <c r="E104" s="16"/>
    </row>
    <row r="105" spans="5:5" x14ac:dyDescent="0.25">
      <c r="E105" s="16"/>
    </row>
    <row r="106" spans="5:5" x14ac:dyDescent="0.25">
      <c r="E106" s="16"/>
    </row>
    <row r="107" spans="5:5" x14ac:dyDescent="0.25">
      <c r="E107" s="16"/>
    </row>
    <row r="108" spans="5:5" x14ac:dyDescent="0.25">
      <c r="E108" s="16"/>
    </row>
    <row r="109" spans="5:5" x14ac:dyDescent="0.25">
      <c r="E109" s="16"/>
    </row>
    <row r="110" spans="5:5" x14ac:dyDescent="0.25">
      <c r="E110" s="16"/>
    </row>
    <row r="111" spans="5:5" x14ac:dyDescent="0.25">
      <c r="E111" s="16"/>
    </row>
    <row r="112" spans="5:5" x14ac:dyDescent="0.25">
      <c r="E112" s="16"/>
    </row>
    <row r="113" spans="5:5" x14ac:dyDescent="0.25">
      <c r="E113" s="16"/>
    </row>
    <row r="114" spans="5:5" x14ac:dyDescent="0.25">
      <c r="E114" s="16"/>
    </row>
    <row r="115" spans="5:5" x14ac:dyDescent="0.25">
      <c r="E115" s="16"/>
    </row>
    <row r="116" spans="5:5" x14ac:dyDescent="0.25">
      <c r="E116" s="16"/>
    </row>
    <row r="117" spans="5:5" x14ac:dyDescent="0.25">
      <c r="E117" s="16"/>
    </row>
    <row r="118" spans="5:5" x14ac:dyDescent="0.25">
      <c r="E118" s="16"/>
    </row>
    <row r="119" spans="5:5" x14ac:dyDescent="0.25">
      <c r="E119" s="16"/>
    </row>
    <row r="120" spans="5:5" x14ac:dyDescent="0.25">
      <c r="E120" s="16"/>
    </row>
    <row r="121" spans="5:5" x14ac:dyDescent="0.25">
      <c r="E121" s="16"/>
    </row>
    <row r="122" spans="5:5" x14ac:dyDescent="0.25">
      <c r="E122" s="16"/>
    </row>
    <row r="123" spans="5:5" x14ac:dyDescent="0.25">
      <c r="E123" s="16"/>
    </row>
    <row r="124" spans="5:5" x14ac:dyDescent="0.25">
      <c r="E124" s="16"/>
    </row>
    <row r="125" spans="5:5" x14ac:dyDescent="0.25">
      <c r="E125" s="16"/>
    </row>
    <row r="126" spans="5:5" x14ac:dyDescent="0.25">
      <c r="E126" s="16"/>
    </row>
    <row r="127" spans="5:5" x14ac:dyDescent="0.25">
      <c r="E127" s="16"/>
    </row>
    <row r="128" spans="5:5" x14ac:dyDescent="0.25">
      <c r="E128" s="16"/>
    </row>
    <row r="129" spans="5:5" x14ac:dyDescent="0.25">
      <c r="E129" s="16"/>
    </row>
    <row r="130" spans="5:5" x14ac:dyDescent="0.25">
      <c r="E130" s="16"/>
    </row>
    <row r="131" spans="5:5" x14ac:dyDescent="0.25">
      <c r="E131" s="16"/>
    </row>
    <row r="132" spans="5:5" x14ac:dyDescent="0.25">
      <c r="E132" s="16"/>
    </row>
    <row r="133" spans="5:5" x14ac:dyDescent="0.25">
      <c r="E133" s="16"/>
    </row>
    <row r="134" spans="5:5" x14ac:dyDescent="0.25">
      <c r="E134" s="16"/>
    </row>
    <row r="135" spans="5:5" x14ac:dyDescent="0.25">
      <c r="E135" s="16"/>
    </row>
    <row r="136" spans="5:5" x14ac:dyDescent="0.25">
      <c r="E136" s="16"/>
    </row>
    <row r="137" spans="5:5" x14ac:dyDescent="0.25">
      <c r="E137" s="16"/>
    </row>
    <row r="138" spans="5:5" x14ac:dyDescent="0.25">
      <c r="E138" s="16"/>
    </row>
    <row r="139" spans="5:5" x14ac:dyDescent="0.25">
      <c r="E139" s="16"/>
    </row>
    <row r="140" spans="5:5" x14ac:dyDescent="0.25">
      <c r="E140" s="16"/>
    </row>
    <row r="141" spans="5:5" x14ac:dyDescent="0.25">
      <c r="E141" s="16"/>
    </row>
    <row r="142" spans="5:5" x14ac:dyDescent="0.25">
      <c r="E142" s="16"/>
    </row>
    <row r="143" spans="5:5" x14ac:dyDescent="0.25">
      <c r="E143" s="16"/>
    </row>
    <row r="144" spans="5:5" x14ac:dyDescent="0.25">
      <c r="E144" s="16"/>
    </row>
    <row r="145" spans="5:5" x14ac:dyDescent="0.25">
      <c r="E145" s="16"/>
    </row>
    <row r="146" spans="5:5" x14ac:dyDescent="0.25">
      <c r="E146" s="16"/>
    </row>
    <row r="147" spans="5:5" x14ac:dyDescent="0.25">
      <c r="E147" s="16"/>
    </row>
    <row r="148" spans="5:5" x14ac:dyDescent="0.25">
      <c r="E148" s="16"/>
    </row>
    <row r="149" spans="5:5" x14ac:dyDescent="0.25">
      <c r="E149" s="16"/>
    </row>
    <row r="150" spans="5:5" x14ac:dyDescent="0.25">
      <c r="E150" s="16"/>
    </row>
    <row r="151" spans="5:5" x14ac:dyDescent="0.25">
      <c r="E151" s="16"/>
    </row>
    <row r="152" spans="5:5" x14ac:dyDescent="0.25">
      <c r="E152" s="16"/>
    </row>
    <row r="153" spans="5:5" x14ac:dyDescent="0.25">
      <c r="E153" s="16"/>
    </row>
    <row r="154" spans="5:5" x14ac:dyDescent="0.25">
      <c r="E154" s="16"/>
    </row>
    <row r="155" spans="5:5" x14ac:dyDescent="0.25">
      <c r="E155" s="16"/>
    </row>
    <row r="156" spans="5:5" x14ac:dyDescent="0.25">
      <c r="E156" s="16"/>
    </row>
    <row r="157" spans="5:5" x14ac:dyDescent="0.25">
      <c r="E157" s="16"/>
    </row>
    <row r="158" spans="5:5" x14ac:dyDescent="0.25">
      <c r="E158" s="16"/>
    </row>
    <row r="159" spans="5:5" x14ac:dyDescent="0.25">
      <c r="E159" s="16"/>
    </row>
    <row r="160" spans="5:5" x14ac:dyDescent="0.25">
      <c r="E160" s="16"/>
    </row>
    <row r="161" spans="5:5" x14ac:dyDescent="0.25">
      <c r="E161" s="16"/>
    </row>
    <row r="162" spans="5:5" x14ac:dyDescent="0.25">
      <c r="E162" s="16"/>
    </row>
    <row r="163" spans="5:5" x14ac:dyDescent="0.25">
      <c r="E163" s="16"/>
    </row>
    <row r="164" spans="5:5" x14ac:dyDescent="0.25">
      <c r="E164" s="16"/>
    </row>
    <row r="165" spans="5:5" x14ac:dyDescent="0.25">
      <c r="E165" s="16"/>
    </row>
    <row r="166" spans="5:5" x14ac:dyDescent="0.25">
      <c r="E166" s="16"/>
    </row>
    <row r="167" spans="5:5" x14ac:dyDescent="0.25">
      <c r="E167" s="16"/>
    </row>
    <row r="168" spans="5:5" x14ac:dyDescent="0.25">
      <c r="E168" s="16"/>
    </row>
    <row r="169" spans="5:5" x14ac:dyDescent="0.25">
      <c r="E169" s="16"/>
    </row>
    <row r="170" spans="5:5" x14ac:dyDescent="0.25">
      <c r="E170" s="16"/>
    </row>
    <row r="171" spans="5:5" x14ac:dyDescent="0.25">
      <c r="E171" s="16"/>
    </row>
    <row r="172" spans="5:5" x14ac:dyDescent="0.25">
      <c r="E172" s="16"/>
    </row>
    <row r="173" spans="5:5" x14ac:dyDescent="0.25">
      <c r="E173" s="16"/>
    </row>
    <row r="174" spans="5:5" x14ac:dyDescent="0.25">
      <c r="E174" s="16"/>
    </row>
    <row r="175" spans="5:5" x14ac:dyDescent="0.25">
      <c r="E175" s="16"/>
    </row>
    <row r="176" spans="5:5" x14ac:dyDescent="0.25">
      <c r="E176" s="16"/>
    </row>
    <row r="177" spans="5:5" x14ac:dyDescent="0.25">
      <c r="E177" s="16"/>
    </row>
    <row r="178" spans="5:5" x14ac:dyDescent="0.25">
      <c r="E178" s="16"/>
    </row>
    <row r="179" spans="5:5" x14ac:dyDescent="0.25">
      <c r="E179" s="16"/>
    </row>
    <row r="180" spans="5:5" x14ac:dyDescent="0.25">
      <c r="E180" s="16"/>
    </row>
    <row r="181" spans="5:5" x14ac:dyDescent="0.25">
      <c r="E181" s="16"/>
    </row>
    <row r="182" spans="5:5" x14ac:dyDescent="0.25">
      <c r="E182" s="16"/>
    </row>
    <row r="183" spans="5:5" x14ac:dyDescent="0.25">
      <c r="E183" s="16"/>
    </row>
    <row r="184" spans="5:5" x14ac:dyDescent="0.25">
      <c r="E184" s="16"/>
    </row>
    <row r="185" spans="5:5" x14ac:dyDescent="0.25">
      <c r="E185" s="16"/>
    </row>
    <row r="186" spans="5:5" x14ac:dyDescent="0.25">
      <c r="E186" s="16"/>
    </row>
    <row r="187" spans="5:5" x14ac:dyDescent="0.25">
      <c r="E187" s="16"/>
    </row>
    <row r="188" spans="5:5" x14ac:dyDescent="0.25">
      <c r="E188" s="16"/>
    </row>
    <row r="189" spans="5:5" x14ac:dyDescent="0.25">
      <c r="E189" s="16"/>
    </row>
    <row r="190" spans="5:5" x14ac:dyDescent="0.25">
      <c r="E190" s="16"/>
    </row>
    <row r="191" spans="5:5" x14ac:dyDescent="0.25">
      <c r="E191" s="16"/>
    </row>
    <row r="192" spans="5:5" x14ac:dyDescent="0.25">
      <c r="E192" s="16"/>
    </row>
    <row r="193" spans="5:5" x14ac:dyDescent="0.25">
      <c r="E193" s="16"/>
    </row>
    <row r="194" spans="5:5" x14ac:dyDescent="0.25">
      <c r="E194" s="16"/>
    </row>
    <row r="195" spans="5:5" x14ac:dyDescent="0.25">
      <c r="E195" s="16"/>
    </row>
    <row r="196" spans="5:5" x14ac:dyDescent="0.25">
      <c r="E196" s="16"/>
    </row>
    <row r="197" spans="5:5" x14ac:dyDescent="0.25">
      <c r="E197" s="16"/>
    </row>
    <row r="198" spans="5:5" x14ac:dyDescent="0.25">
      <c r="E198" s="16"/>
    </row>
    <row r="199" spans="5:5" x14ac:dyDescent="0.25">
      <c r="E199" s="16"/>
    </row>
    <row r="200" spans="5:5" x14ac:dyDescent="0.25">
      <c r="E200" s="16"/>
    </row>
    <row r="201" spans="5:5" x14ac:dyDescent="0.25">
      <c r="E201" s="16"/>
    </row>
    <row r="202" spans="5:5" x14ac:dyDescent="0.25">
      <c r="E202" s="16"/>
    </row>
    <row r="203" spans="5:5" x14ac:dyDescent="0.25">
      <c r="E203" s="16"/>
    </row>
    <row r="204" spans="5:5" x14ac:dyDescent="0.25">
      <c r="E204" s="16"/>
    </row>
    <row r="205" spans="5:5" x14ac:dyDescent="0.25">
      <c r="E205" s="16"/>
    </row>
    <row r="206" spans="5:5" x14ac:dyDescent="0.25">
      <c r="E206" s="16"/>
    </row>
    <row r="207" spans="5:5" x14ac:dyDescent="0.25">
      <c r="E207" s="16"/>
    </row>
    <row r="208" spans="5:5" x14ac:dyDescent="0.25">
      <c r="E208" s="16"/>
    </row>
    <row r="209" spans="5:5" x14ac:dyDescent="0.25">
      <c r="E209" s="16"/>
    </row>
    <row r="210" spans="5:5" x14ac:dyDescent="0.25">
      <c r="E210" s="16"/>
    </row>
    <row r="211" spans="5:5" x14ac:dyDescent="0.25">
      <c r="E211" s="16"/>
    </row>
    <row r="212" spans="5:5" x14ac:dyDescent="0.25">
      <c r="E212" s="16"/>
    </row>
    <row r="213" spans="5:5" x14ac:dyDescent="0.25">
      <c r="E213" s="16"/>
    </row>
    <row r="214" spans="5:5" x14ac:dyDescent="0.25">
      <c r="E214" s="16"/>
    </row>
    <row r="215" spans="5:5" x14ac:dyDescent="0.25">
      <c r="E215" s="16"/>
    </row>
    <row r="216" spans="5:5" x14ac:dyDescent="0.25">
      <c r="E216" s="16"/>
    </row>
    <row r="217" spans="5:5" x14ac:dyDescent="0.25">
      <c r="E217" s="16"/>
    </row>
    <row r="218" spans="5:5" x14ac:dyDescent="0.25">
      <c r="E218" s="16"/>
    </row>
    <row r="219" spans="5:5" x14ac:dyDescent="0.25">
      <c r="E219" s="16"/>
    </row>
    <row r="220" spans="5:5" x14ac:dyDescent="0.25">
      <c r="E220" s="16"/>
    </row>
    <row r="221" spans="5:5" x14ac:dyDescent="0.25">
      <c r="E221" s="16"/>
    </row>
    <row r="222" spans="5:5" x14ac:dyDescent="0.25">
      <c r="E222" s="16"/>
    </row>
    <row r="223" spans="5:5" x14ac:dyDescent="0.25">
      <c r="E223" s="16"/>
    </row>
    <row r="224" spans="5:5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H17"/>
  <sheetViews>
    <sheetView workbookViewId="0">
      <selection activeCell="C3" sqref="C3:H12"/>
    </sheetView>
  </sheetViews>
  <sheetFormatPr defaultColWidth="11.42578125"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38"/>
      <c r="B1" s="38" t="s">
        <v>99</v>
      </c>
      <c r="C1" s="38"/>
    </row>
    <row r="2" spans="1:8" ht="29.1" customHeight="1" x14ac:dyDescent="0.25">
      <c r="A2" s="44" t="s">
        <v>68</v>
      </c>
      <c r="B2" s="46" t="s">
        <v>10</v>
      </c>
      <c r="C2" s="46" t="s">
        <v>87</v>
      </c>
      <c r="D2" s="46" t="s">
        <v>84</v>
      </c>
      <c r="E2" s="46" t="s">
        <v>86</v>
      </c>
      <c r="F2" s="46" t="s">
        <v>60</v>
      </c>
      <c r="G2" s="46" t="s">
        <v>85</v>
      </c>
      <c r="H2" s="46" t="s">
        <v>93</v>
      </c>
    </row>
    <row r="3" spans="1:8" x14ac:dyDescent="0.25">
      <c r="A3" t="s">
        <v>324</v>
      </c>
      <c r="B3" t="s">
        <v>425</v>
      </c>
      <c r="C3" s="47">
        <v>0.192639</v>
      </c>
      <c r="D3" s="48">
        <v>51.9446519958287</v>
      </c>
      <c r="E3" s="47">
        <v>0.123198262430244</v>
      </c>
      <c r="F3" s="49">
        <v>21925</v>
      </c>
      <c r="G3" s="50">
        <v>35.926948235137601</v>
      </c>
      <c r="H3" s="49">
        <v>488.07820015402399</v>
      </c>
    </row>
    <row r="4" spans="1:8" x14ac:dyDescent="0.25">
      <c r="A4" t="s">
        <v>319</v>
      </c>
      <c r="B4" t="s">
        <v>426</v>
      </c>
      <c r="C4" s="47">
        <v>0.14904600000000001</v>
      </c>
      <c r="D4" s="48">
        <v>53.8043042389221</v>
      </c>
      <c r="E4" s="47">
        <v>0.117033153272636</v>
      </c>
      <c r="F4" s="49">
        <v>23906.25</v>
      </c>
      <c r="G4" s="50">
        <v>39.3652723356415</v>
      </c>
      <c r="H4" s="49">
        <v>391.14936740502299</v>
      </c>
    </row>
    <row r="5" spans="1:8" x14ac:dyDescent="0.25">
      <c r="A5" t="s">
        <v>376</v>
      </c>
      <c r="B5" t="s">
        <v>426</v>
      </c>
      <c r="C5" s="47">
        <v>0.19087899999999999</v>
      </c>
      <c r="D5" s="48">
        <v>50.600146936174603</v>
      </c>
      <c r="E5" s="47">
        <v>0.114632920738357</v>
      </c>
      <c r="F5" s="49">
        <v>22953.333333333299</v>
      </c>
      <c r="G5" s="50">
        <v>94.871523653392401</v>
      </c>
      <c r="H5" s="49">
        <v>471.10230136453299</v>
      </c>
    </row>
    <row r="6" spans="1:8" x14ac:dyDescent="0.25">
      <c r="A6" t="s">
        <v>350</v>
      </c>
      <c r="B6" t="s">
        <v>425</v>
      </c>
      <c r="C6" s="47">
        <v>0.17172499999999999</v>
      </c>
      <c r="D6" s="48">
        <v>48.717040147165797</v>
      </c>
      <c r="E6" s="47">
        <v>0.11346637356294199</v>
      </c>
      <c r="F6" s="49">
        <v>22326.315789473701</v>
      </c>
      <c r="G6" s="50">
        <v>44.145850923037997</v>
      </c>
      <c r="H6" s="49">
        <v>408.055117326068</v>
      </c>
    </row>
    <row r="7" spans="1:8" x14ac:dyDescent="0.25">
      <c r="A7" t="s">
        <v>346</v>
      </c>
      <c r="B7" t="s">
        <v>423</v>
      </c>
      <c r="C7" s="47">
        <v>0.16844200000000001</v>
      </c>
      <c r="D7" s="48">
        <v>52.106492645190798</v>
      </c>
      <c r="E7" s="47">
        <v>0.10578228289375</v>
      </c>
      <c r="F7" s="49">
        <v>25614.285714285699</v>
      </c>
      <c r="G7" s="50">
        <v>66.597765117277604</v>
      </c>
      <c r="H7" s="49">
        <v>428.10249810225702</v>
      </c>
    </row>
    <row r="8" spans="1:8" x14ac:dyDescent="0.25">
      <c r="A8" t="s">
        <v>281</v>
      </c>
      <c r="B8" t="s">
        <v>426</v>
      </c>
      <c r="C8" s="47">
        <v>0.158667</v>
      </c>
      <c r="D8" s="48">
        <v>49.196595620129301</v>
      </c>
      <c r="E8" s="47">
        <v>0.105153028806383</v>
      </c>
      <c r="F8" s="49">
        <v>24328.571428571398</v>
      </c>
      <c r="G8" s="50">
        <v>83.444630309966996</v>
      </c>
      <c r="H8" s="49">
        <v>380.73885113940202</v>
      </c>
    </row>
    <row r="9" spans="1:8" x14ac:dyDescent="0.25">
      <c r="A9" t="s">
        <v>337</v>
      </c>
      <c r="B9" t="s">
        <v>426</v>
      </c>
      <c r="C9" s="47">
        <v>0.14250599999999999</v>
      </c>
      <c r="D9" s="48">
        <v>42.085565905977901</v>
      </c>
      <c r="E9" s="47">
        <v>0.104286367744143</v>
      </c>
      <c r="F9" s="49">
        <v>20985</v>
      </c>
      <c r="G9" s="50">
        <v>34.243555255704898</v>
      </c>
      <c r="H9" s="49">
        <v>292.52994409452299</v>
      </c>
    </row>
    <row r="10" spans="1:8" x14ac:dyDescent="0.25">
      <c r="A10" t="s">
        <v>391</v>
      </c>
      <c r="B10" t="s">
        <v>426</v>
      </c>
      <c r="C10" s="47">
        <v>0.13392100000000001</v>
      </c>
      <c r="D10" s="48">
        <v>56.126418885989999</v>
      </c>
      <c r="E10" s="47">
        <v>0.103837440785262</v>
      </c>
      <c r="F10" s="49">
        <v>28107.142857142899</v>
      </c>
      <c r="G10" s="50">
        <v>84.288846279168695</v>
      </c>
      <c r="H10" s="49">
        <v>366.62308195161802</v>
      </c>
    </row>
    <row r="11" spans="1:8" x14ac:dyDescent="0.25">
      <c r="A11" t="s">
        <v>377</v>
      </c>
      <c r="B11" t="s">
        <v>429</v>
      </c>
      <c r="C11" s="47">
        <v>0.15345500000000001</v>
      </c>
      <c r="D11" s="48">
        <v>40.707364774507496</v>
      </c>
      <c r="E11" s="47">
        <v>0.101166837875018</v>
      </c>
      <c r="F11" s="49">
        <v>20923.684210526299</v>
      </c>
      <c r="G11" s="50">
        <v>74.954171301943006</v>
      </c>
      <c r="H11" s="49">
        <v>304.69051468060297</v>
      </c>
    </row>
    <row r="12" spans="1:8" x14ac:dyDescent="0.25">
      <c r="A12" s="20" t="s">
        <v>352</v>
      </c>
      <c r="B12" s="20" t="s">
        <v>425</v>
      </c>
      <c r="C12" s="51">
        <v>0.13014899999999999</v>
      </c>
      <c r="D12" s="52">
        <v>46.0863052311148</v>
      </c>
      <c r="E12" s="51">
        <v>9.9496275287789704E-2</v>
      </c>
      <c r="F12" s="53">
        <v>24086.206896551699</v>
      </c>
      <c r="G12" s="54">
        <v>71.492751262113003</v>
      </c>
      <c r="H12" s="53">
        <v>292.56183813802602</v>
      </c>
    </row>
    <row r="13" spans="1:8" x14ac:dyDescent="0.25">
      <c r="B13" s="45" t="s">
        <v>88</v>
      </c>
      <c r="F13" s="43"/>
      <c r="G13" s="43"/>
    </row>
    <row r="14" spans="1:8" x14ac:dyDescent="0.25">
      <c r="F14" s="43"/>
      <c r="G14" s="43"/>
    </row>
    <row r="15" spans="1:8" x14ac:dyDescent="0.25">
      <c r="F15" s="43"/>
      <c r="G15" s="43"/>
    </row>
    <row r="16" spans="1:8" x14ac:dyDescent="0.25">
      <c r="F16" s="43"/>
      <c r="G16" s="43"/>
    </row>
    <row r="17" spans="6:7" x14ac:dyDescent="0.25">
      <c r="F17" s="43"/>
      <c r="G17" s="43"/>
    </row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H17"/>
  <sheetViews>
    <sheetView workbookViewId="0">
      <selection activeCell="G27" sqref="G27"/>
    </sheetView>
  </sheetViews>
  <sheetFormatPr defaultColWidth="11.42578125"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38"/>
      <c r="B1" s="38" t="s">
        <v>100</v>
      </c>
      <c r="C1" s="38"/>
    </row>
    <row r="2" spans="1:8" ht="29.1" customHeight="1" x14ac:dyDescent="0.25">
      <c r="A2" s="44" t="s">
        <v>68</v>
      </c>
      <c r="B2" s="46" t="s">
        <v>10</v>
      </c>
      <c r="C2" s="46" t="s">
        <v>87</v>
      </c>
      <c r="D2" s="46" t="s">
        <v>84</v>
      </c>
      <c r="E2" s="46" t="s">
        <v>86</v>
      </c>
      <c r="F2" s="46" t="s">
        <v>60</v>
      </c>
      <c r="G2" s="46" t="s">
        <v>85</v>
      </c>
      <c r="H2" s="46" t="s">
        <v>93</v>
      </c>
    </row>
    <row r="3" spans="1:8" x14ac:dyDescent="0.25">
      <c r="A3" t="s">
        <v>296</v>
      </c>
      <c r="B3" t="s">
        <v>426</v>
      </c>
      <c r="C3" s="47">
        <v>0.11342099999999999</v>
      </c>
      <c r="D3" s="48">
        <v>24.089752704410099</v>
      </c>
      <c r="E3" s="47">
        <v>4.2987263149516897E-2</v>
      </c>
      <c r="F3" s="49">
        <v>29140.425531914902</v>
      </c>
      <c r="G3" s="50">
        <v>36.571260868910699</v>
      </c>
      <c r="H3" s="49">
        <v>133.26941894390501</v>
      </c>
    </row>
    <row r="4" spans="1:8" x14ac:dyDescent="0.25">
      <c r="A4" t="s">
        <v>349</v>
      </c>
      <c r="B4" t="s">
        <v>424</v>
      </c>
      <c r="C4" s="47">
        <v>0.13547300000000001</v>
      </c>
      <c r="D4" s="48">
        <v>30.224499532190698</v>
      </c>
      <c r="E4" s="47">
        <v>4.44377396424427E-2</v>
      </c>
      <c r="F4" s="49">
        <v>35368</v>
      </c>
      <c r="G4" s="50">
        <v>31.782827849721201</v>
      </c>
      <c r="H4" s="49">
        <v>199.717403337467</v>
      </c>
    </row>
    <row r="5" spans="1:8" x14ac:dyDescent="0.25">
      <c r="A5" t="s">
        <v>411</v>
      </c>
      <c r="B5" t="s">
        <v>427</v>
      </c>
      <c r="C5" s="47">
        <v>0.103468</v>
      </c>
      <c r="D5" s="48">
        <v>30.0176054475915</v>
      </c>
      <c r="E5" s="47">
        <v>4.5792959904046797E-2</v>
      </c>
      <c r="F5" s="49">
        <v>34086.363636363603</v>
      </c>
      <c r="G5" s="50">
        <v>18.6114073434</v>
      </c>
      <c r="H5" s="49">
        <v>151.49084158886399</v>
      </c>
    </row>
    <row r="6" spans="1:8" x14ac:dyDescent="0.25">
      <c r="A6" t="s">
        <v>372</v>
      </c>
      <c r="B6" t="s">
        <v>424</v>
      </c>
      <c r="C6" s="47">
        <v>7.9996999999999999E-2</v>
      </c>
      <c r="D6" s="48">
        <v>37.567308691447998</v>
      </c>
      <c r="E6" s="47">
        <v>4.8203520217757499E-2</v>
      </c>
      <c r="F6" s="49">
        <v>40526.0869565217</v>
      </c>
      <c r="G6" s="50">
        <v>22.3034954089993</v>
      </c>
      <c r="H6" s="49">
        <v>146.58500866884401</v>
      </c>
    </row>
    <row r="7" spans="1:8" x14ac:dyDescent="0.25">
      <c r="A7" t="s">
        <v>276</v>
      </c>
      <c r="B7" t="s">
        <v>423</v>
      </c>
      <c r="C7" s="47">
        <v>0.107554</v>
      </c>
      <c r="D7" s="48">
        <v>27.693397922976398</v>
      </c>
      <c r="E7" s="47">
        <v>4.8267360214338001E-2</v>
      </c>
      <c r="F7" s="49">
        <v>29835</v>
      </c>
      <c r="G7" s="50">
        <v>19.264653138402501</v>
      </c>
      <c r="H7" s="49">
        <v>145.280673426714</v>
      </c>
    </row>
    <row r="8" spans="1:8" x14ac:dyDescent="0.25">
      <c r="A8" t="s">
        <v>408</v>
      </c>
      <c r="B8" t="s">
        <v>424</v>
      </c>
      <c r="C8" s="47">
        <v>0.134655</v>
      </c>
      <c r="D8" s="48">
        <v>34.321363451244402</v>
      </c>
      <c r="E8" s="47">
        <v>4.97396077735721E-2</v>
      </c>
      <c r="F8" s="49">
        <v>35881.081081081102</v>
      </c>
      <c r="G8" s="50">
        <v>59.784861558227298</v>
      </c>
      <c r="H8" s="49">
        <v>225.41951299403999</v>
      </c>
    </row>
    <row r="9" spans="1:8" x14ac:dyDescent="0.25">
      <c r="A9" t="s">
        <v>275</v>
      </c>
      <c r="B9" t="s">
        <v>428</v>
      </c>
      <c r="C9" s="47">
        <v>0.130439</v>
      </c>
      <c r="D9" s="48">
        <v>28.679806161637401</v>
      </c>
      <c r="E9" s="47">
        <v>4.9933591084993699E-2</v>
      </c>
      <c r="F9" s="49">
        <v>29866.666666666701</v>
      </c>
      <c r="G9" s="50">
        <v>28.654015746040098</v>
      </c>
      <c r="H9" s="49">
        <v>182.46897663603701</v>
      </c>
    </row>
    <row r="10" spans="1:8" x14ac:dyDescent="0.25">
      <c r="A10" t="s">
        <v>286</v>
      </c>
      <c r="B10" t="s">
        <v>427</v>
      </c>
      <c r="C10" s="47">
        <v>0.17499700000000001</v>
      </c>
      <c r="D10" s="48">
        <v>28.965844075642899</v>
      </c>
      <c r="E10" s="47">
        <v>5.0380486959054602E-2</v>
      </c>
      <c r="F10" s="49">
        <v>29896.9696969697</v>
      </c>
      <c r="G10" s="50">
        <v>59.4906314531747</v>
      </c>
      <c r="H10" s="49">
        <v>247.242013046355</v>
      </c>
    </row>
    <row r="11" spans="1:8" x14ac:dyDescent="0.25">
      <c r="A11" t="s">
        <v>388</v>
      </c>
      <c r="B11" t="s">
        <v>424</v>
      </c>
      <c r="C11" s="47">
        <v>0.155585</v>
      </c>
      <c r="D11" s="48">
        <v>30.156952102825901</v>
      </c>
      <c r="E11" s="47">
        <v>5.1080179457555198E-2</v>
      </c>
      <c r="F11" s="49">
        <v>30700</v>
      </c>
      <c r="G11" s="50">
        <v>58.021048154816903</v>
      </c>
      <c r="H11" s="49">
        <v>228.854596552716</v>
      </c>
    </row>
    <row r="12" spans="1:8" x14ac:dyDescent="0.25">
      <c r="A12" s="20" t="s">
        <v>293</v>
      </c>
      <c r="B12" s="20" t="s">
        <v>424</v>
      </c>
      <c r="C12" s="51">
        <v>0.120478</v>
      </c>
      <c r="D12" s="52">
        <v>31.957128934843901</v>
      </c>
      <c r="E12" s="51">
        <v>5.1142646437824499E-2</v>
      </c>
      <c r="F12" s="53">
        <v>32492.857142857101</v>
      </c>
      <c r="G12" s="54">
        <v>40.868126172923397</v>
      </c>
      <c r="H12" s="53">
        <v>187.79323037051901</v>
      </c>
    </row>
    <row r="13" spans="1:8" x14ac:dyDescent="0.25">
      <c r="B13" s="45" t="s">
        <v>88</v>
      </c>
      <c r="F13" s="43"/>
      <c r="G13" s="43"/>
    </row>
    <row r="14" spans="1:8" x14ac:dyDescent="0.25">
      <c r="F14" s="43"/>
      <c r="G14" s="43"/>
    </row>
    <row r="15" spans="1:8" x14ac:dyDescent="0.25">
      <c r="F15" s="43"/>
      <c r="G15" s="43"/>
    </row>
    <row r="16" spans="1:8" x14ac:dyDescent="0.25">
      <c r="F16" s="43"/>
      <c r="G16" s="43"/>
    </row>
    <row r="17" spans="6:7" x14ac:dyDescent="0.25">
      <c r="F17" s="43"/>
      <c r="G17" s="43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H18"/>
  <sheetViews>
    <sheetView workbookViewId="0">
      <selection activeCell="N12" sqref="N12"/>
    </sheetView>
  </sheetViews>
  <sheetFormatPr defaultColWidth="11.42578125" defaultRowHeight="15" x14ac:dyDescent="0.25"/>
  <cols>
    <col min="2" max="2" width="33.85546875" customWidth="1"/>
    <col min="3" max="3" width="14.7109375" customWidth="1"/>
    <col min="4" max="4" width="11.140625" customWidth="1"/>
    <col min="5" max="5" width="33.5703125" customWidth="1"/>
    <col min="6" max="6" width="9.7109375" customWidth="1"/>
    <col min="7" max="7" width="10.42578125" customWidth="1"/>
    <col min="8" max="8" width="14.7109375" customWidth="1"/>
  </cols>
  <sheetData>
    <row r="1" spans="2:8" x14ac:dyDescent="0.25">
      <c r="B1" s="38" t="s">
        <v>120</v>
      </c>
    </row>
    <row r="2" spans="2:8" x14ac:dyDescent="0.25">
      <c r="B2" s="71" t="s">
        <v>112</v>
      </c>
      <c r="C2" s="71"/>
      <c r="D2" s="71"/>
      <c r="E2" s="71" t="s">
        <v>113</v>
      </c>
      <c r="F2" s="71"/>
      <c r="G2" s="71"/>
      <c r="H2" s="56" t="s">
        <v>119</v>
      </c>
    </row>
    <row r="3" spans="2:8" x14ac:dyDescent="0.25">
      <c r="B3" s="70" t="s">
        <v>104</v>
      </c>
      <c r="C3" s="70"/>
      <c r="D3" s="70"/>
      <c r="E3" s="70"/>
      <c r="F3" s="70"/>
      <c r="G3" s="70"/>
      <c r="H3" s="70"/>
    </row>
    <row r="4" spans="2:8" x14ac:dyDescent="0.25">
      <c r="B4" t="s">
        <v>114</v>
      </c>
      <c r="D4" s="60">
        <f>'Upshift Calcs'!D4/1000</f>
        <v>5.9348418461807793</v>
      </c>
      <c r="E4" t="s">
        <v>114</v>
      </c>
      <c r="G4" s="60">
        <f>'Upshift Calcs'!G4/1000</f>
        <v>1.1061649665911</v>
      </c>
    </row>
    <row r="5" spans="2:8" x14ac:dyDescent="0.25">
      <c r="B5" t="s">
        <v>48</v>
      </c>
      <c r="D5" s="59">
        <f>'Upshift Calcs'!D5</f>
        <v>8.08</v>
      </c>
      <c r="G5" s="10"/>
    </row>
    <row r="6" spans="2:8" x14ac:dyDescent="0.25">
      <c r="B6" t="s">
        <v>25</v>
      </c>
      <c r="D6" s="63">
        <f>'Upshift Calcs'!D6</f>
        <v>0.16500000000000001</v>
      </c>
    </row>
    <row r="7" spans="2:8" x14ac:dyDescent="0.25">
      <c r="B7" t="s">
        <v>49</v>
      </c>
      <c r="C7" t="s">
        <v>24</v>
      </c>
      <c r="D7" s="18">
        <f>'Upshift Calcs'!D7</f>
        <v>1.33</v>
      </c>
      <c r="E7" t="s">
        <v>105</v>
      </c>
      <c r="G7" s="59">
        <f>'Upshift Calcs'!G7</f>
        <v>45.52</v>
      </c>
    </row>
    <row r="8" spans="2:8" x14ac:dyDescent="0.25">
      <c r="B8" t="s">
        <v>50</v>
      </c>
      <c r="D8" s="59">
        <f>'Upshift Calcs'!D8</f>
        <v>228.29</v>
      </c>
      <c r="E8" t="s">
        <v>107</v>
      </c>
      <c r="G8" s="59">
        <f>'Upshift Calcs'!G8</f>
        <v>234.65</v>
      </c>
    </row>
    <row r="9" spans="2:8" x14ac:dyDescent="0.25">
      <c r="B9" s="4" t="s">
        <v>51</v>
      </c>
      <c r="C9" s="4" t="s">
        <v>26</v>
      </c>
      <c r="D9" s="18">
        <f>'Upshift Calcs'!D9</f>
        <v>4.57</v>
      </c>
      <c r="E9" t="s">
        <v>108</v>
      </c>
      <c r="F9" t="s">
        <v>106</v>
      </c>
      <c r="G9" s="18">
        <f>'Upshift Calcs'!G9</f>
        <v>23.46</v>
      </c>
    </row>
    <row r="10" spans="2:8" x14ac:dyDescent="0.25">
      <c r="B10" t="s">
        <v>52</v>
      </c>
      <c r="C10" t="s">
        <v>27</v>
      </c>
      <c r="D10" s="18">
        <f>'Upshift Calcs'!D10</f>
        <v>5.9</v>
      </c>
    </row>
    <row r="11" spans="2:8" x14ac:dyDescent="0.25">
      <c r="B11" t="s">
        <v>22</v>
      </c>
      <c r="C11" t="s">
        <v>29</v>
      </c>
      <c r="D11" s="6">
        <f>'Upshift Calcs'!D11</f>
        <v>0.72989999999999999</v>
      </c>
      <c r="E11" t="s">
        <v>111</v>
      </c>
      <c r="F11" t="s">
        <v>109</v>
      </c>
      <c r="G11" s="6">
        <f>'Upshift Calcs'!G11</f>
        <v>0.51549999999999996</v>
      </c>
    </row>
    <row r="12" spans="2:8" x14ac:dyDescent="0.25">
      <c r="B12" t="s">
        <v>117</v>
      </c>
      <c r="C12" t="s">
        <v>30</v>
      </c>
      <c r="D12" s="24">
        <f>'Upshift Calcs'!D12/1000</f>
        <v>8.1310000000000002</v>
      </c>
      <c r="E12" t="s">
        <v>115</v>
      </c>
      <c r="F12" t="s">
        <v>110</v>
      </c>
      <c r="G12" s="24">
        <f>'Upshift Calcs'!G12/1000</f>
        <v>2.1459999999999999</v>
      </c>
      <c r="H12" s="24">
        <f>'Upshift Calcs'!H12/1000</f>
        <v>10.276999999999999</v>
      </c>
    </row>
    <row r="13" spans="2:8" x14ac:dyDescent="0.25">
      <c r="B13" t="s">
        <v>118</v>
      </c>
      <c r="D13" s="24">
        <f>'Upshift Calcs'!D13/1000</f>
        <v>0.50600000000000001</v>
      </c>
      <c r="E13" t="s">
        <v>116</v>
      </c>
      <c r="G13" s="24">
        <f>'Upshift Calcs'!G13/1000</f>
        <v>0.81899999999999995</v>
      </c>
      <c r="H13" s="24">
        <f>'Upshift Calcs'!H13/1000</f>
        <v>1.325</v>
      </c>
    </row>
    <row r="14" spans="2:8" ht="15.75" customHeight="1" x14ac:dyDescent="0.25">
      <c r="H14" s="61">
        <f>'Upshift Calcs'!H14/1000</f>
        <v>11.602</v>
      </c>
    </row>
    <row r="15" spans="2:8" ht="15.75" customHeight="1" x14ac:dyDescent="0.25">
      <c r="B15" s="70" t="s">
        <v>103</v>
      </c>
      <c r="C15" s="70"/>
      <c r="D15" s="70"/>
      <c r="E15" s="70"/>
      <c r="F15" s="70"/>
      <c r="G15" s="72"/>
      <c r="H15" s="72"/>
    </row>
    <row r="16" spans="2:8" ht="15.75" customHeight="1" x14ac:dyDescent="0.25">
      <c r="B16" t="s">
        <v>19</v>
      </c>
      <c r="G16" s="57"/>
      <c r="H16" s="62">
        <f>'Upshift Calcs'!H16/1000</f>
        <v>8.1880000000000006</v>
      </c>
    </row>
    <row r="17" spans="2:8" ht="15.75" customHeight="1" x14ac:dyDescent="0.25"/>
    <row r="18" spans="2:8" x14ac:dyDescent="0.25">
      <c r="B18" s="55" t="s">
        <v>20</v>
      </c>
      <c r="C18" s="58">
        <f>'Upshift Calcs'!C19</f>
        <v>1.417</v>
      </c>
      <c r="D18" s="35"/>
      <c r="E18" s="35"/>
      <c r="F18" s="35"/>
      <c r="G18" s="35"/>
      <c r="H18" s="35"/>
    </row>
  </sheetData>
  <mergeCells count="4">
    <mergeCell ref="B3:H3"/>
    <mergeCell ref="B2:D2"/>
    <mergeCell ref="E2:G2"/>
    <mergeCell ref="B15:H15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D22"/>
  <sheetViews>
    <sheetView workbookViewId="0">
      <selection activeCell="D6" sqref="D6"/>
    </sheetView>
  </sheetViews>
  <sheetFormatPr defaultColWidth="11.42578125"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38" t="s">
        <v>94</v>
      </c>
    </row>
    <row r="2" spans="1:4" x14ac:dyDescent="0.25">
      <c r="A2" s="73"/>
      <c r="B2" s="73"/>
      <c r="C2" s="64" t="s">
        <v>72</v>
      </c>
      <c r="D2" s="39" t="s">
        <v>73</v>
      </c>
    </row>
    <row r="3" spans="1:4" x14ac:dyDescent="0.25">
      <c r="A3" t="s">
        <v>0</v>
      </c>
      <c r="C3" s="18">
        <v>25.68</v>
      </c>
      <c r="D3" s="18">
        <v>36.39</v>
      </c>
    </row>
    <row r="4" spans="1:4" x14ac:dyDescent="0.25">
      <c r="A4" t="s">
        <v>83</v>
      </c>
      <c r="B4" t="s">
        <v>1</v>
      </c>
      <c r="C4" s="18">
        <v>25.4</v>
      </c>
      <c r="D4" s="18">
        <v>36</v>
      </c>
    </row>
    <row r="5" spans="1:4" x14ac:dyDescent="0.25">
      <c r="B5" t="s">
        <v>2</v>
      </c>
      <c r="C5" s="18">
        <v>25.85</v>
      </c>
      <c r="D5" s="18">
        <v>36.630000000000003</v>
      </c>
    </row>
    <row r="6" spans="1:4" x14ac:dyDescent="0.25">
      <c r="A6" t="s">
        <v>13</v>
      </c>
      <c r="B6" t="s">
        <v>14</v>
      </c>
      <c r="C6" s="18">
        <v>26.02</v>
      </c>
      <c r="D6" s="18">
        <v>36.869999999999997</v>
      </c>
    </row>
    <row r="7" spans="1:4" x14ac:dyDescent="0.25">
      <c r="B7" t="s">
        <v>15</v>
      </c>
      <c r="C7" s="18">
        <v>25.31</v>
      </c>
      <c r="D7" s="18">
        <v>35.86</v>
      </c>
    </row>
    <row r="8" spans="1:4" x14ac:dyDescent="0.25">
      <c r="A8" t="s">
        <v>3</v>
      </c>
      <c r="B8" t="s">
        <v>4</v>
      </c>
      <c r="C8" s="18">
        <v>19.88</v>
      </c>
      <c r="D8" s="18">
        <v>28.17</v>
      </c>
    </row>
    <row r="9" spans="1:4" x14ac:dyDescent="0.25">
      <c r="B9" t="s">
        <v>5</v>
      </c>
      <c r="C9" s="18">
        <v>24.25</v>
      </c>
      <c r="D9" s="18">
        <v>34.36</v>
      </c>
    </row>
    <row r="10" spans="1:4" x14ac:dyDescent="0.25">
      <c r="B10" t="s">
        <v>6</v>
      </c>
      <c r="C10" s="18">
        <v>26.54</v>
      </c>
      <c r="D10" s="18">
        <v>37.61</v>
      </c>
    </row>
    <row r="11" spans="1:4" x14ac:dyDescent="0.25">
      <c r="B11" t="s">
        <v>7</v>
      </c>
      <c r="C11" s="18">
        <v>27.86</v>
      </c>
      <c r="D11" s="18">
        <v>39.479999999999997</v>
      </c>
    </row>
    <row r="12" spans="1:4" x14ac:dyDescent="0.25">
      <c r="B12" t="s">
        <v>8</v>
      </c>
      <c r="C12" s="18">
        <v>28.64</v>
      </c>
      <c r="D12" s="18">
        <v>40.590000000000003</v>
      </c>
    </row>
    <row r="13" spans="1:4" x14ac:dyDescent="0.25">
      <c r="B13" t="s">
        <v>9</v>
      </c>
      <c r="C13" s="18">
        <v>29.29</v>
      </c>
      <c r="D13" s="18">
        <v>41.51</v>
      </c>
    </row>
    <row r="14" spans="1:4" x14ac:dyDescent="0.25">
      <c r="A14" t="s">
        <v>10</v>
      </c>
      <c r="B14" t="s">
        <v>74</v>
      </c>
      <c r="C14" s="18">
        <v>25.82</v>
      </c>
      <c r="D14" s="18">
        <v>36.590000000000003</v>
      </c>
    </row>
    <row r="15" spans="1:4" x14ac:dyDescent="0.25">
      <c r="B15" t="s">
        <v>75</v>
      </c>
      <c r="C15" s="18">
        <v>25.91</v>
      </c>
      <c r="D15" s="18">
        <v>36.71</v>
      </c>
    </row>
    <row r="16" spans="1:4" x14ac:dyDescent="0.25">
      <c r="B16" t="s">
        <v>76</v>
      </c>
      <c r="C16" s="18">
        <v>25.89</v>
      </c>
      <c r="D16" s="18">
        <v>36.69</v>
      </c>
    </row>
    <row r="17" spans="1:4" x14ac:dyDescent="0.25">
      <c r="B17" t="s">
        <v>77</v>
      </c>
      <c r="C17" s="18">
        <v>30.31</v>
      </c>
      <c r="D17" s="18">
        <v>42.95</v>
      </c>
    </row>
    <row r="18" spans="1:4" x14ac:dyDescent="0.25">
      <c r="B18" t="s">
        <v>78</v>
      </c>
      <c r="C18" s="18">
        <v>25.72</v>
      </c>
      <c r="D18" s="18">
        <v>36.44</v>
      </c>
    </row>
    <row r="19" spans="1:4" x14ac:dyDescent="0.25">
      <c r="B19" t="s">
        <v>79</v>
      </c>
      <c r="C19" s="18">
        <v>24.9</v>
      </c>
      <c r="D19" s="18">
        <v>35.28</v>
      </c>
    </row>
    <row r="20" spans="1:4" x14ac:dyDescent="0.25">
      <c r="B20" t="s">
        <v>80</v>
      </c>
      <c r="C20" s="18">
        <v>22.2</v>
      </c>
      <c r="D20" s="18">
        <v>31.46</v>
      </c>
    </row>
    <row r="21" spans="1:4" x14ac:dyDescent="0.25">
      <c r="B21" t="s">
        <v>81</v>
      </c>
      <c r="C21" s="18">
        <v>26.84</v>
      </c>
      <c r="D21" s="18">
        <v>38.03</v>
      </c>
    </row>
    <row r="22" spans="1:4" x14ac:dyDescent="0.25">
      <c r="A22" s="20"/>
      <c r="B22" s="20" t="s">
        <v>82</v>
      </c>
      <c r="C22" s="21">
        <v>26.09</v>
      </c>
      <c r="D22" s="21">
        <v>36.97</v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Average Tobacco Spend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2023-07-06T10:34:04Z</dcterms:modified>
</cp:coreProperties>
</file>