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<sst xmlns="http://schemas.openxmlformats.org/spreadsheetml/2006/main" count="346" uniqueCount="41">
  <si>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</si>
  <si>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</si>
  <si>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</si>
  <si>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</si>
  <si>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</si>
  <si>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</si>
  <si>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</si>
  <si>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</si>
  <si>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</si>
  <si>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</si>
  <si>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</si>
  <si>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</si>
  <si>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</si>
  <si>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</si>
  <si>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baot (popeye /saleccia)</t>
  </si>
  <si>
    <t>Ancrage chenal</t>
  </si>
  <si>
    <t>Taxi plage</t>
  </si>
  <si>
    <t>Mare e Stagnu</t>
  </si>
  <si>
    <t>Quadrimarant</t>
  </si>
  <si>
    <t>Speed mare</t>
  </si>
  <si>
    <t>Spassighj'Agriate</t>
  </si>
  <si>
    <t>Cap Agriates</t>
  </si>
  <si>
    <t>Gaïa promenade</t>
  </si>
  <si>
    <t>Perlanera</t>
  </si>
  <si>
    <t>Autres Sociétés</t>
  </si>
  <si>
    <t>Particuliers</t>
  </si>
  <si>
    <t>Navette popeye arrêt baignade</t>
  </si>
  <si>
    <t>U Saleccia</t>
  </si>
  <si>
    <t>Taxi baot (popeye/saleccia)</t>
  </si>
  <si>
    <t>Annexe</t>
  </si>
  <si>
    <t>Observation gébérale : tout les taxi-boat allaient très vite dans le chenal</t>
  </si>
  <si>
    <t>Livraison paillote</t>
  </si>
  <si>
    <t>(pas de distinction du nombre de personnes entre les deux bateaux)</t>
  </si>
  <si>
    <t>Bateau, annexe, bateau</t>
  </si>
  <si>
    <t>Toujours beaucoup de méduses</t>
  </si>
  <si>
    <t>Un bateau déposé des gens au chenal puis récupéré au ponton</t>
  </si>
  <si>
    <t>Arrivé très vite dans le chenal</t>
  </si>
  <si>
    <t>Mouillé dans le chenal</t>
  </si>
  <si>
    <t>1 annexe + 1 jet ski arrivé au ponton sans débarquement de passagers</t>
  </si>
  <si>
    <t>A déposé des gens au ponton puis parti récupérer des gens au chenal</t>
  </si>
  <si>
    <t>1 stationné  le bateau sur la plage + 1 mouillé dans le chenal. 1 jet-ski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</si>
</sst>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178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8" customHeight="1" spans="1:4">
      <c r="A2" s="1" t="s">
        <v>4</v>
      </c>
      <c r="B2" s="25">
        <v>45148</v>
      </c>
      <c r="C2" s="1" t="s">
        <v>5</v>
      </c>
      <c r="D2" s="1"/>
    </row>
    <row r="3" ht="16" customHeight="1" spans="1:4">
      <c r="A3" s="1" t="s">
        <v>6</v>
      </c>
      <c r="B3" s="25">
        <v>45148</v>
      </c>
      <c r="C3" s="1" t="s">
        <v>5</v>
      </c>
      <c r="D3" s="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zoomScale="70" zoomScaleNormal="70" workbookViewId="0">
      <selection activeCell="C1" sqref="C1"/>
    </sheetView>
  </sheetViews>
  <sheetFormatPr defaultColWidth="11" defaultRowHeight="15.75"/>
  <cols>
    <col min="1" max="1" width="24" style="1" customWidth="1"/>
    <col min="2" max="2" width="33.2761904761905" style="1" customWidth="1"/>
    <col min="3" max="4" width="25.2095238095238" style="1" customWidth="1"/>
    <col min="5" max="5" width="25.9047619047619" style="16" customWidth="1"/>
    <col min="6" max="6" width="23.5714285714286" style="16" customWidth="1"/>
    <col min="7" max="7" width="42.352380952381" style="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2" customHeight="1" spans="1:7">
      <c r="A2" s="4">
        <v>0.375</v>
      </c>
      <c r="B2" s="17" t="s">
        <v>13</v>
      </c>
      <c r="C2" s="18">
        <v>0</v>
      </c>
      <c r="D2" s="18">
        <v>0</v>
      </c>
      <c r="E2" s="19" t="s">
        <v>5</v>
      </c>
      <c r="F2" s="19">
        <v>0</v>
      </c>
      <c r="G2" s="20"/>
    </row>
    <row r="3" customFormat="1" ht="42" customHeight="1" spans="1:7">
      <c r="A3" s="4"/>
      <c r="B3" s="17" t="s">
        <v>14</v>
      </c>
      <c r="C3" s="18">
        <v>3</v>
      </c>
      <c r="D3" s="20">
        <f>12+11+12</f>
        <v>35</v>
      </c>
      <c r="E3" s="19" t="s">
        <v>5</v>
      </c>
      <c r="F3" s="19">
        <v>1</v>
      </c>
      <c r="G3" s="20" t="s">
        <v>15</v>
      </c>
    </row>
    <row r="4" customFormat="1" ht="42" customHeight="1" spans="1:7">
      <c r="A4" s="4"/>
      <c r="B4" s="17" t="s">
        <v>16</v>
      </c>
      <c r="C4" s="18">
        <v>0</v>
      </c>
      <c r="D4" s="20">
        <v>0</v>
      </c>
      <c r="E4" s="19" t="s">
        <v>5</v>
      </c>
      <c r="F4" s="19">
        <v>0</v>
      </c>
      <c r="G4" s="20"/>
    </row>
    <row r="5" customFormat="1" ht="42" customHeight="1" spans="1:7">
      <c r="A5" s="4"/>
      <c r="B5" s="17" t="s">
        <v>17</v>
      </c>
      <c r="C5" s="18">
        <v>1</v>
      </c>
      <c r="D5" s="20">
        <v>11</v>
      </c>
      <c r="E5" s="19" t="s">
        <v>5</v>
      </c>
      <c r="F5" s="19">
        <v>0</v>
      </c>
      <c r="G5" s="20"/>
    </row>
    <row r="6" customFormat="1" ht="42" customHeight="1" spans="1:7">
      <c r="A6" s="4"/>
      <c r="B6" s="21" t="s">
        <v>18</v>
      </c>
      <c r="C6" s="18">
        <v>1</v>
      </c>
      <c r="D6" s="20">
        <v>11</v>
      </c>
      <c r="E6" s="19" t="s">
        <v>5</v>
      </c>
      <c r="F6" s="19">
        <v>1</v>
      </c>
      <c r="G6" s="20" t="s">
        <v>15</v>
      </c>
    </row>
    <row r="7" customFormat="1" ht="42" customHeight="1" spans="1:7">
      <c r="A7" s="4"/>
      <c r="B7" s="17" t="s">
        <v>19</v>
      </c>
      <c r="C7" s="18">
        <v>1</v>
      </c>
      <c r="D7" s="20">
        <v>8</v>
      </c>
      <c r="E7" s="19" t="s">
        <v>5</v>
      </c>
      <c r="F7" s="19">
        <v>1</v>
      </c>
      <c r="G7" s="20" t="s">
        <v>15</v>
      </c>
    </row>
    <row r="8" customFormat="1" ht="40" customHeight="1" spans="1:9">
      <c r="A8" s="4"/>
      <c r="B8" s="17" t="s">
        <v>20</v>
      </c>
      <c r="C8" s="22">
        <v>2</v>
      </c>
      <c r="D8" s="22">
        <f>5+8</f>
        <v>13</v>
      </c>
      <c r="E8" s="19" t="s">
        <v>5</v>
      </c>
      <c r="F8" s="19">
        <v>2</v>
      </c>
      <c r="G8" s="22" t="s">
        <v>15</v>
      </c>
      <c r="H8" s="23"/>
      <c r="I8" s="1"/>
    </row>
    <row r="9" customFormat="1" ht="40" customHeight="1" spans="1:9">
      <c r="A9" s="4"/>
      <c r="B9" s="17" t="s">
        <v>21</v>
      </c>
      <c r="C9" s="22">
        <v>1</v>
      </c>
      <c r="D9" s="22">
        <v>9</v>
      </c>
      <c r="E9" s="19" t="s">
        <v>5</v>
      </c>
      <c r="F9" s="19">
        <v>0</v>
      </c>
      <c r="G9" s="22"/>
      <c r="H9" s="23"/>
      <c r="I9" s="1"/>
    </row>
    <row r="10" customFormat="1" ht="40" customHeight="1" spans="1:9">
      <c r="A10" s="4"/>
      <c r="B10" s="17" t="s">
        <v>22</v>
      </c>
      <c r="C10" s="22">
        <v>0</v>
      </c>
      <c r="D10" s="22">
        <v>0</v>
      </c>
      <c r="E10" s="19" t="s">
        <v>5</v>
      </c>
      <c r="F10" s="19">
        <v>0</v>
      </c>
      <c r="G10" s="22"/>
      <c r="H10" s="1"/>
      <c r="I10" s="1"/>
    </row>
    <row r="11" customFormat="1" ht="40" customHeight="1" spans="1:9">
      <c r="A11" s="4"/>
      <c r="B11" s="17" t="s">
        <v>23</v>
      </c>
      <c r="C11" s="22">
        <v>0</v>
      </c>
      <c r="D11" s="22">
        <v>0</v>
      </c>
      <c r="E11" s="19" t="s">
        <v>5</v>
      </c>
      <c r="F11" s="19">
        <v>0</v>
      </c>
      <c r="G11" s="22"/>
      <c r="H11" s="1"/>
      <c r="I11" s="1"/>
    </row>
    <row r="12" customFormat="1" ht="45" customHeight="1" spans="1:7">
      <c r="A12" s="4"/>
      <c r="B12" s="17" t="s">
        <v>24</v>
      </c>
      <c r="C12" s="18">
        <v>0</v>
      </c>
      <c r="D12" s="20">
        <v>0</v>
      </c>
      <c r="E12" s="19" t="s">
        <v>5</v>
      </c>
      <c r="F12" s="19">
        <v>0</v>
      </c>
      <c r="G12" s="20"/>
    </row>
    <row r="13" customFormat="1" ht="42" customHeight="1" spans="1:7">
      <c r="A13" s="4"/>
      <c r="B13" s="17" t="s">
        <v>25</v>
      </c>
      <c r="C13" s="18">
        <v>1</v>
      </c>
      <c r="D13" s="20">
        <v>3</v>
      </c>
      <c r="E13" s="19" t="s">
        <v>5</v>
      </c>
      <c r="F13" s="19">
        <v>0</v>
      </c>
      <c r="G13" s="20"/>
    </row>
    <row r="14" customFormat="1" ht="42" customHeight="1" spans="1:7">
      <c r="A14" s="4">
        <v>0.416666666666667</v>
      </c>
      <c r="B14" s="17" t="s">
        <v>13</v>
      </c>
      <c r="C14" s="20">
        <v>2</v>
      </c>
      <c r="D14" s="20">
        <f>5+8</f>
        <v>13</v>
      </c>
      <c r="E14" s="19" t="s">
        <v>5</v>
      </c>
      <c r="F14" s="19">
        <v>0</v>
      </c>
      <c r="G14" s="18"/>
    </row>
    <row r="15" customFormat="1" ht="42" customHeight="1" spans="1:7">
      <c r="A15" s="4"/>
      <c r="B15" s="17" t="s">
        <v>14</v>
      </c>
      <c r="C15" s="18">
        <v>3</v>
      </c>
      <c r="D15" s="20">
        <f>12+12+12</f>
        <v>36</v>
      </c>
      <c r="E15" s="19" t="s">
        <v>5</v>
      </c>
      <c r="F15" s="19">
        <v>3</v>
      </c>
      <c r="G15" s="22" t="s">
        <v>15</v>
      </c>
    </row>
    <row r="16" customFormat="1" ht="42" customHeight="1" spans="1:7">
      <c r="A16" s="4"/>
      <c r="B16" s="17" t="s">
        <v>16</v>
      </c>
      <c r="C16" s="18">
        <v>1</v>
      </c>
      <c r="D16" s="20">
        <v>9</v>
      </c>
      <c r="E16" s="19" t="s">
        <v>5</v>
      </c>
      <c r="F16" s="19">
        <v>1</v>
      </c>
      <c r="G16" s="20" t="s">
        <v>15</v>
      </c>
    </row>
    <row r="17" customFormat="1" ht="42" customHeight="1" spans="1:7">
      <c r="A17" s="4"/>
      <c r="B17" s="17" t="s">
        <v>17</v>
      </c>
      <c r="C17" s="18">
        <v>1</v>
      </c>
      <c r="D17" s="20">
        <v>6</v>
      </c>
      <c r="E17" s="19" t="s">
        <v>5</v>
      </c>
      <c r="F17" s="19">
        <v>0</v>
      </c>
      <c r="G17" s="20"/>
    </row>
    <row r="18" customFormat="1" ht="42" customHeight="1" spans="1:7">
      <c r="A18" s="4"/>
      <c r="B18" s="21" t="s">
        <v>18</v>
      </c>
      <c r="C18" s="18">
        <v>1</v>
      </c>
      <c r="D18" s="20">
        <v>11</v>
      </c>
      <c r="E18" s="19" t="s">
        <v>5</v>
      </c>
      <c r="F18" s="19">
        <v>1</v>
      </c>
      <c r="G18" s="20" t="s">
        <v>15</v>
      </c>
    </row>
    <row r="19" customFormat="1" ht="42" customHeight="1" spans="1:7">
      <c r="A19" s="4"/>
      <c r="B19" s="17" t="s">
        <v>19</v>
      </c>
      <c r="C19" s="18">
        <v>1</v>
      </c>
      <c r="D19" s="20">
        <v>8</v>
      </c>
      <c r="E19" s="19" t="s">
        <v>5</v>
      </c>
      <c r="F19" s="19">
        <v>1</v>
      </c>
      <c r="G19" s="20" t="s">
        <v>15</v>
      </c>
    </row>
    <row r="20" customFormat="1" ht="40" customHeight="1" spans="1:9">
      <c r="A20" s="4"/>
      <c r="B20" s="17" t="s">
        <v>20</v>
      </c>
      <c r="C20" s="22">
        <v>1</v>
      </c>
      <c r="D20" s="22">
        <v>5</v>
      </c>
      <c r="E20" s="19" t="s">
        <v>5</v>
      </c>
      <c r="F20" s="19">
        <v>1</v>
      </c>
      <c r="G20" s="22" t="s">
        <v>15</v>
      </c>
      <c r="H20" s="23"/>
      <c r="I20" s="1"/>
    </row>
    <row r="21" customFormat="1" ht="40" customHeight="1" spans="1:9">
      <c r="A21" s="4"/>
      <c r="B21" s="17" t="s">
        <v>21</v>
      </c>
      <c r="C21" s="22">
        <v>0</v>
      </c>
      <c r="D21" s="22">
        <v>0</v>
      </c>
      <c r="E21" s="19" t="s">
        <v>5</v>
      </c>
      <c r="F21" s="19">
        <v>0</v>
      </c>
      <c r="G21" s="22"/>
      <c r="H21" s="23"/>
      <c r="I21" s="1"/>
    </row>
    <row r="22" customFormat="1" ht="40" customHeight="1" spans="1:9">
      <c r="A22" s="4"/>
      <c r="B22" s="17" t="s">
        <v>22</v>
      </c>
      <c r="C22" s="22">
        <v>0</v>
      </c>
      <c r="D22" s="22">
        <v>0</v>
      </c>
      <c r="E22" s="19" t="s">
        <v>5</v>
      </c>
      <c r="F22" s="19">
        <v>0</v>
      </c>
      <c r="G22" s="22"/>
      <c r="H22" s="1"/>
      <c r="I22" s="1"/>
    </row>
    <row r="23" customFormat="1" ht="40" customHeight="1" spans="1:9">
      <c r="A23" s="4"/>
      <c r="B23" s="17" t="s">
        <v>23</v>
      </c>
      <c r="C23" s="22">
        <v>1</v>
      </c>
      <c r="D23" s="22">
        <v>9</v>
      </c>
      <c r="E23" s="19" t="s">
        <v>5</v>
      </c>
      <c r="F23" s="19">
        <v>0</v>
      </c>
      <c r="G23" s="22"/>
      <c r="H23" s="1"/>
      <c r="I23" s="1"/>
    </row>
    <row r="24" customFormat="1" ht="45" customHeight="1" spans="1:7">
      <c r="A24" s="4"/>
      <c r="B24" s="17" t="s">
        <v>24</v>
      </c>
      <c r="C24" s="18">
        <v>0</v>
      </c>
      <c r="D24" s="20">
        <v>0</v>
      </c>
      <c r="E24" s="19" t="s">
        <v>5</v>
      </c>
      <c r="F24" s="19">
        <v>0</v>
      </c>
      <c r="G24" s="18"/>
    </row>
    <row r="25" customFormat="1" ht="42" customHeight="1" spans="1:7">
      <c r="A25" s="4"/>
      <c r="B25" s="17" t="s">
        <v>25</v>
      </c>
      <c r="C25" s="18">
        <v>2</v>
      </c>
      <c r="D25" s="20">
        <f>4+2</f>
        <v>6</v>
      </c>
      <c r="E25" s="19" t="s">
        <v>5</v>
      </c>
      <c r="F25" s="19">
        <v>0</v>
      </c>
      <c r="G25" s="20"/>
    </row>
    <row r="26" customFormat="1" ht="42" customHeight="1" spans="1:7">
      <c r="A26" s="4">
        <v>0.458333333333333</v>
      </c>
      <c r="B26" s="17" t="s">
        <v>13</v>
      </c>
      <c r="C26" s="20">
        <v>1</v>
      </c>
      <c r="D26" s="20">
        <v>13</v>
      </c>
      <c r="E26" s="19" t="s">
        <v>5</v>
      </c>
      <c r="F26" s="19">
        <v>0</v>
      </c>
      <c r="G26" s="20"/>
    </row>
    <row r="27" customFormat="1" ht="42" customHeight="1" spans="1:7">
      <c r="A27" s="4"/>
      <c r="B27" s="17" t="s">
        <v>14</v>
      </c>
      <c r="C27" s="18">
        <v>3</v>
      </c>
      <c r="D27" s="20">
        <f>12+12+11</f>
        <v>35</v>
      </c>
      <c r="E27" s="19" t="s">
        <v>5</v>
      </c>
      <c r="F27" s="19">
        <v>0</v>
      </c>
      <c r="G27" s="20"/>
    </row>
    <row r="28" customFormat="1" ht="42" customHeight="1" spans="1:7">
      <c r="A28" s="4"/>
      <c r="B28" s="17" t="s">
        <v>16</v>
      </c>
      <c r="C28" s="18">
        <v>1</v>
      </c>
      <c r="D28" s="20">
        <v>8</v>
      </c>
      <c r="E28" s="19" t="s">
        <v>5</v>
      </c>
      <c r="F28" s="19">
        <v>0</v>
      </c>
      <c r="G28" s="20"/>
    </row>
    <row r="29" customFormat="1" ht="42" customHeight="1" spans="1:7">
      <c r="A29" s="4"/>
      <c r="B29" s="17" t="s">
        <v>17</v>
      </c>
      <c r="C29" s="18">
        <v>0</v>
      </c>
      <c r="D29" s="20">
        <v>0</v>
      </c>
      <c r="E29" s="19" t="s">
        <v>5</v>
      </c>
      <c r="F29" s="19">
        <v>0</v>
      </c>
      <c r="G29" s="20"/>
    </row>
    <row r="30" customFormat="1" ht="42" customHeight="1" spans="1:7">
      <c r="A30" s="4"/>
      <c r="B30" s="21" t="s">
        <v>18</v>
      </c>
      <c r="C30" s="18">
        <v>1</v>
      </c>
      <c r="D30" s="20">
        <v>12</v>
      </c>
      <c r="E30" s="19" t="s">
        <v>5</v>
      </c>
      <c r="F30" s="19">
        <v>1</v>
      </c>
      <c r="G30" s="20" t="s">
        <v>15</v>
      </c>
    </row>
    <row r="31" customFormat="1" ht="42" customHeight="1" spans="1:7">
      <c r="A31" s="4"/>
      <c r="B31" s="17" t="s">
        <v>19</v>
      </c>
      <c r="C31" s="18">
        <v>1</v>
      </c>
      <c r="D31" s="20">
        <v>8</v>
      </c>
      <c r="E31" s="19" t="s">
        <v>5</v>
      </c>
      <c r="F31" s="19">
        <v>1</v>
      </c>
      <c r="G31" s="20" t="s">
        <v>15</v>
      </c>
    </row>
    <row r="32" customFormat="1" ht="40" customHeight="1" spans="1:9">
      <c r="A32" s="4"/>
      <c r="B32" s="17" t="s">
        <v>20</v>
      </c>
      <c r="C32" s="22">
        <v>0</v>
      </c>
      <c r="D32" s="22">
        <v>0</v>
      </c>
      <c r="E32" s="19" t="s">
        <v>5</v>
      </c>
      <c r="F32" s="19">
        <v>0</v>
      </c>
      <c r="G32" s="22"/>
      <c r="H32" s="23"/>
      <c r="I32" s="1"/>
    </row>
    <row r="33" customFormat="1" ht="40" customHeight="1" spans="1:9">
      <c r="A33" s="4"/>
      <c r="B33" s="17" t="s">
        <v>21</v>
      </c>
      <c r="C33" s="22">
        <v>1</v>
      </c>
      <c r="D33" s="22">
        <v>9</v>
      </c>
      <c r="E33" s="19" t="s">
        <v>5</v>
      </c>
      <c r="F33" s="19">
        <v>0</v>
      </c>
      <c r="G33" s="22"/>
      <c r="H33" s="23"/>
      <c r="I33" s="1"/>
    </row>
    <row r="34" customFormat="1" ht="41.25" customHeight="1" spans="1:9">
      <c r="A34" s="4"/>
      <c r="B34" s="17" t="s">
        <v>22</v>
      </c>
      <c r="C34" s="22">
        <v>0</v>
      </c>
      <c r="D34" s="22">
        <v>0</v>
      </c>
      <c r="E34" s="19" t="s">
        <v>5</v>
      </c>
      <c r="F34" s="19">
        <v>0</v>
      </c>
      <c r="G34" s="22"/>
      <c r="H34" s="1"/>
      <c r="I34" s="1"/>
    </row>
    <row r="35" customFormat="1" ht="41.25" customHeight="1" spans="1:9">
      <c r="A35" s="4"/>
      <c r="B35" s="17" t="s">
        <v>23</v>
      </c>
      <c r="C35" s="22">
        <v>1</v>
      </c>
      <c r="D35" s="22">
        <v>12</v>
      </c>
      <c r="E35" s="19" t="s">
        <v>5</v>
      </c>
      <c r="F35" s="19">
        <v>0</v>
      </c>
      <c r="G35" s="22"/>
      <c r="H35" s="1"/>
      <c r="I35" s="1"/>
    </row>
    <row r="36" customFormat="1" ht="45" customHeight="1" spans="1:7">
      <c r="A36" s="4"/>
      <c r="B36" s="17" t="s">
        <v>24</v>
      </c>
      <c r="C36" s="18">
        <v>0</v>
      </c>
      <c r="D36" s="20">
        <v>0</v>
      </c>
      <c r="E36" s="19" t="s">
        <v>5</v>
      </c>
      <c r="F36" s="19">
        <v>0</v>
      </c>
      <c r="G36" s="20"/>
    </row>
    <row r="37" customFormat="1" ht="42" customHeight="1" spans="1:7">
      <c r="A37" s="4"/>
      <c r="B37" s="17" t="s">
        <v>25</v>
      </c>
      <c r="C37" s="18">
        <v>11</v>
      </c>
      <c r="D37" s="20">
        <f>4+4+2+2+7+6+8+6+11+3</f>
        <v>53</v>
      </c>
      <c r="E37" s="19" t="s">
        <v>5</v>
      </c>
      <c r="F37" s="19">
        <v>0</v>
      </c>
      <c r="G37" s="20"/>
    </row>
    <row r="38" customFormat="1" ht="42" customHeight="1" spans="1:7">
      <c r="A38" s="4">
        <v>0.5</v>
      </c>
      <c r="B38" s="17" t="s">
        <v>13</v>
      </c>
      <c r="C38" s="20">
        <v>2</v>
      </c>
      <c r="D38" s="20">
        <f>5+6</f>
        <v>11</v>
      </c>
      <c r="E38" s="19" t="s">
        <v>5</v>
      </c>
      <c r="F38" s="19">
        <v>0</v>
      </c>
      <c r="G38" s="20"/>
    </row>
    <row r="39" customFormat="1" ht="42" customHeight="1" spans="1:7">
      <c r="A39" s="4"/>
      <c r="B39" s="17" t="s">
        <v>14</v>
      </c>
      <c r="C39" s="18">
        <v>4</v>
      </c>
      <c r="D39" s="20">
        <f>12+12+11+11</f>
        <v>46</v>
      </c>
      <c r="E39" s="19" t="s">
        <v>5</v>
      </c>
      <c r="F39" s="19">
        <v>0</v>
      </c>
      <c r="G39" s="20"/>
    </row>
    <row r="40" customFormat="1" ht="42" customHeight="1" spans="1:7">
      <c r="A40" s="4"/>
      <c r="B40" s="17" t="s">
        <v>16</v>
      </c>
      <c r="C40" s="18">
        <v>1</v>
      </c>
      <c r="D40" s="20">
        <v>2</v>
      </c>
      <c r="E40" s="19" t="s">
        <v>5</v>
      </c>
      <c r="F40" s="19">
        <v>0</v>
      </c>
      <c r="G40" s="20"/>
    </row>
    <row r="41" customFormat="1" ht="42" customHeight="1" spans="1:7">
      <c r="A41" s="4"/>
      <c r="B41" s="17" t="s">
        <v>17</v>
      </c>
      <c r="C41" s="18">
        <v>3</v>
      </c>
      <c r="D41" s="20">
        <f>5+10+11</f>
        <v>26</v>
      </c>
      <c r="E41" s="19" t="s">
        <v>5</v>
      </c>
      <c r="F41" s="19">
        <v>0</v>
      </c>
      <c r="G41" s="20"/>
    </row>
    <row r="42" customFormat="1" ht="42" customHeight="1" spans="1:7">
      <c r="A42" s="4"/>
      <c r="B42" s="21" t="s">
        <v>18</v>
      </c>
      <c r="C42" s="18">
        <v>0</v>
      </c>
      <c r="D42" s="20">
        <v>0</v>
      </c>
      <c r="E42" s="19" t="s">
        <v>5</v>
      </c>
      <c r="F42" s="19">
        <v>0</v>
      </c>
      <c r="G42" s="20"/>
    </row>
    <row r="43" customFormat="1" ht="42" customHeight="1" spans="1:7">
      <c r="A43" s="4"/>
      <c r="B43" s="17" t="s">
        <v>19</v>
      </c>
      <c r="C43" s="18">
        <v>1</v>
      </c>
      <c r="D43" s="20">
        <v>11</v>
      </c>
      <c r="E43" s="19" t="s">
        <v>5</v>
      </c>
      <c r="F43" s="19">
        <v>0</v>
      </c>
      <c r="G43" s="20"/>
    </row>
    <row r="44" customFormat="1" ht="40" customHeight="1" spans="1:9">
      <c r="A44" s="4"/>
      <c r="B44" s="17" t="s">
        <v>20</v>
      </c>
      <c r="C44" s="22">
        <v>2</v>
      </c>
      <c r="D44" s="22">
        <f>10+12</f>
        <v>22</v>
      </c>
      <c r="E44" s="19" t="s">
        <v>5</v>
      </c>
      <c r="F44" s="19">
        <v>0</v>
      </c>
      <c r="G44" s="22"/>
      <c r="H44" s="23"/>
      <c r="I44" s="1"/>
    </row>
    <row r="45" customFormat="1" ht="40" customHeight="1" spans="1:9">
      <c r="A45" s="4"/>
      <c r="B45" s="17" t="s">
        <v>21</v>
      </c>
      <c r="C45" s="22">
        <v>1</v>
      </c>
      <c r="D45" s="22">
        <v>10</v>
      </c>
      <c r="E45" s="19" t="s">
        <v>5</v>
      </c>
      <c r="F45" s="19">
        <v>0</v>
      </c>
      <c r="G45" s="22"/>
      <c r="H45" s="23"/>
      <c r="I45" s="1"/>
    </row>
    <row r="46" customFormat="1" ht="40" customHeight="1" spans="1:9">
      <c r="A46" s="4"/>
      <c r="B46" s="17" t="s">
        <v>22</v>
      </c>
      <c r="C46" s="22">
        <v>0</v>
      </c>
      <c r="D46" s="22">
        <v>0</v>
      </c>
      <c r="E46" s="19" t="s">
        <v>5</v>
      </c>
      <c r="F46" s="19">
        <v>0</v>
      </c>
      <c r="G46" s="22"/>
      <c r="H46" s="1"/>
      <c r="I46" s="1"/>
    </row>
    <row r="47" customFormat="1" ht="40" customHeight="1" spans="1:9">
      <c r="A47" s="4"/>
      <c r="B47" s="17" t="s">
        <v>23</v>
      </c>
      <c r="C47" s="22">
        <v>1</v>
      </c>
      <c r="D47" s="22">
        <v>8</v>
      </c>
      <c r="E47" s="19" t="s">
        <v>5</v>
      </c>
      <c r="F47" s="19">
        <v>0</v>
      </c>
      <c r="G47" s="22"/>
      <c r="H47" s="1"/>
      <c r="I47" s="1"/>
    </row>
    <row r="48" customFormat="1" ht="57" customHeight="1" spans="1:7">
      <c r="A48" s="4"/>
      <c r="B48" s="17" t="s">
        <v>24</v>
      </c>
      <c r="C48" s="18">
        <v>0</v>
      </c>
      <c r="D48" s="20">
        <v>0</v>
      </c>
      <c r="E48" s="19" t="s">
        <v>5</v>
      </c>
      <c r="F48" s="19">
        <v>0</v>
      </c>
      <c r="G48" s="20"/>
    </row>
    <row r="49" customFormat="1" ht="42" customHeight="1" spans="1:7">
      <c r="A49" s="4"/>
      <c r="B49" s="17" t="s">
        <v>25</v>
      </c>
      <c r="C49" s="18">
        <v>10</v>
      </c>
      <c r="D49" s="20">
        <f>5+8+8+4+5+7+3+4+2+8</f>
        <v>54</v>
      </c>
      <c r="E49" s="19" t="s">
        <v>5</v>
      </c>
      <c r="F49" s="19">
        <v>0</v>
      </c>
      <c r="G49" s="20"/>
    </row>
    <row r="50" customFormat="1" ht="42" customHeight="1" spans="1:7">
      <c r="A50" s="4">
        <v>0.541666666666667</v>
      </c>
      <c r="B50" s="17" t="s">
        <v>13</v>
      </c>
      <c r="C50" s="20">
        <v>2</v>
      </c>
      <c r="D50" s="20">
        <f>2+10</f>
        <v>12</v>
      </c>
      <c r="E50" s="19" t="s">
        <v>5</v>
      </c>
      <c r="F50" s="19">
        <v>0</v>
      </c>
      <c r="G50" s="20"/>
    </row>
    <row r="51" customFormat="1" ht="42" customHeight="1" spans="1:7">
      <c r="A51" s="4"/>
      <c r="B51" s="17" t="s">
        <v>14</v>
      </c>
      <c r="C51" s="18">
        <v>4</v>
      </c>
      <c r="D51" s="20">
        <f>12+11+12+8</f>
        <v>43</v>
      </c>
      <c r="E51" s="19" t="s">
        <v>5</v>
      </c>
      <c r="F51" s="19">
        <v>4</v>
      </c>
      <c r="G51" s="20" t="s">
        <v>15</v>
      </c>
    </row>
    <row r="52" customFormat="1" ht="42" customHeight="1" spans="1:7">
      <c r="A52" s="4"/>
      <c r="B52" s="17" t="s">
        <v>16</v>
      </c>
      <c r="C52" s="18">
        <v>1</v>
      </c>
      <c r="D52" s="20">
        <v>9</v>
      </c>
      <c r="E52" s="19" t="s">
        <v>5</v>
      </c>
      <c r="F52" s="19">
        <v>0</v>
      </c>
      <c r="G52" s="20"/>
    </row>
    <row r="53" customFormat="1" ht="42" customHeight="1" spans="1:7">
      <c r="A53" s="4"/>
      <c r="B53" s="17" t="s">
        <v>17</v>
      </c>
      <c r="C53" s="18">
        <v>0</v>
      </c>
      <c r="D53" s="20">
        <v>0</v>
      </c>
      <c r="E53" s="19" t="s">
        <v>5</v>
      </c>
      <c r="F53" s="19">
        <v>0</v>
      </c>
      <c r="G53" s="20"/>
    </row>
    <row r="54" customFormat="1" ht="42" customHeight="1" spans="1:7">
      <c r="A54" s="4"/>
      <c r="B54" s="21" t="s">
        <v>18</v>
      </c>
      <c r="C54" s="18">
        <v>1</v>
      </c>
      <c r="D54" s="20">
        <v>12</v>
      </c>
      <c r="E54" s="19" t="s">
        <v>5</v>
      </c>
      <c r="F54" s="19">
        <v>1</v>
      </c>
      <c r="G54" s="20" t="s">
        <v>15</v>
      </c>
    </row>
    <row r="55" customFormat="1" ht="42" customHeight="1" spans="1:7">
      <c r="A55" s="4"/>
      <c r="B55" s="17" t="s">
        <v>19</v>
      </c>
      <c r="C55" s="18">
        <v>1</v>
      </c>
      <c r="D55" s="20">
        <v>11</v>
      </c>
      <c r="E55" s="19" t="s">
        <v>5</v>
      </c>
      <c r="F55" s="19">
        <v>1</v>
      </c>
      <c r="G55" s="20" t="s">
        <v>15</v>
      </c>
    </row>
    <row r="56" customFormat="1" ht="40" customHeight="1" spans="1:9">
      <c r="A56" s="4"/>
      <c r="B56" s="17" t="s">
        <v>20</v>
      </c>
      <c r="C56" s="22">
        <v>2</v>
      </c>
      <c r="D56" s="22">
        <f>11+4</f>
        <v>15</v>
      </c>
      <c r="E56" s="19" t="s">
        <v>5</v>
      </c>
      <c r="F56" s="19">
        <v>0</v>
      </c>
      <c r="G56" s="22"/>
      <c r="H56" s="23"/>
      <c r="I56" s="1"/>
    </row>
    <row r="57" customFormat="1" ht="40" customHeight="1" spans="1:9">
      <c r="A57" s="4"/>
      <c r="B57" s="17" t="s">
        <v>21</v>
      </c>
      <c r="C57" s="22">
        <v>1</v>
      </c>
      <c r="D57" s="22">
        <v>12</v>
      </c>
      <c r="E57" s="19" t="s">
        <v>5</v>
      </c>
      <c r="F57" s="19">
        <v>0</v>
      </c>
      <c r="G57" s="22"/>
      <c r="H57" s="23"/>
      <c r="I57" s="1"/>
    </row>
    <row r="58" customFormat="1" ht="40" customHeight="1" spans="1:9">
      <c r="A58" s="4"/>
      <c r="B58" s="17" t="s">
        <v>22</v>
      </c>
      <c r="C58" s="22">
        <v>0</v>
      </c>
      <c r="D58" s="22">
        <v>0</v>
      </c>
      <c r="E58" s="19" t="s">
        <v>5</v>
      </c>
      <c r="F58" s="19">
        <v>0</v>
      </c>
      <c r="G58" s="22"/>
      <c r="H58" s="1"/>
      <c r="I58" s="1"/>
    </row>
    <row r="59" customFormat="1" ht="40" customHeight="1" spans="1:9">
      <c r="A59" s="4"/>
      <c r="B59" s="17" t="s">
        <v>23</v>
      </c>
      <c r="C59" s="22">
        <v>1</v>
      </c>
      <c r="D59" s="22">
        <v>12</v>
      </c>
      <c r="E59" s="19" t="s">
        <v>5</v>
      </c>
      <c r="F59" s="19">
        <v>0</v>
      </c>
      <c r="G59" s="22"/>
      <c r="H59" s="1"/>
      <c r="I59" s="1"/>
    </row>
    <row r="60" customFormat="1" ht="40" customHeight="1" spans="1:9">
      <c r="A60" s="4"/>
      <c r="B60" s="17" t="s">
        <v>24</v>
      </c>
      <c r="C60" s="18">
        <v>0</v>
      </c>
      <c r="D60" s="20">
        <v>0</v>
      </c>
      <c r="E60" s="19" t="s">
        <v>5</v>
      </c>
      <c r="F60" s="19">
        <v>0</v>
      </c>
      <c r="G60" s="20"/>
      <c r="H60" s="1"/>
      <c r="I60" s="1"/>
    </row>
    <row r="61" customFormat="1" ht="55.5" customHeight="1" spans="1:7">
      <c r="A61" s="4"/>
      <c r="B61" s="17" t="s">
        <v>25</v>
      </c>
      <c r="C61" s="18">
        <v>4</v>
      </c>
      <c r="D61" s="20">
        <f>8+5+5+6</f>
        <v>24</v>
      </c>
      <c r="E61" s="19" t="s">
        <v>5</v>
      </c>
      <c r="F61" s="19">
        <v>0</v>
      </c>
      <c r="G61" s="20"/>
    </row>
    <row r="62" customFormat="1" ht="42" customHeight="1" spans="1:7">
      <c r="A62" s="4">
        <v>0.583333333333333</v>
      </c>
      <c r="B62" s="17" t="s">
        <v>13</v>
      </c>
      <c r="C62" s="20">
        <v>1</v>
      </c>
      <c r="D62" s="20">
        <f>10+10</f>
        <v>20</v>
      </c>
      <c r="E62" s="19" t="s">
        <v>5</v>
      </c>
      <c r="F62" s="19">
        <v>0</v>
      </c>
      <c r="G62" s="20"/>
    </row>
    <row r="63" customFormat="1" ht="42" customHeight="1" spans="1:7">
      <c r="A63" s="4"/>
      <c r="B63" s="17" t="s">
        <v>14</v>
      </c>
      <c r="C63" s="18">
        <v>3</v>
      </c>
      <c r="D63" s="20">
        <f>12+9+4</f>
        <v>25</v>
      </c>
      <c r="E63" s="19" t="s">
        <v>5</v>
      </c>
      <c r="F63" s="19">
        <v>0</v>
      </c>
      <c r="G63" s="20"/>
    </row>
    <row r="64" customFormat="1" ht="42" customHeight="1" spans="1:7">
      <c r="A64" s="4"/>
      <c r="B64" s="17" t="s">
        <v>16</v>
      </c>
      <c r="C64" s="18">
        <v>2</v>
      </c>
      <c r="D64" s="20">
        <f>4+9</f>
        <v>13</v>
      </c>
      <c r="E64" s="19" t="s">
        <v>5</v>
      </c>
      <c r="F64" s="19">
        <v>0</v>
      </c>
      <c r="G64" s="20"/>
    </row>
    <row r="65" customFormat="1" ht="42" customHeight="1" spans="1:7">
      <c r="A65" s="4"/>
      <c r="B65" s="17" t="s">
        <v>17</v>
      </c>
      <c r="C65" s="18">
        <v>4</v>
      </c>
      <c r="D65" s="20">
        <f>12+6+12+7</f>
        <v>37</v>
      </c>
      <c r="E65" s="19" t="s">
        <v>5</v>
      </c>
      <c r="F65" s="19">
        <v>0</v>
      </c>
      <c r="G65" s="20"/>
    </row>
    <row r="66" customFormat="1" ht="42" customHeight="1" spans="1:7">
      <c r="A66" s="4"/>
      <c r="B66" s="21" t="s">
        <v>18</v>
      </c>
      <c r="C66" s="18">
        <v>1</v>
      </c>
      <c r="D66" s="20">
        <v>12</v>
      </c>
      <c r="E66" s="19" t="s">
        <v>5</v>
      </c>
      <c r="F66" s="19">
        <v>1</v>
      </c>
      <c r="G66" s="20" t="s">
        <v>15</v>
      </c>
    </row>
    <row r="67" customFormat="1" ht="40" customHeight="1" spans="1:9">
      <c r="A67" s="4"/>
      <c r="B67" s="17" t="s">
        <v>19</v>
      </c>
      <c r="C67" s="18">
        <v>1</v>
      </c>
      <c r="D67" s="20">
        <v>12</v>
      </c>
      <c r="E67" s="19" t="s">
        <v>5</v>
      </c>
      <c r="F67" s="19">
        <v>1</v>
      </c>
      <c r="G67" s="20" t="s">
        <v>15</v>
      </c>
      <c r="H67" s="23"/>
      <c r="I67" s="1"/>
    </row>
    <row r="68" customFormat="1" ht="40" customHeight="1" spans="1:9">
      <c r="A68" s="4"/>
      <c r="B68" s="17" t="s">
        <v>20</v>
      </c>
      <c r="C68" s="22">
        <v>2</v>
      </c>
      <c r="D68" s="22">
        <f>12+9</f>
        <v>21</v>
      </c>
      <c r="E68" s="19" t="s">
        <v>5</v>
      </c>
      <c r="F68" s="19">
        <v>2</v>
      </c>
      <c r="G68" s="22" t="s">
        <v>15</v>
      </c>
      <c r="H68" s="23"/>
      <c r="I68" s="1"/>
    </row>
    <row r="69" customFormat="1" ht="40" customHeight="1" spans="1:9">
      <c r="A69" s="4"/>
      <c r="B69" s="17" t="s">
        <v>21</v>
      </c>
      <c r="C69" s="22">
        <v>0</v>
      </c>
      <c r="D69" s="22">
        <v>0</v>
      </c>
      <c r="E69" s="19" t="s">
        <v>5</v>
      </c>
      <c r="F69" s="19">
        <v>0</v>
      </c>
      <c r="G69" s="22"/>
      <c r="H69" s="1"/>
      <c r="I69" s="1"/>
    </row>
    <row r="70" customFormat="1" ht="40" customHeight="1" spans="1:9">
      <c r="A70" s="4"/>
      <c r="B70" s="17" t="s">
        <v>22</v>
      </c>
      <c r="C70" s="22">
        <v>0</v>
      </c>
      <c r="D70" s="22">
        <v>0</v>
      </c>
      <c r="E70" s="19" t="s">
        <v>5</v>
      </c>
      <c r="F70" s="19">
        <v>0</v>
      </c>
      <c r="G70" s="22"/>
      <c r="H70" s="1"/>
      <c r="I70" s="1"/>
    </row>
    <row r="71" customFormat="1" ht="36" customHeight="1" spans="1:7">
      <c r="A71" s="4"/>
      <c r="B71" s="17" t="s">
        <v>23</v>
      </c>
      <c r="C71" s="22">
        <v>1</v>
      </c>
      <c r="D71" s="22">
        <v>7</v>
      </c>
      <c r="E71" s="19" t="s">
        <v>5</v>
      </c>
      <c r="F71" s="19">
        <v>1</v>
      </c>
      <c r="G71" s="20" t="s">
        <v>15</v>
      </c>
    </row>
    <row r="72" customFormat="1" ht="36" customHeight="1" spans="1:7">
      <c r="A72" s="4"/>
      <c r="B72" s="17" t="s">
        <v>24</v>
      </c>
      <c r="C72" s="18">
        <v>0</v>
      </c>
      <c r="D72" s="20">
        <v>0</v>
      </c>
      <c r="E72" s="19" t="s">
        <v>5</v>
      </c>
      <c r="F72" s="19">
        <v>0</v>
      </c>
      <c r="G72" s="24"/>
    </row>
    <row r="73" customFormat="1" ht="42" customHeight="1" spans="1:7">
      <c r="A73" s="4"/>
      <c r="B73" s="17" t="s">
        <v>25</v>
      </c>
      <c r="C73" s="18">
        <v>1</v>
      </c>
      <c r="D73" s="20">
        <v>2</v>
      </c>
      <c r="E73" s="19" t="s">
        <v>5</v>
      </c>
      <c r="F73" s="19">
        <v>0</v>
      </c>
      <c r="G73" s="20"/>
    </row>
    <row r="74" customFormat="1" ht="42" customHeight="1" spans="1:7">
      <c r="A74" s="4">
        <v>0.625</v>
      </c>
      <c r="B74" s="17" t="s">
        <v>13</v>
      </c>
      <c r="C74" s="20">
        <v>2</v>
      </c>
      <c r="D74" s="20">
        <f>10+4</f>
        <v>14</v>
      </c>
      <c r="E74" s="19" t="s">
        <v>5</v>
      </c>
      <c r="F74" s="19">
        <v>0</v>
      </c>
      <c r="G74" s="20"/>
    </row>
    <row r="75" customFormat="1" ht="42" customHeight="1" spans="1:7">
      <c r="A75" s="4"/>
      <c r="B75" s="17" t="s">
        <v>14</v>
      </c>
      <c r="C75" s="18">
        <v>2</v>
      </c>
      <c r="D75" s="20">
        <f>11+12</f>
        <v>23</v>
      </c>
      <c r="E75" s="19" t="s">
        <v>5</v>
      </c>
      <c r="F75" s="19">
        <v>0</v>
      </c>
      <c r="G75" s="20"/>
    </row>
    <row r="76" customFormat="1" ht="42" customHeight="1" spans="1:7">
      <c r="A76" s="4"/>
      <c r="B76" s="17" t="s">
        <v>16</v>
      </c>
      <c r="C76" s="18">
        <v>0</v>
      </c>
      <c r="D76" s="20">
        <v>0</v>
      </c>
      <c r="E76" s="19" t="s">
        <v>5</v>
      </c>
      <c r="F76" s="19">
        <v>0</v>
      </c>
      <c r="G76" s="20"/>
    </row>
    <row r="77" customFormat="1" ht="42" customHeight="1" spans="1:7">
      <c r="A77" s="4"/>
      <c r="B77" s="17" t="s">
        <v>17</v>
      </c>
      <c r="C77" s="18">
        <v>1</v>
      </c>
      <c r="D77" s="20">
        <v>7</v>
      </c>
      <c r="E77" s="19" t="s">
        <v>5</v>
      </c>
      <c r="F77" s="19">
        <v>0</v>
      </c>
      <c r="G77" s="20"/>
    </row>
    <row r="78" customFormat="1" ht="42" customHeight="1" spans="1:7">
      <c r="A78" s="4"/>
      <c r="B78" s="21" t="s">
        <v>18</v>
      </c>
      <c r="C78" s="18">
        <v>1</v>
      </c>
      <c r="D78" s="20">
        <v>12</v>
      </c>
      <c r="E78" s="19" t="s">
        <v>5</v>
      </c>
      <c r="F78" s="19">
        <v>1</v>
      </c>
      <c r="G78" s="20" t="s">
        <v>15</v>
      </c>
    </row>
    <row r="79" customFormat="1" ht="42" customHeight="1" spans="1:7">
      <c r="A79" s="4"/>
      <c r="B79" s="17" t="s">
        <v>19</v>
      </c>
      <c r="C79" s="18">
        <v>1</v>
      </c>
      <c r="D79" s="20">
        <v>7</v>
      </c>
      <c r="E79" s="19" t="s">
        <v>5</v>
      </c>
      <c r="F79" s="19">
        <v>1</v>
      </c>
      <c r="G79" s="20" t="s">
        <v>15</v>
      </c>
    </row>
    <row r="80" customFormat="1" ht="40" customHeight="1" spans="1:9">
      <c r="A80" s="4"/>
      <c r="B80" s="17" t="s">
        <v>20</v>
      </c>
      <c r="C80" s="22">
        <v>3</v>
      </c>
      <c r="D80" s="22">
        <f>11+9+12</f>
        <v>32</v>
      </c>
      <c r="E80" s="19" t="s">
        <v>5</v>
      </c>
      <c r="F80" s="19">
        <v>0</v>
      </c>
      <c r="G80" s="22"/>
      <c r="H80" s="23"/>
      <c r="I80" s="1"/>
    </row>
    <row r="81" customFormat="1" ht="40" customHeight="1" spans="1:9">
      <c r="A81" s="4"/>
      <c r="B81" s="17" t="s">
        <v>21</v>
      </c>
      <c r="C81" s="22">
        <v>1</v>
      </c>
      <c r="D81" s="22">
        <v>12</v>
      </c>
      <c r="E81" s="19" t="s">
        <v>5</v>
      </c>
      <c r="F81" s="19">
        <v>0</v>
      </c>
      <c r="G81" s="22"/>
      <c r="H81" s="23"/>
      <c r="I81" s="1"/>
    </row>
    <row r="82" customFormat="1" ht="40" customHeight="1" spans="1:9">
      <c r="A82" s="4"/>
      <c r="B82" s="17" t="s">
        <v>22</v>
      </c>
      <c r="C82" s="22">
        <v>0</v>
      </c>
      <c r="D82" s="22">
        <v>0</v>
      </c>
      <c r="E82" s="19" t="s">
        <v>5</v>
      </c>
      <c r="F82" s="19">
        <v>0</v>
      </c>
      <c r="G82" s="22"/>
      <c r="H82" s="1"/>
      <c r="I82" s="1"/>
    </row>
    <row r="83" customFormat="1" ht="40" customHeight="1" spans="1:9">
      <c r="A83" s="4"/>
      <c r="B83" s="17" t="s">
        <v>23</v>
      </c>
      <c r="C83" s="22">
        <v>0</v>
      </c>
      <c r="D83" s="22">
        <v>0</v>
      </c>
      <c r="E83" s="19" t="s">
        <v>5</v>
      </c>
      <c r="F83" s="19">
        <v>0</v>
      </c>
      <c r="G83" s="22"/>
      <c r="H83" s="1"/>
      <c r="I83" s="1"/>
    </row>
    <row r="84" customFormat="1" ht="41" customHeight="1" spans="1:7">
      <c r="A84" s="4"/>
      <c r="B84" s="17" t="s">
        <v>24</v>
      </c>
      <c r="C84" s="18">
        <v>0</v>
      </c>
      <c r="D84" s="20">
        <v>0</v>
      </c>
      <c r="E84" s="19" t="s">
        <v>5</v>
      </c>
      <c r="F84" s="19">
        <v>0</v>
      </c>
      <c r="G84" s="20"/>
    </row>
    <row r="85" customFormat="1" ht="41" customHeight="1" spans="1:7">
      <c r="A85" s="4"/>
      <c r="B85" s="17" t="s">
        <v>25</v>
      </c>
      <c r="C85" s="18">
        <v>2</v>
      </c>
      <c r="D85" s="20">
        <f>4+7</f>
        <v>11</v>
      </c>
      <c r="E85" s="19" t="s">
        <v>5</v>
      </c>
      <c r="F85" s="19">
        <v>0</v>
      </c>
      <c r="G85" s="20"/>
    </row>
    <row r="86" customFormat="1" ht="42" customHeight="1" spans="1:7">
      <c r="A86" s="4">
        <v>0.666666666666667</v>
      </c>
      <c r="B86" s="17" t="s">
        <v>13</v>
      </c>
      <c r="C86" s="20">
        <v>2</v>
      </c>
      <c r="D86" s="20">
        <f>13+4</f>
        <v>17</v>
      </c>
      <c r="E86" s="19" t="s">
        <v>5</v>
      </c>
      <c r="F86" s="19">
        <v>0</v>
      </c>
      <c r="G86" s="20"/>
    </row>
    <row r="87" customFormat="1" ht="42" customHeight="1" spans="1:7">
      <c r="A87" s="4"/>
      <c r="B87" s="17" t="s">
        <v>14</v>
      </c>
      <c r="C87" s="18">
        <v>0</v>
      </c>
      <c r="D87" s="20">
        <v>0</v>
      </c>
      <c r="E87" s="19" t="s">
        <v>5</v>
      </c>
      <c r="F87" s="19">
        <v>0</v>
      </c>
      <c r="G87" s="20"/>
    </row>
    <row r="88" customFormat="1" ht="42" customHeight="1" spans="1:7">
      <c r="A88" s="4"/>
      <c r="B88" s="17" t="s">
        <v>16</v>
      </c>
      <c r="C88" s="18">
        <v>0</v>
      </c>
      <c r="D88" s="20">
        <v>0</v>
      </c>
      <c r="E88" s="19" t="s">
        <v>5</v>
      </c>
      <c r="F88" s="19">
        <v>0</v>
      </c>
      <c r="G88" s="20"/>
    </row>
    <row r="89" customFormat="1" ht="42" customHeight="1" spans="1:7">
      <c r="A89" s="4"/>
      <c r="B89" s="17" t="s">
        <v>17</v>
      </c>
      <c r="C89" s="18">
        <v>0</v>
      </c>
      <c r="D89" s="20">
        <v>0</v>
      </c>
      <c r="E89" s="19" t="s">
        <v>5</v>
      </c>
      <c r="F89" s="19">
        <v>0</v>
      </c>
      <c r="G89" s="20"/>
    </row>
    <row r="90" customFormat="1" ht="42" customHeight="1" spans="1:7">
      <c r="A90" s="4"/>
      <c r="B90" s="21" t="s">
        <v>18</v>
      </c>
      <c r="C90" s="18">
        <v>0</v>
      </c>
      <c r="D90" s="20">
        <v>0</v>
      </c>
      <c r="E90" s="19" t="s">
        <v>5</v>
      </c>
      <c r="F90" s="19">
        <v>0</v>
      </c>
      <c r="G90" s="20"/>
    </row>
    <row r="91" customFormat="1" ht="42" customHeight="1" spans="1:7">
      <c r="A91" s="4"/>
      <c r="B91" s="17" t="s">
        <v>19</v>
      </c>
      <c r="C91" s="18">
        <v>1</v>
      </c>
      <c r="D91" s="20">
        <v>6</v>
      </c>
      <c r="E91" s="19" t="s">
        <v>5</v>
      </c>
      <c r="F91" s="19">
        <v>1</v>
      </c>
      <c r="G91" s="20" t="s">
        <v>15</v>
      </c>
    </row>
    <row r="92" customFormat="1" ht="40" customHeight="1" spans="1:9">
      <c r="A92" s="4"/>
      <c r="B92" s="17" t="s">
        <v>20</v>
      </c>
      <c r="C92" s="22">
        <v>1</v>
      </c>
      <c r="D92" s="22">
        <v>13</v>
      </c>
      <c r="E92" s="19" t="s">
        <v>5</v>
      </c>
      <c r="F92" s="19">
        <v>1</v>
      </c>
      <c r="G92" s="22" t="s">
        <v>15</v>
      </c>
      <c r="H92" s="23"/>
      <c r="I92" s="1"/>
    </row>
    <row r="93" customFormat="1" ht="40" customHeight="1" spans="1:9">
      <c r="A93" s="4"/>
      <c r="B93" s="17" t="s">
        <v>21</v>
      </c>
      <c r="C93" s="22">
        <v>0</v>
      </c>
      <c r="D93" s="22">
        <v>0</v>
      </c>
      <c r="E93" s="19" t="s">
        <v>5</v>
      </c>
      <c r="F93" s="19">
        <v>0</v>
      </c>
      <c r="G93" s="22"/>
      <c r="H93" s="23"/>
      <c r="I93" s="1"/>
    </row>
    <row r="94" customFormat="1" ht="40" customHeight="1" spans="1:9">
      <c r="A94" s="4"/>
      <c r="B94" s="17" t="s">
        <v>22</v>
      </c>
      <c r="C94" s="22">
        <v>0</v>
      </c>
      <c r="D94" s="22">
        <v>0</v>
      </c>
      <c r="E94" s="19" t="s">
        <v>5</v>
      </c>
      <c r="F94" s="19">
        <v>0</v>
      </c>
      <c r="G94" s="22"/>
      <c r="H94" s="1"/>
      <c r="I94" s="1"/>
    </row>
    <row r="95" customFormat="1" ht="40" customHeight="1" spans="1:9">
      <c r="A95" s="4"/>
      <c r="B95" s="17" t="s">
        <v>23</v>
      </c>
      <c r="C95" s="22">
        <v>0</v>
      </c>
      <c r="D95" s="22">
        <v>0</v>
      </c>
      <c r="E95" s="19" t="s">
        <v>5</v>
      </c>
      <c r="F95" s="19">
        <v>0</v>
      </c>
      <c r="G95" s="22"/>
      <c r="H95" s="1"/>
      <c r="I95" s="1"/>
    </row>
    <row r="96" customFormat="1" ht="41" customHeight="1" spans="1:7">
      <c r="A96" s="4"/>
      <c r="B96" s="17" t="s">
        <v>24</v>
      </c>
      <c r="C96" s="18">
        <v>0</v>
      </c>
      <c r="D96" s="20">
        <v>0</v>
      </c>
      <c r="E96" s="19" t="s">
        <v>5</v>
      </c>
      <c r="F96" s="19">
        <v>0</v>
      </c>
      <c r="G96" s="20" t="s">
        <v>26</v>
      </c>
    </row>
    <row r="97" customFormat="1" ht="42" customHeight="1" spans="1:7">
      <c r="A97" s="4"/>
      <c r="B97" s="17" t="s">
        <v>25</v>
      </c>
      <c r="C97" s="18">
        <v>1</v>
      </c>
      <c r="D97" s="20">
        <v>8</v>
      </c>
      <c r="E97" s="19" t="s">
        <v>5</v>
      </c>
      <c r="F97" s="19">
        <v>0</v>
      </c>
      <c r="G97" s="20"/>
    </row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zoomScale="85" zoomScaleNormal="85" workbookViewId="0">
      <selection activeCell="C1" sqref="C1"/>
    </sheetView>
  </sheetViews>
  <sheetFormatPr defaultColWidth="11" defaultRowHeight="15" outlineLevelCol="6"/>
  <cols>
    <col min="1" max="1" width="13" style="2" customWidth="1"/>
    <col min="2" max="2" width="21.5714285714286" customWidth="1"/>
    <col min="3" max="4" width="25.1428571428571" customWidth="1"/>
    <col min="5" max="5" width="10.5714285714286" customWidth="1"/>
    <col min="6" max="6" width="16.1238095238095" customWidth="1"/>
    <col min="7" max="7" width="74.6190476190476" style="2" customWidth="1"/>
    <col min="8" max="12" width="11.7238095238095" customWidth="1"/>
  </cols>
  <sheetData>
    <row r="1" s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0" customHeight="1" spans="1:7">
      <c r="A2" s="4">
        <v>0.375</v>
      </c>
      <c r="B2" s="5" t="s">
        <v>27</v>
      </c>
      <c r="C2" s="6">
        <v>3</v>
      </c>
      <c r="D2" s="6">
        <f>96+109+97</f>
        <v>302</v>
      </c>
      <c r="E2" s="6">
        <v>3</v>
      </c>
      <c r="F2" s="6">
        <v>0</v>
      </c>
      <c r="G2" s="7"/>
    </row>
    <row r="3" customFormat="1" ht="40" customHeight="1" spans="1:7">
      <c r="A3" s="4"/>
      <c r="B3" s="8" t="s">
        <v>13</v>
      </c>
      <c r="C3" s="6">
        <v>2</v>
      </c>
      <c r="D3" s="6">
        <f>10+12</f>
        <v>22</v>
      </c>
      <c r="E3" s="9">
        <v>2</v>
      </c>
      <c r="F3" s="6">
        <v>0</v>
      </c>
      <c r="G3" s="10"/>
    </row>
    <row r="4" customFormat="1" ht="40" customHeight="1" spans="1:7">
      <c r="A4" s="4"/>
      <c r="B4" s="8" t="s">
        <v>28</v>
      </c>
      <c r="C4" s="6">
        <v>1</v>
      </c>
      <c r="D4" s="6">
        <v>11</v>
      </c>
      <c r="E4" s="6">
        <v>0</v>
      </c>
      <c r="F4" s="6">
        <v>1</v>
      </c>
      <c r="G4" s="7"/>
    </row>
    <row r="5" customFormat="1" ht="40" customHeight="1" spans="1:7">
      <c r="A5" s="4"/>
      <c r="B5" s="8" t="s">
        <v>16</v>
      </c>
      <c r="C5" s="6">
        <v>2</v>
      </c>
      <c r="D5" s="6">
        <f>7+11</f>
        <v>18</v>
      </c>
      <c r="E5" s="6">
        <v>2</v>
      </c>
      <c r="F5" s="6">
        <v>0</v>
      </c>
      <c r="G5" s="7"/>
    </row>
    <row r="6" customFormat="1" ht="40" customHeight="1" spans="1:7">
      <c r="A6" s="4"/>
      <c r="B6" s="8" t="s">
        <v>17</v>
      </c>
      <c r="C6" s="6">
        <v>0</v>
      </c>
      <c r="D6" s="6">
        <v>0</v>
      </c>
      <c r="E6" s="6">
        <v>0</v>
      </c>
      <c r="F6" s="6">
        <v>0</v>
      </c>
      <c r="G6" s="7"/>
    </row>
    <row r="7" customFormat="1" ht="40" customHeight="1" spans="1:7">
      <c r="A7" s="4"/>
      <c r="B7" s="11" t="s">
        <v>18</v>
      </c>
      <c r="C7" s="6">
        <v>0</v>
      </c>
      <c r="D7" s="6">
        <v>0</v>
      </c>
      <c r="E7" s="6">
        <v>0</v>
      </c>
      <c r="F7" s="6">
        <v>0</v>
      </c>
      <c r="G7" s="7"/>
    </row>
    <row r="8" customFormat="1" ht="40" customHeight="1" spans="1:7">
      <c r="A8" s="4"/>
      <c r="B8" s="8" t="s">
        <v>19</v>
      </c>
      <c r="C8" s="6">
        <v>0</v>
      </c>
      <c r="D8" s="6">
        <v>0</v>
      </c>
      <c r="E8" s="6">
        <v>0</v>
      </c>
      <c r="F8" s="6">
        <v>0</v>
      </c>
      <c r="G8" s="10"/>
    </row>
    <row r="9" customFormat="1" ht="40" customHeight="1" spans="1:7">
      <c r="A9" s="4"/>
      <c r="B9" s="8" t="s">
        <v>20</v>
      </c>
      <c r="C9" s="6">
        <v>1</v>
      </c>
      <c r="D9" s="6">
        <v>5</v>
      </c>
      <c r="E9" s="6">
        <v>1</v>
      </c>
      <c r="F9" s="6">
        <v>0</v>
      </c>
      <c r="G9" s="7"/>
    </row>
    <row r="10" customFormat="1" ht="40" customHeight="1" spans="1:7">
      <c r="A10" s="4"/>
      <c r="B10" s="8" t="s">
        <v>21</v>
      </c>
      <c r="C10" s="6">
        <v>1</v>
      </c>
      <c r="D10" s="6">
        <v>2</v>
      </c>
      <c r="E10" s="6">
        <v>1</v>
      </c>
      <c r="F10" s="6">
        <v>0</v>
      </c>
      <c r="G10" s="7"/>
    </row>
    <row r="11" customFormat="1" ht="40" customHeight="1" spans="1:7">
      <c r="A11" s="4"/>
      <c r="B11" s="8" t="s">
        <v>23</v>
      </c>
      <c r="C11" s="6">
        <v>0</v>
      </c>
      <c r="D11" s="6">
        <v>0</v>
      </c>
      <c r="E11" s="6">
        <v>0</v>
      </c>
      <c r="F11" s="6">
        <v>0</v>
      </c>
      <c r="G11" s="7"/>
    </row>
    <row r="12" customFormat="1" ht="40" customHeight="1" spans="1:7">
      <c r="A12" s="4"/>
      <c r="B12" s="8" t="s">
        <v>24</v>
      </c>
      <c r="C12" s="12">
        <v>0</v>
      </c>
      <c r="D12" s="12">
        <v>0</v>
      </c>
      <c r="E12" s="12">
        <v>0</v>
      </c>
      <c r="F12" s="12">
        <v>0</v>
      </c>
      <c r="G12" s="13"/>
    </row>
    <row r="13" customFormat="1" ht="40" customHeight="1" spans="1:7">
      <c r="A13" s="4"/>
      <c r="B13" s="8" t="s">
        <v>25</v>
      </c>
      <c r="C13" s="6">
        <v>1</v>
      </c>
      <c r="D13" s="6">
        <v>4</v>
      </c>
      <c r="E13" s="6">
        <v>0</v>
      </c>
      <c r="F13" s="6">
        <v>1</v>
      </c>
      <c r="G13" s="7"/>
    </row>
    <row r="14" customFormat="1" ht="40" customHeight="1" spans="1:7">
      <c r="A14" s="4">
        <v>0.416666666666667</v>
      </c>
      <c r="B14" s="5" t="s">
        <v>27</v>
      </c>
      <c r="C14" s="6">
        <v>2</v>
      </c>
      <c r="D14" s="6">
        <f>209+97</f>
        <v>306</v>
      </c>
      <c r="E14" s="6">
        <v>2</v>
      </c>
      <c r="F14" s="6">
        <v>0</v>
      </c>
      <c r="G14" s="10"/>
    </row>
    <row r="15" customFormat="1" ht="40" customHeight="1" spans="1:7">
      <c r="A15" s="4"/>
      <c r="B15" s="8" t="s">
        <v>13</v>
      </c>
      <c r="C15" s="6">
        <v>2</v>
      </c>
      <c r="D15" s="6">
        <f>10+4</f>
        <v>14</v>
      </c>
      <c r="E15" s="6">
        <v>2</v>
      </c>
      <c r="F15" s="6">
        <v>0</v>
      </c>
      <c r="G15" s="10"/>
    </row>
    <row r="16" customFormat="1" ht="40" customHeight="1" spans="1:7">
      <c r="A16" s="4"/>
      <c r="B16" s="8" t="s">
        <v>28</v>
      </c>
      <c r="C16" s="6">
        <v>1</v>
      </c>
      <c r="D16" s="6">
        <v>6</v>
      </c>
      <c r="E16" s="6">
        <v>0</v>
      </c>
      <c r="F16" s="6">
        <v>1</v>
      </c>
      <c r="G16" s="10"/>
    </row>
    <row r="17" customFormat="1" ht="40" customHeight="1" spans="1:7">
      <c r="A17" s="4"/>
      <c r="B17" s="8" t="s">
        <v>16</v>
      </c>
      <c r="C17" s="6">
        <v>0</v>
      </c>
      <c r="D17" s="6">
        <v>0</v>
      </c>
      <c r="E17" s="6">
        <v>0</v>
      </c>
      <c r="F17" s="6">
        <v>0</v>
      </c>
      <c r="G17" s="10"/>
    </row>
    <row r="18" customFormat="1" ht="40" customHeight="1" spans="1:7">
      <c r="A18" s="4"/>
      <c r="B18" s="8" t="s">
        <v>17</v>
      </c>
      <c r="C18" s="6">
        <v>0</v>
      </c>
      <c r="D18" s="6">
        <v>0</v>
      </c>
      <c r="E18" s="6">
        <v>0</v>
      </c>
      <c r="F18" s="6">
        <v>0</v>
      </c>
      <c r="G18" s="10"/>
    </row>
    <row r="19" customFormat="1" ht="40" customHeight="1" spans="1:7">
      <c r="A19" s="4"/>
      <c r="B19" s="11" t="s">
        <v>18</v>
      </c>
      <c r="C19" s="6">
        <v>0</v>
      </c>
      <c r="D19" s="6">
        <v>0</v>
      </c>
      <c r="E19" s="6">
        <v>0</v>
      </c>
      <c r="F19" s="6">
        <v>0</v>
      </c>
      <c r="G19" s="10"/>
    </row>
    <row r="20" customFormat="1" ht="40" customHeight="1" spans="1:7">
      <c r="A20" s="4"/>
      <c r="B20" s="8" t="s">
        <v>19</v>
      </c>
      <c r="C20" s="6">
        <v>2</v>
      </c>
      <c r="D20" s="6">
        <f>4+7</f>
        <v>11</v>
      </c>
      <c r="E20" s="6">
        <v>2</v>
      </c>
      <c r="F20" s="6">
        <v>0</v>
      </c>
      <c r="G20" s="10"/>
    </row>
    <row r="21" customFormat="1" ht="40" customHeight="1" spans="1:7">
      <c r="A21" s="4"/>
      <c r="B21" s="8" t="s">
        <v>20</v>
      </c>
      <c r="C21" s="6">
        <v>2</v>
      </c>
      <c r="D21" s="6">
        <f>11+7</f>
        <v>18</v>
      </c>
      <c r="E21" s="6">
        <v>2</v>
      </c>
      <c r="F21" s="6">
        <v>0</v>
      </c>
      <c r="G21" s="10"/>
    </row>
    <row r="22" customFormat="1" ht="40" customHeight="1" spans="1:7">
      <c r="A22" s="4"/>
      <c r="B22" s="8" t="s">
        <v>21</v>
      </c>
      <c r="C22" s="6">
        <v>1</v>
      </c>
      <c r="D22" s="6">
        <v>10</v>
      </c>
      <c r="E22" s="6">
        <v>0</v>
      </c>
      <c r="F22" s="6">
        <v>1</v>
      </c>
      <c r="G22" s="7"/>
    </row>
    <row r="23" customFormat="1" ht="40" customHeight="1" spans="1:7">
      <c r="A23" s="4"/>
      <c r="B23" s="8" t="s">
        <v>23</v>
      </c>
      <c r="C23" s="6">
        <v>1</v>
      </c>
      <c r="D23" s="6">
        <v>4</v>
      </c>
      <c r="E23" s="6">
        <v>0</v>
      </c>
      <c r="F23" s="6">
        <v>1</v>
      </c>
      <c r="G23" s="7"/>
    </row>
    <row r="24" customFormat="1" ht="40" customHeight="1" spans="1:7">
      <c r="A24" s="4"/>
      <c r="B24" s="8" t="s">
        <v>24</v>
      </c>
      <c r="C24" s="14">
        <v>0</v>
      </c>
      <c r="D24" s="14">
        <v>0</v>
      </c>
      <c r="E24" s="14">
        <v>0</v>
      </c>
      <c r="F24" s="14">
        <v>0</v>
      </c>
      <c r="G24" s="13"/>
    </row>
    <row r="25" customFormat="1" ht="40" customHeight="1" spans="1:7">
      <c r="A25" s="4"/>
      <c r="B25" s="8" t="s">
        <v>25</v>
      </c>
      <c r="C25" s="6">
        <v>2</v>
      </c>
      <c r="D25" s="6">
        <f>3+1</f>
        <v>4</v>
      </c>
      <c r="E25" s="6">
        <v>0</v>
      </c>
      <c r="F25" s="6">
        <v>2</v>
      </c>
      <c r="G25" s="10" t="s">
        <v>29</v>
      </c>
    </row>
    <row r="26" customFormat="1" ht="40" customHeight="1" spans="1:7">
      <c r="A26" s="4">
        <v>0.458333333333333</v>
      </c>
      <c r="B26" s="5" t="s">
        <v>27</v>
      </c>
      <c r="C26" s="6">
        <v>2</v>
      </c>
      <c r="D26" s="6">
        <f>219+94</f>
        <v>313</v>
      </c>
      <c r="E26" s="6">
        <v>2</v>
      </c>
      <c r="F26" s="6">
        <v>0</v>
      </c>
      <c r="G26" s="10"/>
    </row>
    <row r="27" customFormat="1" ht="40" customHeight="1" spans="1:7">
      <c r="A27" s="4"/>
      <c r="B27" s="8" t="s">
        <v>13</v>
      </c>
      <c r="C27" s="6">
        <v>2</v>
      </c>
      <c r="D27" s="6">
        <f>12+11</f>
        <v>23</v>
      </c>
      <c r="E27" s="6">
        <v>2</v>
      </c>
      <c r="F27" s="6">
        <v>0</v>
      </c>
      <c r="G27" s="10"/>
    </row>
    <row r="28" customFormat="1" ht="40" customHeight="1" spans="1:7">
      <c r="A28" s="4"/>
      <c r="B28" s="8" t="s">
        <v>28</v>
      </c>
      <c r="C28" s="6">
        <v>1</v>
      </c>
      <c r="D28" s="6">
        <v>10</v>
      </c>
      <c r="E28" s="6">
        <v>0</v>
      </c>
      <c r="F28" s="6">
        <v>1</v>
      </c>
      <c r="G28" s="10" t="s">
        <v>30</v>
      </c>
    </row>
    <row r="29" customFormat="1" ht="40" customHeight="1" spans="1:7">
      <c r="A29" s="4"/>
      <c r="B29" s="8" t="s">
        <v>16</v>
      </c>
      <c r="C29" s="6">
        <v>0</v>
      </c>
      <c r="D29" s="6">
        <v>0</v>
      </c>
      <c r="E29" s="6">
        <v>0</v>
      </c>
      <c r="F29" s="6">
        <v>0</v>
      </c>
      <c r="G29" s="10"/>
    </row>
    <row r="30" customFormat="1" ht="40" customHeight="1" spans="1:7">
      <c r="A30" s="4"/>
      <c r="B30" s="8" t="s">
        <v>17</v>
      </c>
      <c r="C30" s="6">
        <v>0</v>
      </c>
      <c r="D30" s="6">
        <v>0</v>
      </c>
      <c r="E30" s="6">
        <v>0</v>
      </c>
      <c r="F30" s="6">
        <v>0</v>
      </c>
      <c r="G30" s="10"/>
    </row>
    <row r="31" customFormat="1" ht="40" customHeight="1" spans="1:7">
      <c r="A31" s="4"/>
      <c r="B31" s="11" t="s">
        <v>18</v>
      </c>
      <c r="C31" s="6">
        <v>0</v>
      </c>
      <c r="D31" s="6">
        <v>0</v>
      </c>
      <c r="E31" s="6">
        <v>0</v>
      </c>
      <c r="F31" s="6">
        <v>0</v>
      </c>
      <c r="G31" s="10"/>
    </row>
    <row r="32" customFormat="1" ht="40" customHeight="1" spans="1:7">
      <c r="A32" s="4"/>
      <c r="B32" s="8" t="s">
        <v>19</v>
      </c>
      <c r="C32" s="6">
        <v>0</v>
      </c>
      <c r="D32" s="6">
        <v>0</v>
      </c>
      <c r="E32" s="6">
        <v>0</v>
      </c>
      <c r="F32" s="6">
        <v>0</v>
      </c>
      <c r="G32" s="10"/>
    </row>
    <row r="33" customFormat="1" ht="40" customHeight="1" spans="1:7">
      <c r="A33" s="4"/>
      <c r="B33" s="8" t="s">
        <v>20</v>
      </c>
      <c r="C33" s="6">
        <v>2</v>
      </c>
      <c r="D33" s="6">
        <f>12+9</f>
        <v>21</v>
      </c>
      <c r="E33" s="6">
        <v>2</v>
      </c>
      <c r="F33" s="6">
        <v>0</v>
      </c>
      <c r="G33" s="7"/>
    </row>
    <row r="34" customFormat="1" ht="40" customHeight="1" spans="1:7">
      <c r="A34" s="4"/>
      <c r="B34" s="8" t="s">
        <v>21</v>
      </c>
      <c r="C34" s="6">
        <v>1</v>
      </c>
      <c r="D34" s="6">
        <v>2</v>
      </c>
      <c r="E34" s="6">
        <v>1</v>
      </c>
      <c r="F34" s="6">
        <v>0</v>
      </c>
      <c r="G34" s="7"/>
    </row>
    <row r="35" customFormat="1" ht="40" customHeight="1" spans="1:7">
      <c r="A35" s="4"/>
      <c r="B35" s="8" t="s">
        <v>23</v>
      </c>
      <c r="C35" s="6">
        <v>0</v>
      </c>
      <c r="D35" s="6">
        <v>0</v>
      </c>
      <c r="E35" s="6">
        <v>0</v>
      </c>
      <c r="F35" s="6">
        <v>0</v>
      </c>
      <c r="G35" s="7"/>
    </row>
    <row r="36" customFormat="1" ht="40" customHeight="1" spans="1:7">
      <c r="A36" s="4"/>
      <c r="B36" s="8" t="s">
        <v>24</v>
      </c>
      <c r="C36" s="14">
        <v>1</v>
      </c>
      <c r="D36" s="14">
        <v>0</v>
      </c>
      <c r="E36" s="14">
        <v>1</v>
      </c>
      <c r="F36" s="14">
        <v>0</v>
      </c>
      <c r="G36" s="13" t="s">
        <v>31</v>
      </c>
    </row>
    <row r="37" customFormat="1" ht="40" customHeight="1" spans="1:7">
      <c r="A37" s="4"/>
      <c r="B37" s="8" t="s">
        <v>25</v>
      </c>
      <c r="C37" s="6">
        <v>2</v>
      </c>
      <c r="D37" s="6">
        <f>2+5</f>
        <v>7</v>
      </c>
      <c r="E37" s="6">
        <v>1</v>
      </c>
      <c r="F37" s="6">
        <v>1</v>
      </c>
      <c r="G37" s="10" t="s">
        <v>29</v>
      </c>
    </row>
    <row r="38" customFormat="1" ht="40" customHeight="1" spans="1:7">
      <c r="A38" s="4">
        <v>0.5</v>
      </c>
      <c r="B38" s="5" t="s">
        <v>27</v>
      </c>
      <c r="C38" s="6">
        <v>2</v>
      </c>
      <c r="D38" s="6">
        <v>205</v>
      </c>
      <c r="E38" s="6">
        <v>2</v>
      </c>
      <c r="F38" s="6">
        <v>0</v>
      </c>
      <c r="G38" s="10" t="s">
        <v>32</v>
      </c>
    </row>
    <row r="39" customFormat="1" ht="40" customHeight="1" spans="1:7">
      <c r="A39" s="4"/>
      <c r="B39" s="8" t="s">
        <v>13</v>
      </c>
      <c r="C39" s="6">
        <v>2</v>
      </c>
      <c r="D39" s="6">
        <f>6+6</f>
        <v>12</v>
      </c>
      <c r="E39" s="6">
        <v>2</v>
      </c>
      <c r="F39" s="6">
        <v>0</v>
      </c>
      <c r="G39" s="10"/>
    </row>
    <row r="40" customFormat="1" ht="40" customHeight="1" spans="1:7">
      <c r="A40" s="4"/>
      <c r="B40" s="8" t="s">
        <v>28</v>
      </c>
      <c r="C40" s="6">
        <v>0</v>
      </c>
      <c r="D40" s="6">
        <v>0</v>
      </c>
      <c r="E40" s="6">
        <v>0</v>
      </c>
      <c r="F40" s="6">
        <v>0</v>
      </c>
      <c r="G40" s="10"/>
    </row>
    <row r="41" customFormat="1" ht="40" customHeight="1" spans="1:7">
      <c r="A41" s="4"/>
      <c r="B41" s="8" t="s">
        <v>16</v>
      </c>
      <c r="C41" s="6">
        <v>1</v>
      </c>
      <c r="D41" s="6">
        <v>8</v>
      </c>
      <c r="E41" s="6">
        <v>0</v>
      </c>
      <c r="F41" s="6">
        <v>1</v>
      </c>
      <c r="G41" s="10"/>
    </row>
    <row r="42" customFormat="1" ht="40" customHeight="1" spans="1:7">
      <c r="A42" s="4"/>
      <c r="B42" s="8" t="s">
        <v>17</v>
      </c>
      <c r="C42" s="6">
        <v>0</v>
      </c>
      <c r="D42" s="6">
        <v>0</v>
      </c>
      <c r="E42" s="6">
        <v>0</v>
      </c>
      <c r="F42" s="6">
        <v>0</v>
      </c>
      <c r="G42" s="10"/>
    </row>
    <row r="43" customFormat="1" ht="40" customHeight="1" spans="1:7">
      <c r="A43" s="4"/>
      <c r="B43" s="11" t="s">
        <v>18</v>
      </c>
      <c r="C43" s="6">
        <v>1</v>
      </c>
      <c r="D43" s="6">
        <v>11</v>
      </c>
      <c r="E43" s="6">
        <v>0</v>
      </c>
      <c r="F43" s="6">
        <v>1</v>
      </c>
      <c r="G43" s="10"/>
    </row>
    <row r="44" customFormat="1" ht="40" customHeight="1" spans="1:7">
      <c r="A44" s="4"/>
      <c r="B44" s="8" t="s">
        <v>19</v>
      </c>
      <c r="C44" s="6">
        <v>1</v>
      </c>
      <c r="D44" s="6">
        <v>7</v>
      </c>
      <c r="E44" s="6">
        <v>0</v>
      </c>
      <c r="F44" s="6">
        <v>1</v>
      </c>
      <c r="G44" s="10"/>
    </row>
    <row r="45" customFormat="1" ht="40" customHeight="1" spans="1:7">
      <c r="A45" s="4"/>
      <c r="B45" s="8" t="s">
        <v>20</v>
      </c>
      <c r="C45" s="6">
        <v>1</v>
      </c>
      <c r="D45" s="6">
        <v>7</v>
      </c>
      <c r="E45" s="6">
        <v>1</v>
      </c>
      <c r="F45" s="6">
        <v>0</v>
      </c>
      <c r="G45" s="7"/>
    </row>
    <row r="46" customFormat="1" ht="40" customHeight="1" spans="1:7">
      <c r="A46" s="4"/>
      <c r="B46" s="8" t="s">
        <v>21</v>
      </c>
      <c r="C46" s="6">
        <v>11</v>
      </c>
      <c r="D46" s="6">
        <f>9+2</f>
        <v>11</v>
      </c>
      <c r="E46" s="6">
        <v>1</v>
      </c>
      <c r="F46" s="6">
        <v>1</v>
      </c>
      <c r="G46" s="7"/>
    </row>
    <row r="47" customFormat="1" ht="40" customHeight="1" spans="1:7">
      <c r="A47" s="4"/>
      <c r="B47" s="8" t="s">
        <v>23</v>
      </c>
      <c r="C47" s="6">
        <v>0</v>
      </c>
      <c r="D47" s="6">
        <v>0</v>
      </c>
      <c r="E47" s="6">
        <v>0</v>
      </c>
      <c r="F47" s="6">
        <v>0</v>
      </c>
      <c r="G47" s="7"/>
    </row>
    <row r="48" customFormat="1" ht="40" customHeight="1" spans="1:7">
      <c r="A48" s="4"/>
      <c r="B48" s="8" t="s">
        <v>24</v>
      </c>
      <c r="C48" s="14">
        <v>0</v>
      </c>
      <c r="D48" s="14">
        <v>0</v>
      </c>
      <c r="E48" s="14">
        <v>0</v>
      </c>
      <c r="F48" s="14">
        <v>0</v>
      </c>
      <c r="G48" s="13"/>
    </row>
    <row r="49" customFormat="1" ht="40" customHeight="1" spans="1:7">
      <c r="A49" s="4"/>
      <c r="B49" s="8" t="s">
        <v>25</v>
      </c>
      <c r="C49" s="6">
        <v>3</v>
      </c>
      <c r="D49" s="6">
        <f>6+3+7</f>
        <v>16</v>
      </c>
      <c r="E49" s="6">
        <v>1</v>
      </c>
      <c r="F49" s="6">
        <v>2</v>
      </c>
      <c r="G49" s="10" t="s">
        <v>33</v>
      </c>
    </row>
    <row r="50" customFormat="1" ht="40" customHeight="1" spans="1:7">
      <c r="A50" s="4">
        <v>0.541666666666667</v>
      </c>
      <c r="B50" s="5" t="s">
        <v>27</v>
      </c>
      <c r="C50" s="6">
        <v>2</v>
      </c>
      <c r="D50" s="6">
        <f>98+153</f>
        <v>251</v>
      </c>
      <c r="E50" s="6">
        <v>2</v>
      </c>
      <c r="F50" s="6">
        <v>0</v>
      </c>
      <c r="G50" s="10" t="s">
        <v>34</v>
      </c>
    </row>
    <row r="51" customFormat="1" ht="40" customHeight="1" spans="1:7">
      <c r="A51" s="4"/>
      <c r="B51" s="8" t="s">
        <v>13</v>
      </c>
      <c r="C51" s="6">
        <v>3</v>
      </c>
      <c r="D51" s="6">
        <f>3+11+2</f>
        <v>16</v>
      </c>
      <c r="E51" s="6">
        <v>2</v>
      </c>
      <c r="F51" s="6">
        <v>2</v>
      </c>
      <c r="G51" s="10" t="s">
        <v>35</v>
      </c>
    </row>
    <row r="52" customFormat="1" ht="40" customHeight="1" spans="1:7">
      <c r="A52" s="4"/>
      <c r="B52" s="8" t="s">
        <v>28</v>
      </c>
      <c r="C52" s="6">
        <v>0</v>
      </c>
      <c r="D52" s="6">
        <v>0</v>
      </c>
      <c r="E52" s="6">
        <v>0</v>
      </c>
      <c r="F52" s="6">
        <v>0</v>
      </c>
      <c r="G52" s="10"/>
    </row>
    <row r="53" customFormat="1" ht="40" customHeight="1" spans="1:7">
      <c r="A53" s="4"/>
      <c r="B53" s="8" t="s">
        <v>16</v>
      </c>
      <c r="C53" s="6">
        <v>1</v>
      </c>
      <c r="D53" s="6">
        <v>5</v>
      </c>
      <c r="E53" s="6">
        <v>1</v>
      </c>
      <c r="F53" s="6">
        <v>0</v>
      </c>
      <c r="G53" s="10"/>
    </row>
    <row r="54" customFormat="1" ht="40" customHeight="1" spans="1:7">
      <c r="A54" s="4"/>
      <c r="B54" s="8" t="s">
        <v>17</v>
      </c>
      <c r="C54" s="6">
        <v>1</v>
      </c>
      <c r="D54" s="6">
        <v>2</v>
      </c>
      <c r="E54" s="6">
        <v>0</v>
      </c>
      <c r="F54" s="6">
        <v>1</v>
      </c>
      <c r="G54" s="10"/>
    </row>
    <row r="55" customFormat="1" ht="40" customHeight="1" spans="1:7">
      <c r="A55" s="4"/>
      <c r="B55" s="11" t="s">
        <v>18</v>
      </c>
      <c r="C55" s="6">
        <v>0</v>
      </c>
      <c r="D55" s="6">
        <v>0</v>
      </c>
      <c r="E55" s="6">
        <v>0</v>
      </c>
      <c r="F55" s="6">
        <v>0</v>
      </c>
      <c r="G55" s="10"/>
    </row>
    <row r="56" customFormat="1" ht="40" customHeight="1" spans="1:7">
      <c r="A56" s="4"/>
      <c r="B56" s="8" t="s">
        <v>19</v>
      </c>
      <c r="C56" s="6">
        <v>0</v>
      </c>
      <c r="D56" s="6">
        <v>0</v>
      </c>
      <c r="E56" s="6">
        <v>0</v>
      </c>
      <c r="F56" s="6">
        <v>0</v>
      </c>
      <c r="G56" s="10"/>
    </row>
    <row r="57" customFormat="1" ht="40" customHeight="1" spans="1:7">
      <c r="A57" s="4"/>
      <c r="B57" s="8" t="s">
        <v>20</v>
      </c>
      <c r="C57" s="6">
        <v>3</v>
      </c>
      <c r="D57" s="6">
        <f>8+4+5</f>
        <v>17</v>
      </c>
      <c r="E57" s="6">
        <v>3</v>
      </c>
      <c r="F57" s="6">
        <v>0</v>
      </c>
      <c r="G57" s="10" t="s">
        <v>36</v>
      </c>
    </row>
    <row r="58" customFormat="1" ht="40" customHeight="1" spans="1:7">
      <c r="A58" s="4"/>
      <c r="B58" s="8" t="s">
        <v>21</v>
      </c>
      <c r="C58" s="6">
        <v>0</v>
      </c>
      <c r="D58" s="6">
        <v>0</v>
      </c>
      <c r="E58" s="6">
        <v>0</v>
      </c>
      <c r="F58" s="6">
        <v>0</v>
      </c>
      <c r="G58" s="7"/>
    </row>
    <row r="59" customFormat="1" ht="40" customHeight="1" spans="1:7">
      <c r="A59" s="4"/>
      <c r="B59" s="8" t="s">
        <v>23</v>
      </c>
      <c r="C59" s="6">
        <v>0</v>
      </c>
      <c r="D59" s="6">
        <v>0</v>
      </c>
      <c r="E59" s="6">
        <v>0</v>
      </c>
      <c r="F59" s="6">
        <v>0</v>
      </c>
      <c r="G59" s="7"/>
    </row>
    <row r="60" customFormat="1" ht="40" customHeight="1" spans="1:7">
      <c r="A60" s="4"/>
      <c r="B60" s="8" t="s">
        <v>24</v>
      </c>
      <c r="C60" s="14">
        <v>0</v>
      </c>
      <c r="D60" s="14">
        <v>0</v>
      </c>
      <c r="E60" s="14">
        <v>0</v>
      </c>
      <c r="F60" s="14">
        <v>0</v>
      </c>
      <c r="G60" s="13"/>
    </row>
    <row r="61" customFormat="1" ht="40" customHeight="1" spans="1:7">
      <c r="A61" s="4"/>
      <c r="B61" s="8" t="s">
        <v>25</v>
      </c>
      <c r="C61" s="6">
        <v>5</v>
      </c>
      <c r="D61" s="6">
        <f>11+9+5+7+7</f>
        <v>39</v>
      </c>
      <c r="E61" s="6">
        <v>4</v>
      </c>
      <c r="F61" s="6">
        <v>1</v>
      </c>
      <c r="G61" s="10"/>
    </row>
    <row r="62" customFormat="1" ht="40" customHeight="1" spans="1:7">
      <c r="A62" s="4">
        <v>0.583333333333333</v>
      </c>
      <c r="B62" s="5" t="s">
        <v>27</v>
      </c>
      <c r="C62" s="6">
        <v>1</v>
      </c>
      <c r="D62" s="6">
        <v>113</v>
      </c>
      <c r="E62" s="6">
        <v>1</v>
      </c>
      <c r="F62" s="6">
        <v>0</v>
      </c>
      <c r="G62" s="10"/>
    </row>
    <row r="63" customFormat="1" ht="40" customHeight="1" spans="1:7">
      <c r="A63" s="4"/>
      <c r="B63" s="8" t="s">
        <v>13</v>
      </c>
      <c r="C63" s="6">
        <v>2</v>
      </c>
      <c r="D63" s="6">
        <f>13+1</f>
        <v>14</v>
      </c>
      <c r="E63" s="6">
        <v>2</v>
      </c>
      <c r="F63" s="6">
        <v>0</v>
      </c>
      <c r="G63" s="10"/>
    </row>
    <row r="64" customFormat="1" ht="40" customHeight="1" spans="1:7">
      <c r="A64" s="4"/>
      <c r="B64" s="8" t="s">
        <v>28</v>
      </c>
      <c r="C64" s="6">
        <v>1</v>
      </c>
      <c r="D64" s="6">
        <v>11</v>
      </c>
      <c r="E64" s="6">
        <v>0</v>
      </c>
      <c r="F64" s="6">
        <v>1</v>
      </c>
      <c r="G64" s="10" t="s">
        <v>37</v>
      </c>
    </row>
    <row r="65" customFormat="1" ht="40" customHeight="1" spans="1:7">
      <c r="A65" s="4"/>
      <c r="B65" s="8" t="s">
        <v>16</v>
      </c>
      <c r="C65" s="6">
        <v>1</v>
      </c>
      <c r="D65" s="6">
        <v>8</v>
      </c>
      <c r="E65" s="6">
        <v>1</v>
      </c>
      <c r="F65" s="6">
        <v>0</v>
      </c>
      <c r="G65" s="10"/>
    </row>
    <row r="66" customFormat="1" ht="40" customHeight="1" spans="1:7">
      <c r="A66" s="4"/>
      <c r="B66" s="8" t="s">
        <v>17</v>
      </c>
      <c r="C66" s="6">
        <v>0</v>
      </c>
      <c r="D66" s="6">
        <v>0</v>
      </c>
      <c r="E66" s="6">
        <v>0</v>
      </c>
      <c r="F66" s="6">
        <v>0</v>
      </c>
      <c r="G66" s="10"/>
    </row>
    <row r="67" customFormat="1" ht="40" customHeight="1" spans="1:7">
      <c r="A67" s="4"/>
      <c r="B67" s="11" t="s">
        <v>18</v>
      </c>
      <c r="C67" s="6">
        <v>0</v>
      </c>
      <c r="D67" s="6">
        <v>0</v>
      </c>
      <c r="E67" s="6">
        <v>0</v>
      </c>
      <c r="F67" s="6">
        <v>0</v>
      </c>
      <c r="G67" s="10"/>
    </row>
    <row r="68" customFormat="1" ht="40" customHeight="1" spans="1:7">
      <c r="A68" s="4"/>
      <c r="B68" s="8" t="s">
        <v>19</v>
      </c>
      <c r="C68" s="6">
        <v>0</v>
      </c>
      <c r="D68" s="6">
        <v>0</v>
      </c>
      <c r="E68" s="6">
        <v>0</v>
      </c>
      <c r="F68" s="6">
        <v>0</v>
      </c>
      <c r="G68" s="10"/>
    </row>
    <row r="69" customFormat="1" ht="40" customHeight="1" spans="1:7">
      <c r="A69" s="4"/>
      <c r="B69" s="8" t="s">
        <v>20</v>
      </c>
      <c r="C69" s="6">
        <v>1</v>
      </c>
      <c r="D69" s="6">
        <v>6</v>
      </c>
      <c r="E69" s="6">
        <v>1</v>
      </c>
      <c r="F69" s="6">
        <v>0</v>
      </c>
      <c r="G69" s="7"/>
    </row>
    <row r="70" customFormat="1" ht="40" customHeight="1" spans="1:7">
      <c r="A70" s="4"/>
      <c r="B70" s="8" t="s">
        <v>21</v>
      </c>
      <c r="C70" s="6">
        <v>0</v>
      </c>
      <c r="D70" s="6">
        <v>0</v>
      </c>
      <c r="E70" s="6">
        <v>0</v>
      </c>
      <c r="F70" s="6">
        <v>0</v>
      </c>
      <c r="G70" s="7"/>
    </row>
    <row r="71" customFormat="1" ht="40" customHeight="1" spans="1:7">
      <c r="A71" s="4"/>
      <c r="B71" s="8" t="s">
        <v>23</v>
      </c>
      <c r="C71" s="6">
        <v>1</v>
      </c>
      <c r="D71" s="6">
        <v>9</v>
      </c>
      <c r="E71" s="6">
        <v>0</v>
      </c>
      <c r="F71" s="6">
        <v>1</v>
      </c>
      <c r="G71" s="7"/>
    </row>
    <row r="72" customFormat="1" ht="40" customHeight="1" spans="1:7">
      <c r="A72" s="4"/>
      <c r="B72" s="8" t="s">
        <v>24</v>
      </c>
      <c r="C72" s="14">
        <v>0</v>
      </c>
      <c r="D72" s="14">
        <v>0</v>
      </c>
      <c r="E72" s="14">
        <v>0</v>
      </c>
      <c r="F72" s="14">
        <v>0</v>
      </c>
      <c r="G72" s="13"/>
    </row>
    <row r="73" customFormat="1" ht="40" customHeight="1" spans="1:7">
      <c r="A73" s="4"/>
      <c r="B73" s="8" t="s">
        <v>25</v>
      </c>
      <c r="C73" s="6">
        <v>2</v>
      </c>
      <c r="D73" s="6">
        <f>3+3</f>
        <v>6</v>
      </c>
      <c r="E73" s="6">
        <v>1</v>
      </c>
      <c r="F73" s="6">
        <v>1</v>
      </c>
      <c r="G73" s="10" t="s">
        <v>38</v>
      </c>
    </row>
    <row r="74" customFormat="1" ht="40" customHeight="1" spans="1:7">
      <c r="A74" s="4">
        <v>0.625</v>
      </c>
      <c r="B74" s="5" t="s">
        <v>27</v>
      </c>
      <c r="C74" s="6">
        <v>1</v>
      </c>
      <c r="D74" s="6">
        <v>67</v>
      </c>
      <c r="E74" s="6">
        <v>1</v>
      </c>
      <c r="F74" s="6">
        <v>0</v>
      </c>
      <c r="G74" s="10"/>
    </row>
    <row r="75" customFormat="1" ht="40" customHeight="1" spans="1:7">
      <c r="A75" s="4"/>
      <c r="B75" s="8" t="s">
        <v>13</v>
      </c>
      <c r="C75" s="6">
        <v>2</v>
      </c>
      <c r="D75" s="6">
        <f>6+2</f>
        <v>8</v>
      </c>
      <c r="E75" s="6">
        <v>2</v>
      </c>
      <c r="F75" s="6">
        <v>0</v>
      </c>
      <c r="G75" s="10"/>
    </row>
    <row r="76" customFormat="1" ht="40" customHeight="1" spans="1:7">
      <c r="A76" s="4"/>
      <c r="B76" s="8" t="s">
        <v>28</v>
      </c>
      <c r="C76" s="6">
        <v>2</v>
      </c>
      <c r="D76" s="6">
        <f>12+2</f>
        <v>14</v>
      </c>
      <c r="E76" s="6">
        <v>2</v>
      </c>
      <c r="F76" s="6">
        <v>0</v>
      </c>
      <c r="G76" s="10" t="s">
        <v>39</v>
      </c>
    </row>
    <row r="77" customFormat="1" ht="40" customHeight="1" spans="1:7">
      <c r="A77" s="4"/>
      <c r="B77" s="8" t="s">
        <v>16</v>
      </c>
      <c r="C77" s="6">
        <v>1</v>
      </c>
      <c r="D77" s="6">
        <v>7</v>
      </c>
      <c r="E77" s="6">
        <v>0</v>
      </c>
      <c r="F77" s="6">
        <v>1</v>
      </c>
      <c r="G77" s="15"/>
    </row>
    <row r="78" customFormat="1" ht="40" customHeight="1" spans="1:7">
      <c r="A78" s="4"/>
      <c r="B78" s="8" t="s">
        <v>17</v>
      </c>
      <c r="C78" s="6">
        <v>1</v>
      </c>
      <c r="D78" s="6">
        <v>3</v>
      </c>
      <c r="E78" s="6">
        <v>0</v>
      </c>
      <c r="F78" s="6">
        <v>1</v>
      </c>
      <c r="G78" s="10"/>
    </row>
    <row r="79" customFormat="1" ht="40" customHeight="1" spans="1:7">
      <c r="A79" s="4"/>
      <c r="B79" s="11" t="s">
        <v>18</v>
      </c>
      <c r="C79" s="6">
        <v>0</v>
      </c>
      <c r="D79" s="6">
        <v>0</v>
      </c>
      <c r="E79" s="6">
        <v>0</v>
      </c>
      <c r="F79" s="6">
        <v>0</v>
      </c>
      <c r="G79" s="10"/>
    </row>
    <row r="80" customFormat="1" ht="40" customHeight="1" spans="1:7">
      <c r="A80" s="4"/>
      <c r="B80" s="8" t="s">
        <v>19</v>
      </c>
      <c r="C80" s="6">
        <v>1</v>
      </c>
      <c r="D80" s="6">
        <v>2</v>
      </c>
      <c r="E80" s="6">
        <v>1</v>
      </c>
      <c r="F80" s="6">
        <v>0</v>
      </c>
      <c r="G80" s="10"/>
    </row>
    <row r="81" customFormat="1" ht="40" customHeight="1" spans="1:7">
      <c r="A81" s="4"/>
      <c r="B81" s="8" t="s">
        <v>20</v>
      </c>
      <c r="C81" s="6">
        <v>1</v>
      </c>
      <c r="D81" s="6">
        <v>4</v>
      </c>
      <c r="E81" s="6">
        <v>1</v>
      </c>
      <c r="F81" s="6">
        <v>0</v>
      </c>
      <c r="G81" s="7"/>
    </row>
    <row r="82" customFormat="1" ht="40" customHeight="1" spans="1:7">
      <c r="A82" s="4"/>
      <c r="B82" s="8" t="s">
        <v>21</v>
      </c>
      <c r="C82" s="6">
        <v>0</v>
      </c>
      <c r="D82" s="6">
        <v>0</v>
      </c>
      <c r="E82" s="6">
        <v>0</v>
      </c>
      <c r="F82" s="6">
        <v>0</v>
      </c>
      <c r="G82" s="7"/>
    </row>
    <row r="83" customFormat="1" ht="40" customHeight="1" spans="1:7">
      <c r="A83" s="4"/>
      <c r="B83" s="8" t="s">
        <v>23</v>
      </c>
      <c r="C83" s="6">
        <v>0</v>
      </c>
      <c r="D83" s="6">
        <v>0</v>
      </c>
      <c r="E83" s="6">
        <v>0</v>
      </c>
      <c r="F83" s="6">
        <v>0</v>
      </c>
      <c r="G83" s="7"/>
    </row>
    <row r="84" customFormat="1" ht="40" customHeight="1" spans="1:7">
      <c r="A84" s="4"/>
      <c r="B84" s="8" t="s">
        <v>24</v>
      </c>
      <c r="C84" s="14">
        <v>0</v>
      </c>
      <c r="D84" s="14">
        <v>0</v>
      </c>
      <c r="E84" s="14">
        <v>0</v>
      </c>
      <c r="F84" s="14">
        <v>0</v>
      </c>
      <c r="G84" s="13"/>
    </row>
    <row r="85" customFormat="1" ht="40" customHeight="1" spans="1:7">
      <c r="A85" s="4"/>
      <c r="B85" s="8" t="s">
        <v>25</v>
      </c>
      <c r="C85" s="6">
        <v>5</v>
      </c>
      <c r="D85" s="6">
        <f>4+1+4+2+2</f>
        <v>13</v>
      </c>
      <c r="E85" s="6">
        <v>2</v>
      </c>
      <c r="F85" s="6">
        <v>3</v>
      </c>
      <c r="G85" s="10" t="s">
        <v>40</v>
      </c>
    </row>
    <row r="86" customFormat="1" ht="40" customHeight="1" spans="1:7">
      <c r="A86" s="4">
        <v>0.666666666666667</v>
      </c>
      <c r="B86" s="5" t="s">
        <v>27</v>
      </c>
      <c r="C86" s="6">
        <v>0</v>
      </c>
      <c r="D86" s="6">
        <v>0</v>
      </c>
      <c r="E86" s="6">
        <v>0</v>
      </c>
      <c r="F86" s="6">
        <v>0</v>
      </c>
      <c r="G86" s="10"/>
    </row>
    <row r="87" customFormat="1" ht="40" customHeight="1" spans="1:7">
      <c r="A87" s="4"/>
      <c r="B87" s="8" t="s">
        <v>13</v>
      </c>
      <c r="C87" s="6">
        <v>1</v>
      </c>
      <c r="D87" s="6">
        <v>8</v>
      </c>
      <c r="E87" s="6">
        <v>1</v>
      </c>
      <c r="F87" s="6">
        <v>0</v>
      </c>
      <c r="G87" s="10"/>
    </row>
    <row r="88" customFormat="1" ht="40" customHeight="1" spans="1:7">
      <c r="A88" s="4"/>
      <c r="B88" s="8" t="s">
        <v>28</v>
      </c>
      <c r="C88" s="6">
        <v>0</v>
      </c>
      <c r="D88" s="6">
        <v>0</v>
      </c>
      <c r="E88" s="6">
        <v>0</v>
      </c>
      <c r="F88" s="6">
        <v>0</v>
      </c>
      <c r="G88" s="10"/>
    </row>
    <row r="89" customFormat="1" ht="40" customHeight="1" spans="1:7">
      <c r="A89" s="4"/>
      <c r="B89" s="8" t="s">
        <v>16</v>
      </c>
      <c r="C89" s="6">
        <v>0</v>
      </c>
      <c r="D89" s="6">
        <v>0</v>
      </c>
      <c r="E89" s="6">
        <v>0</v>
      </c>
      <c r="F89" s="6">
        <v>0</v>
      </c>
      <c r="G89" s="10"/>
    </row>
    <row r="90" customFormat="1" ht="40" customHeight="1" spans="1:7">
      <c r="A90" s="4"/>
      <c r="B90" s="8" t="s">
        <v>17</v>
      </c>
      <c r="C90" s="6">
        <v>0</v>
      </c>
      <c r="D90" s="6">
        <v>0</v>
      </c>
      <c r="E90" s="6">
        <v>0</v>
      </c>
      <c r="F90" s="6">
        <v>0</v>
      </c>
      <c r="G90" s="10"/>
    </row>
    <row r="91" customFormat="1" ht="40" customHeight="1" spans="1:7">
      <c r="A91" s="4"/>
      <c r="B91" s="11" t="s">
        <v>18</v>
      </c>
      <c r="C91" s="6">
        <v>0</v>
      </c>
      <c r="D91" s="6">
        <v>0</v>
      </c>
      <c r="E91" s="6">
        <v>0</v>
      </c>
      <c r="F91" s="6">
        <v>0</v>
      </c>
      <c r="G91" s="10"/>
    </row>
    <row r="92" customFormat="1" ht="40" customHeight="1" spans="1:7">
      <c r="A92" s="4"/>
      <c r="B92" s="8" t="s">
        <v>19</v>
      </c>
      <c r="C92" s="6">
        <v>1</v>
      </c>
      <c r="D92" s="6">
        <v>2</v>
      </c>
      <c r="E92" s="6">
        <v>1</v>
      </c>
      <c r="F92" s="6">
        <v>0</v>
      </c>
      <c r="G92" s="10"/>
    </row>
    <row r="93" customFormat="1" ht="40" customHeight="1" spans="1:7">
      <c r="A93" s="4"/>
      <c r="B93" s="8" t="s">
        <v>20</v>
      </c>
      <c r="C93" s="6">
        <v>0</v>
      </c>
      <c r="D93" s="6">
        <v>0</v>
      </c>
      <c r="E93" s="6">
        <v>0</v>
      </c>
      <c r="F93" s="6">
        <v>0</v>
      </c>
      <c r="G93" s="7"/>
    </row>
    <row r="94" customFormat="1" ht="40" customHeight="1" spans="1:7">
      <c r="A94" s="4"/>
      <c r="B94" s="8" t="s">
        <v>21</v>
      </c>
      <c r="C94" s="6">
        <v>0</v>
      </c>
      <c r="D94" s="6">
        <v>0</v>
      </c>
      <c r="E94" s="6">
        <v>0</v>
      </c>
      <c r="F94" s="6">
        <v>0</v>
      </c>
      <c r="G94" s="7"/>
    </row>
    <row r="95" customFormat="1" ht="40" customHeight="1" spans="1:7">
      <c r="A95" s="4"/>
      <c r="B95" s="8" t="s">
        <v>23</v>
      </c>
      <c r="C95" s="6">
        <v>0</v>
      </c>
      <c r="D95" s="6">
        <v>0</v>
      </c>
      <c r="E95" s="6">
        <v>0</v>
      </c>
      <c r="F95" s="6">
        <v>0</v>
      </c>
      <c r="G95" s="7"/>
    </row>
    <row r="96" customFormat="1" ht="40" customHeight="1" spans="1:7">
      <c r="A96" s="4"/>
      <c r="B96" s="8" t="s">
        <v>24</v>
      </c>
      <c r="C96" s="14">
        <v>0</v>
      </c>
      <c r="D96" s="14">
        <v>0</v>
      </c>
      <c r="E96" s="14">
        <v>0</v>
      </c>
      <c r="F96" s="14">
        <v>0</v>
      </c>
      <c r="G96" s="13"/>
    </row>
    <row r="97" customFormat="1" ht="40" customHeight="1" spans="1:7">
      <c r="A97" s="4"/>
      <c r="B97" s="8" t="s">
        <v>25</v>
      </c>
      <c r="C97" s="6">
        <v>2</v>
      </c>
      <c r="D97" s="6">
        <f>3+7</f>
        <v>10</v>
      </c>
      <c r="E97" s="6">
        <v>1</v>
      </c>
      <c r="F97" s="6">
        <v>1</v>
      </c>
      <c r="G97" s="10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2024-10-11T13:01:19Z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