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\hpx\data\"/>
    </mc:Choice>
  </mc:AlternateContent>
  <bookViews>
    <workbookView xWindow="0" yWindow="0" windowWidth="24885" windowHeight="9795"/>
  </bookViews>
  <sheets>
    <sheet name="Stenci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1" i="1" l="1"/>
  <c r="AI10" i="1"/>
  <c r="AI9" i="1"/>
  <c r="AI8" i="1"/>
  <c r="AI7" i="1"/>
  <c r="AI6" i="1"/>
  <c r="AI5" i="1"/>
  <c r="AI4" i="1"/>
  <c r="AH11" i="1"/>
  <c r="AH10" i="1"/>
  <c r="AH9" i="1"/>
  <c r="AH8" i="1"/>
  <c r="AH7" i="1"/>
  <c r="AH6" i="1"/>
  <c r="AH5" i="1"/>
  <c r="AH4" i="1"/>
  <c r="AG11" i="1"/>
  <c r="AG10" i="1"/>
  <c r="AG9" i="1"/>
  <c r="AG8" i="1"/>
  <c r="AG7" i="1"/>
  <c r="AG6" i="1"/>
  <c r="AG5" i="1"/>
  <c r="AG4" i="1"/>
  <c r="I84" i="1"/>
  <c r="I83" i="1"/>
  <c r="I82" i="1"/>
  <c r="I81" i="1"/>
  <c r="I80" i="1"/>
  <c r="I79" i="1"/>
  <c r="I78" i="1"/>
  <c r="I77" i="1"/>
  <c r="I73" i="1"/>
  <c r="I72" i="1"/>
  <c r="I71" i="1"/>
  <c r="I70" i="1"/>
  <c r="I69" i="1"/>
  <c r="I68" i="1"/>
  <c r="I67" i="1"/>
  <c r="I66" i="1"/>
  <c r="I62" i="1"/>
  <c r="I61" i="1"/>
  <c r="I60" i="1"/>
  <c r="I59" i="1"/>
  <c r="I58" i="1"/>
  <c r="I57" i="1"/>
  <c r="I56" i="1"/>
  <c r="I55" i="1"/>
  <c r="I51" i="1"/>
  <c r="I50" i="1"/>
  <c r="I49" i="1"/>
  <c r="I48" i="1"/>
  <c r="I47" i="1"/>
  <c r="I46" i="1"/>
  <c r="I45" i="1"/>
  <c r="I44" i="1"/>
  <c r="I40" i="1"/>
  <c r="I39" i="1"/>
  <c r="I38" i="1"/>
  <c r="I37" i="1"/>
  <c r="I36" i="1"/>
  <c r="I35" i="1"/>
  <c r="I34" i="1"/>
  <c r="I33" i="1"/>
  <c r="I24" i="1" l="1"/>
  <c r="I23" i="1"/>
  <c r="I22" i="1"/>
  <c r="I21" i="1"/>
  <c r="I20" i="1"/>
  <c r="I19" i="1"/>
  <c r="I18" i="1"/>
  <c r="I17" i="1"/>
  <c r="I11" i="1"/>
  <c r="I10" i="1"/>
  <c r="I9" i="1"/>
  <c r="I8" i="1"/>
  <c r="I7" i="1"/>
  <c r="I6" i="1"/>
  <c r="I5" i="1"/>
  <c r="I4" i="1"/>
  <c r="K11" i="1" l="1"/>
  <c r="K5" i="1"/>
  <c r="K4" i="1"/>
  <c r="K10" i="1"/>
  <c r="J4" i="1"/>
  <c r="K9" i="1"/>
  <c r="J11" i="1"/>
  <c r="J5" i="1"/>
  <c r="J10" i="1"/>
  <c r="J9" i="1"/>
  <c r="K6" i="1"/>
  <c r="J6" i="1"/>
  <c r="K8" i="1"/>
  <c r="J8" i="1"/>
  <c r="K7" i="1"/>
  <c r="J7" i="1"/>
</calcChain>
</file>

<file path=xl/sharedStrings.xml><?xml version="1.0" encoding="utf-8"?>
<sst xmlns="http://schemas.openxmlformats.org/spreadsheetml/2006/main" count="28" uniqueCount="20">
  <si>
    <t>Serial</t>
  </si>
  <si>
    <t>100000000 Elements</t>
  </si>
  <si>
    <t>avg</t>
  </si>
  <si>
    <t>OS-threads</t>
  </si>
  <si>
    <t>Memory</t>
  </si>
  <si>
    <t>1000000 Elements</t>
  </si>
  <si>
    <t>Efficiency</t>
  </si>
  <si>
    <t>100000 Elements</t>
  </si>
  <si>
    <t>1000 Partitions</t>
  </si>
  <si>
    <t>100 Partitions</t>
  </si>
  <si>
    <t>10000 Elements</t>
  </si>
  <si>
    <t>10000 Partitions</t>
  </si>
  <si>
    <t>1000 Elements</t>
  </si>
  <si>
    <t>100000 Partitions</t>
  </si>
  <si>
    <t>10000000 Elements</t>
  </si>
  <si>
    <t>10 Partitions</t>
  </si>
  <si>
    <t>Time (OpenMP)</t>
  </si>
  <si>
    <t>Speedup (OpenMP)</t>
  </si>
  <si>
    <t>Time (HPX)</t>
  </si>
  <si>
    <t>Speedup (HPX)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</si>
</sst>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1D Heat Diffusion</a:t>
            </a:r>
            <a:r>
              <a:rPr lang="en-US" baseline="0"/>
              <a:t>, </a:t>
            </a:r>
            <a:r>
              <a:rPr lang="en-US" sz="1400" b="0" i="0" u="none" strike="noStrike" baseline="0">
                <a:effectLst/>
              </a:rPr>
              <a:t>Strong Scaling SMP </a:t>
            </a:r>
            <a:endParaRPr lang="en-US"/>
          </a:p>
          <a:p>
            <a:pPr>
              <a:defRPr/>
            </a:pPr>
            <a:r>
              <a:rPr lang="en-US" sz="1200"/>
              <a:t>(OpenMP, 100,000,000 Elements)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Stencil!$G$2</c:f>
              <c:strCache>
                <c:ptCount val="1"/>
                <c:pt idx="0">
                  <c:v>Time (OpenMP)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Stencil!$E$4:$E$11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Stencil!$I$4:$I$11</c:f>
              <c:numCache>
                <c:formatCode>General</c:formatCode>
                <c:ptCount val="8"/>
                <c:pt idx="0">
                  <c:v>16.306566666666665</c:v>
                </c:pt>
                <c:pt idx="1">
                  <c:v>10.43871</c:v>
                </c:pt>
                <c:pt idx="2">
                  <c:v>6.5683733333333336</c:v>
                </c:pt>
                <c:pt idx="3">
                  <c:v>6.4794700000000001</c:v>
                </c:pt>
                <c:pt idx="4">
                  <c:v>6.5131399999999999</c:v>
                </c:pt>
                <c:pt idx="5">
                  <c:v>6.5493733333333326</c:v>
                </c:pt>
                <c:pt idx="6">
                  <c:v>6.6807933333333338</c:v>
                </c:pt>
                <c:pt idx="7">
                  <c:v>6.8730900000000004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42296"/>
        <c:axId val="151341904"/>
      </c:scatterChart>
      <c:scatterChart>
        <c:scatterStyle val="lineMarker"/>
        <c:varyColors val="0"/>
        <c:ser>
          <c:idx val="1"/>
          <c:order val="1"/>
          <c:tx>
            <c:strRef>
              <c:f>Stencil!$K$3</c:f>
              <c:strCache>
                <c:ptCount val="1"/>
                <c:pt idx="0">
                  <c:v>Speedup (OpenMP)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Stencil!$E$4:$E$11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Stencil!$K$4:$K$11</c:f>
              <c:numCache>
                <c:formatCode>General</c:formatCode>
                <c:ptCount val="8"/>
                <c:pt idx="0">
                  <c:v>1</c:v>
                </c:pt>
                <c:pt idx="1">
                  <c:v>1.5621246942071065</c:v>
                </c:pt>
                <c:pt idx="2">
                  <c:v>2.4825882816242677</c:v>
                </c:pt>
                <c:pt idx="3">
                  <c:v>2.51665131047241</c:v>
                </c:pt>
                <c:pt idx="4">
                  <c:v>2.5036413568058826</c:v>
                </c:pt>
                <c:pt idx="5">
                  <c:v>2.4897903718014751</c:v>
                </c:pt>
                <c:pt idx="6">
                  <c:v>2.4408129174279698</c:v>
                </c:pt>
                <c:pt idx="7">
                  <c:v>2.3725233725539261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08400"/>
        <c:axId val="279371504"/>
      </c:scatterChart>
      <c:valAx>
        <c:axId val="151342296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Threads</a:t>
                </a:r>
                <a:r>
                  <a:rPr lang="en-US" sz="1200" baseline="0"/>
                  <a:t> (PUs)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41904"/>
        <c:crosses val="autoZero"/>
        <c:crossBetween val="midCat"/>
      </c:valAx>
      <c:valAx>
        <c:axId val="15134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Execution</a:t>
                </a:r>
                <a:r>
                  <a:rPr lang="en-US" sz="1200" baseline="0"/>
                  <a:t> Time [s]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42296"/>
        <c:crosses val="autoZero"/>
        <c:crossBetween val="midCat"/>
      </c:valAx>
      <c:valAx>
        <c:axId val="2793715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8400"/>
        <c:crosses val="max"/>
        <c:crossBetween val="midCat"/>
      </c:valAx>
      <c:valAx>
        <c:axId val="203608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9371504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076177089648191"/>
          <c:y val="0.33433026938578292"/>
          <c:w val="0.22274022690870421"/>
          <c:h val="0.10764669060718873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1D Heat Diffusion</a:t>
            </a:r>
            <a:r>
              <a:rPr lang="en-US" baseline="0"/>
              <a:t>, Partitioned, </a:t>
            </a:r>
            <a:r>
              <a:rPr lang="en-US" sz="1400" b="0" i="0" u="none" strike="noStrike" baseline="0">
                <a:effectLst/>
              </a:rPr>
              <a:t>Strong Scaling SMP </a:t>
            </a:r>
            <a:endParaRPr lang="en-US"/>
          </a:p>
          <a:p>
            <a:pPr>
              <a:defRPr/>
            </a:pPr>
            <a:r>
              <a:rPr lang="en-US" sz="1200"/>
              <a:t>(OpenMP, 100,000,000 Elements)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Stencil!$G$64</c:f>
              <c:strCache>
                <c:ptCount val="1"/>
                <c:pt idx="0">
                  <c:v>10 Partitions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Stencil!$E$66:$E$73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Stencil!$I$66:$I$73</c:f>
              <c:numCache>
                <c:formatCode>General</c:formatCode>
                <c:ptCount val="8"/>
                <c:pt idx="0">
                  <c:v>42.202800000000003</c:v>
                </c:pt>
                <c:pt idx="1">
                  <c:v>31.752800000000001</c:v>
                </c:pt>
                <c:pt idx="2">
                  <c:v>30.670200000000001</c:v>
                </c:pt>
                <c:pt idx="3">
                  <c:v>30.903500000000001</c:v>
                </c:pt>
                <c:pt idx="4">
                  <c:v>31.098600000000001</c:v>
                </c:pt>
                <c:pt idx="5">
                  <c:v>31.580200000000001</c:v>
                </c:pt>
                <c:pt idx="6">
                  <c:v>32.726999999999997</c:v>
                </c:pt>
                <c:pt idx="7">
                  <c:v>33.159799999999997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Stencil!$G$42</c:f>
              <c:strCache>
                <c:ptCount val="1"/>
                <c:pt idx="0">
                  <c:v>100 Partitions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Stencil!$E$44:$E$51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Stencil!$I$44:$I$51</c:f>
              <c:numCache>
                <c:formatCode>General</c:formatCode>
                <c:ptCount val="8"/>
                <c:pt idx="0">
                  <c:v>40.915900000000001</c:v>
                </c:pt>
                <c:pt idx="1">
                  <c:v>30.647200000000002</c:v>
                </c:pt>
                <c:pt idx="2">
                  <c:v>29.123999999999999</c:v>
                </c:pt>
                <c:pt idx="3">
                  <c:v>28.780200000000001</c:v>
                </c:pt>
                <c:pt idx="4">
                  <c:v>27.775700000000001</c:v>
                </c:pt>
                <c:pt idx="5">
                  <c:v>29.859300000000001</c:v>
                </c:pt>
                <c:pt idx="6">
                  <c:v>30.246099999999998</c:v>
                </c:pt>
                <c:pt idx="7">
                  <c:v>30.8887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Stencil!$G$31</c:f>
              <c:strCache>
                <c:ptCount val="1"/>
                <c:pt idx="0">
                  <c:v>1000 Partitions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Stencil!$E$4:$E$11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Stencil!$I$33:$I$40</c:f>
              <c:numCache>
                <c:formatCode>General</c:formatCode>
                <c:ptCount val="8"/>
                <c:pt idx="0">
                  <c:v>23.292199999999998</c:v>
                </c:pt>
                <c:pt idx="1">
                  <c:v>15.487433333333334</c:v>
                </c:pt>
                <c:pt idx="2">
                  <c:v>15.657566666666668</c:v>
                </c:pt>
                <c:pt idx="3">
                  <c:v>14.639000000000001</c:v>
                </c:pt>
                <c:pt idx="4">
                  <c:v>15.002366666666667</c:v>
                </c:pt>
                <c:pt idx="5">
                  <c:v>15.861133333333333</c:v>
                </c:pt>
                <c:pt idx="6">
                  <c:v>16.347200000000001</c:v>
                </c:pt>
                <c:pt idx="7">
                  <c:v>17.772933333333331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Stencil!$G$53</c:f>
              <c:strCache>
                <c:ptCount val="1"/>
                <c:pt idx="0">
                  <c:v>10000 Partitions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Stencil!$E$55:$E$62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Stencil!$I$55:$I$62</c:f>
              <c:numCache>
                <c:formatCode>General</c:formatCode>
                <c:ptCount val="8"/>
                <c:pt idx="0">
                  <c:v>23.320399999999999</c:v>
                </c:pt>
                <c:pt idx="1">
                  <c:v>18.966100000000001</c:v>
                </c:pt>
                <c:pt idx="2">
                  <c:v>17.057099999999998</c:v>
                </c:pt>
                <c:pt idx="3">
                  <c:v>14.8903</c:v>
                </c:pt>
                <c:pt idx="4">
                  <c:v>16.661999999999999</c:v>
                </c:pt>
                <c:pt idx="5">
                  <c:v>16.886700000000001</c:v>
                </c:pt>
                <c:pt idx="6">
                  <c:v>18.3155</c:v>
                </c:pt>
                <c:pt idx="7">
                  <c:v>18.0383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Stencil!$G$75</c:f>
              <c:strCache>
                <c:ptCount val="1"/>
                <c:pt idx="0">
                  <c:v>100000 Partitions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Stencil!$E$77:$E$84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Stencil!$I$77:$I$84</c:f>
              <c:numCache>
                <c:formatCode>General</c:formatCode>
                <c:ptCount val="8"/>
                <c:pt idx="0">
                  <c:v>20.867599999999999</c:v>
                </c:pt>
                <c:pt idx="1">
                  <c:v>21.611499999999999</c:v>
                </c:pt>
                <c:pt idx="2">
                  <c:v>20.3156</c:v>
                </c:pt>
                <c:pt idx="3">
                  <c:v>21.809799999999999</c:v>
                </c:pt>
                <c:pt idx="4">
                  <c:v>21.737100000000002</c:v>
                </c:pt>
                <c:pt idx="5">
                  <c:v>23.409800000000001</c:v>
                </c:pt>
                <c:pt idx="6">
                  <c:v>25.7958</c:v>
                </c:pt>
                <c:pt idx="7">
                  <c:v>26.554099999999998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369880"/>
        <c:axId val="276367528"/>
      </c:scatterChart>
      <c:valAx>
        <c:axId val="276369880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Threads</a:t>
                </a:r>
                <a:r>
                  <a:rPr lang="en-US" sz="1200" baseline="0"/>
                  <a:t> (PUs)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67528"/>
        <c:crosses val="autoZero"/>
        <c:crossBetween val="midCat"/>
      </c:valAx>
      <c:valAx>
        <c:axId val="27636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Execution</a:t>
                </a:r>
                <a:r>
                  <a:rPr lang="en-US" sz="1200" baseline="0"/>
                  <a:t> Time [s]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6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35815762006352"/>
          <c:y val="0.62163849811660576"/>
          <c:w val="0.20652963088142462"/>
          <c:h val="0.23316970315949001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1D Heat Diffusion</a:t>
            </a:r>
            <a:r>
              <a:rPr lang="en-US" baseline="0"/>
              <a:t>, </a:t>
            </a:r>
            <a:r>
              <a:rPr lang="en-US" sz="1400" b="0" i="0" u="none" strike="noStrike" baseline="0">
                <a:effectLst/>
              </a:rPr>
              <a:t>Strong Scaling SMP </a:t>
            </a:r>
            <a:endParaRPr lang="en-US"/>
          </a:p>
          <a:p>
            <a:pPr>
              <a:defRPr/>
            </a:pPr>
            <a:r>
              <a:rPr lang="en-US" sz="1200"/>
              <a:t>(OpenMP, 100,000,000 Elements)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Stencil!$G$2</c:f>
              <c:strCache>
                <c:ptCount val="1"/>
                <c:pt idx="0">
                  <c:v>Time (OpenMP)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Stencil!$E$4:$E$11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Stencil!$I$4:$I$11</c:f>
              <c:numCache>
                <c:formatCode>General</c:formatCode>
                <c:ptCount val="8"/>
                <c:pt idx="0">
                  <c:v>16.306566666666665</c:v>
                </c:pt>
                <c:pt idx="1">
                  <c:v>10.43871</c:v>
                </c:pt>
                <c:pt idx="2">
                  <c:v>6.5683733333333336</c:v>
                </c:pt>
                <c:pt idx="3">
                  <c:v>6.4794700000000001</c:v>
                </c:pt>
                <c:pt idx="4">
                  <c:v>6.5131399999999999</c:v>
                </c:pt>
                <c:pt idx="5">
                  <c:v>6.5493733333333326</c:v>
                </c:pt>
                <c:pt idx="6">
                  <c:v>6.6807933333333338</c:v>
                </c:pt>
                <c:pt idx="7">
                  <c:v>6.8730900000000004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Stencil!$AF$2</c:f>
              <c:strCache>
                <c:ptCount val="1"/>
                <c:pt idx="0">
                  <c:v>Time (HPX)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Stencil!$AB$4:$AB$11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Stencil!$AG$4:$AG$11</c:f>
              <c:numCache>
                <c:formatCode>General</c:formatCode>
                <c:ptCount val="8"/>
                <c:pt idx="0">
                  <c:v>16.75855</c:v>
                </c:pt>
                <c:pt idx="1">
                  <c:v>8.7057700000000011</c:v>
                </c:pt>
                <c:pt idx="2">
                  <c:v>5.7547750000000004</c:v>
                </c:pt>
                <c:pt idx="3">
                  <c:v>4.2803300000000002</c:v>
                </c:pt>
                <c:pt idx="4">
                  <c:v>4.1555999999999997</c:v>
                </c:pt>
                <c:pt idx="5">
                  <c:v>4.0621399999999994</c:v>
                </c:pt>
                <c:pt idx="6">
                  <c:v>4.3547650000000004</c:v>
                </c:pt>
                <c:pt idx="7">
                  <c:v>4.4606700000000004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13496"/>
        <c:axId val="279373464"/>
      </c:scatterChart>
      <c:scatterChart>
        <c:scatterStyle val="lineMarker"/>
        <c:varyColors val="0"/>
        <c:ser>
          <c:idx val="1"/>
          <c:order val="1"/>
          <c:tx>
            <c:strRef>
              <c:f>Stencil!$K$3</c:f>
              <c:strCache>
                <c:ptCount val="1"/>
                <c:pt idx="0">
                  <c:v>Speedup (OpenMP)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Stencil!$E$4:$E$11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Stencil!$K$4:$K$11</c:f>
              <c:numCache>
                <c:formatCode>General</c:formatCode>
                <c:ptCount val="8"/>
                <c:pt idx="0">
                  <c:v>1</c:v>
                </c:pt>
                <c:pt idx="1">
                  <c:v>1.5621246942071065</c:v>
                </c:pt>
                <c:pt idx="2">
                  <c:v>2.4825882816242677</c:v>
                </c:pt>
                <c:pt idx="3">
                  <c:v>2.51665131047241</c:v>
                </c:pt>
                <c:pt idx="4">
                  <c:v>2.5036413568058826</c:v>
                </c:pt>
                <c:pt idx="5">
                  <c:v>2.4897903718014751</c:v>
                </c:pt>
                <c:pt idx="6">
                  <c:v>2.4408129174279698</c:v>
                </c:pt>
                <c:pt idx="7">
                  <c:v>2.3725233725539261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Stencil!$AH$3</c:f>
              <c:strCache>
                <c:ptCount val="1"/>
                <c:pt idx="0">
                  <c:v>Speedup (HPX)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Stencil!$AB$4:$AB$11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Stencil!$AH$4:$AH$11</c:f>
              <c:numCache>
                <c:formatCode>General</c:formatCode>
                <c:ptCount val="8"/>
                <c:pt idx="0">
                  <c:v>1</c:v>
                </c:pt>
                <c:pt idx="1">
                  <c:v>1.9249934239016189</c:v>
                </c:pt>
                <c:pt idx="2">
                  <c:v>2.9121121155909653</c:v>
                </c:pt>
                <c:pt idx="3">
                  <c:v>3.9152471888849689</c:v>
                </c:pt>
                <c:pt idx="4">
                  <c:v>4.0327630185773415</c:v>
                </c:pt>
                <c:pt idx="5">
                  <c:v>4.1255471254068059</c:v>
                </c:pt>
                <c:pt idx="6">
                  <c:v>3.8483247660895588</c:v>
                </c:pt>
                <c:pt idx="7">
                  <c:v>3.7569580354520729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373072"/>
        <c:axId val="279378168"/>
      </c:scatterChart>
      <c:valAx>
        <c:axId val="203613496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Threads</a:t>
                </a:r>
                <a:r>
                  <a:rPr lang="en-US" sz="1200" baseline="0"/>
                  <a:t> (PUs)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373464"/>
        <c:crosses val="autoZero"/>
        <c:crossBetween val="midCat"/>
      </c:valAx>
      <c:valAx>
        <c:axId val="27937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Execution</a:t>
                </a:r>
                <a:r>
                  <a:rPr lang="en-US" sz="1200" baseline="0"/>
                  <a:t> Time [s]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13496"/>
        <c:crosses val="autoZero"/>
        <c:crossBetween val="midCat"/>
      </c:valAx>
      <c:valAx>
        <c:axId val="279378168"/>
        <c:scaling>
          <c:orientation val="minMax"/>
          <c:max val="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373072"/>
        <c:crosses val="max"/>
        <c:crossBetween val="midCat"/>
      </c:valAx>
      <c:valAx>
        <c:axId val="27937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9378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595311</xdr:colOff>
      <xdr:row>1</xdr:row>
      <xdr:rowOff>9525</xdr:rowOff>
    </xdr:from>
    <xdr:to>
      <xdr:col>22</xdr:col>
      <xdr:colOff>600075</xdr:colOff>
      <xdr:row>24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30</xdr:row>
      <xdr:rowOff>0</xdr:rowOff>
    </xdr:from>
    <xdr:to>
      <xdr:col>23</xdr:col>
      <xdr:colOff>4764</xdr:colOff>
      <xdr:row>53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0</xdr:colOff>
      <xdr:row>1</xdr:row>
      <xdr:rowOff>0</xdr:rowOff>
    </xdr:from>
    <xdr:to>
      <xdr:col>47</xdr:col>
      <xdr:colOff>4764</xdr:colOff>
      <xdr:row>24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4"/>
  <sheetViews>
    <sheetView tabSelected="1" topLeftCell="AA1" workbookViewId="0">
      <selection activeCell="AX16" sqref="AX16"/>
    </sheetView>
  </sheetViews>
  <sheetFormatPr defaultRowHeight="15" x14ac:dyDescent="0.25"/>
  <cols>
    <col min="1" max="1" width="10" bestFit="1" customWidth="1"/>
  </cols>
  <sheetData>
    <row r="1" spans="1:35" x14ac:dyDescent="0.25">
      <c r="A1" t="s">
        <v>1</v>
      </c>
    </row>
    <row r="2" spans="1:35" x14ac:dyDescent="0.25">
      <c r="B2" t="s">
        <v>0</v>
      </c>
      <c r="G2" t="s">
        <v>16</v>
      </c>
      <c r="AC2" t="s">
        <v>8</v>
      </c>
      <c r="AF2" t="s">
        <v>18</v>
      </c>
    </row>
    <row r="3" spans="1:35" x14ac:dyDescent="0.25">
      <c r="E3" t="s">
        <v>3</v>
      </c>
      <c r="I3" t="s">
        <v>2</v>
      </c>
      <c r="J3" t="s">
        <v>6</v>
      </c>
      <c r="K3" t="s">
        <v>17</v>
      </c>
      <c r="AG3" t="s">
        <v>2</v>
      </c>
      <c r="AH3" t="s">
        <v>19</v>
      </c>
    </row>
    <row r="4" spans="1:35" x14ac:dyDescent="0.25">
      <c r="B4">
        <v>16.1785</v>
      </c>
      <c r="E4">
        <v>1</v>
      </c>
      <c r="F4">
        <v>15.094900000000001</v>
      </c>
      <c r="G4">
        <v>17.682300000000001</v>
      </c>
      <c r="H4">
        <v>16.142499999999998</v>
      </c>
      <c r="I4">
        <f>AVERAGE(F4:H4)</f>
        <v>16.306566666666665</v>
      </c>
      <c r="J4">
        <f>(I$4/I4)/E4</f>
        <v>1</v>
      </c>
      <c r="K4">
        <f>(I$4/I4)</f>
        <v>1</v>
      </c>
      <c r="AB4">
        <v>1</v>
      </c>
      <c r="AC4">
        <v>16.819500000000001</v>
      </c>
      <c r="AD4">
        <v>16.697600000000001</v>
      </c>
      <c r="AG4">
        <f>AVERAGE(AC4:AE4)</f>
        <v>16.75855</v>
      </c>
      <c r="AH4">
        <f>AG$4/AG4</f>
        <v>1</v>
      </c>
      <c r="AI4">
        <f>(AG$4/AG4)/AB4</f>
        <v>1</v>
      </c>
    </row>
    <row r="5" spans="1:35" x14ac:dyDescent="0.25">
      <c r="B5">
        <v>16.0381</v>
      </c>
      <c r="E5">
        <v>2</v>
      </c>
      <c r="F5">
        <v>9.5662299999999991</v>
      </c>
      <c r="G5">
        <v>10.8019</v>
      </c>
      <c r="H5">
        <v>10.948</v>
      </c>
      <c r="I5">
        <f t="shared" ref="I5:I11" si="0">AVERAGE(F5:H5)</f>
        <v>10.43871</v>
      </c>
      <c r="J5">
        <f t="shared" ref="J5:J11" si="1">(I$4/I5)/E5</f>
        <v>0.78106234710355327</v>
      </c>
      <c r="K5">
        <f t="shared" ref="K5:K11" si="2">(I$4/I5)</f>
        <v>1.5621246942071065</v>
      </c>
      <c r="AB5">
        <v>2</v>
      </c>
      <c r="AC5">
        <v>8.6749100000000006</v>
      </c>
      <c r="AD5">
        <v>8.7366299999999999</v>
      </c>
      <c r="AG5">
        <f t="shared" ref="AG5:AG11" si="3">AVERAGE(AC5:AE5)</f>
        <v>8.7057700000000011</v>
      </c>
      <c r="AH5">
        <f t="shared" ref="AH5:AH11" si="4">AG$4/AG5</f>
        <v>1.9249934239016189</v>
      </c>
      <c r="AI5">
        <f t="shared" ref="AI5:AI12" si="5">(AG$4/AG5)/AB5</f>
        <v>0.96249671195080944</v>
      </c>
    </row>
    <row r="6" spans="1:35" x14ac:dyDescent="0.25">
      <c r="B6">
        <v>84.677000000000007</v>
      </c>
      <c r="E6">
        <v>4</v>
      </c>
      <c r="F6">
        <v>6.3994200000000001</v>
      </c>
      <c r="G6">
        <v>6.35839</v>
      </c>
      <c r="H6">
        <v>6.9473099999999999</v>
      </c>
      <c r="I6">
        <f t="shared" si="0"/>
        <v>6.5683733333333336</v>
      </c>
      <c r="J6">
        <f t="shared" si="1"/>
        <v>0.62064707040606693</v>
      </c>
      <c r="K6">
        <f t="shared" si="2"/>
        <v>2.4825882816242677</v>
      </c>
      <c r="AB6">
        <v>4</v>
      </c>
      <c r="AC6">
        <v>5.7831999999999999</v>
      </c>
      <c r="AD6">
        <v>5.7263500000000001</v>
      </c>
      <c r="AG6">
        <f t="shared" si="3"/>
        <v>5.7547750000000004</v>
      </c>
      <c r="AH6">
        <f t="shared" si="4"/>
        <v>2.9121121155909653</v>
      </c>
      <c r="AI6">
        <f t="shared" si="5"/>
        <v>0.72802802889774132</v>
      </c>
    </row>
    <row r="7" spans="1:35" x14ac:dyDescent="0.25">
      <c r="E7">
        <v>8</v>
      </c>
      <c r="F7">
        <v>6.6513900000000001</v>
      </c>
      <c r="G7">
        <v>6.3707500000000001</v>
      </c>
      <c r="H7">
        <v>6.4162699999999999</v>
      </c>
      <c r="I7">
        <f t="shared" si="0"/>
        <v>6.4794700000000001</v>
      </c>
      <c r="J7">
        <f t="shared" si="1"/>
        <v>0.31458141380905125</v>
      </c>
      <c r="K7">
        <f t="shared" si="2"/>
        <v>2.51665131047241</v>
      </c>
      <c r="AB7">
        <v>8</v>
      </c>
      <c r="AC7">
        <v>4.3185000000000002</v>
      </c>
      <c r="AD7">
        <v>4.2421600000000002</v>
      </c>
      <c r="AG7">
        <f t="shared" si="3"/>
        <v>4.2803300000000002</v>
      </c>
      <c r="AH7">
        <f t="shared" si="4"/>
        <v>3.9152471888849689</v>
      </c>
      <c r="AI7">
        <f t="shared" si="5"/>
        <v>0.48940589861062112</v>
      </c>
    </row>
    <row r="8" spans="1:35" x14ac:dyDescent="0.25">
      <c r="E8">
        <v>12</v>
      </c>
      <c r="F8">
        <v>6.4696899999999999</v>
      </c>
      <c r="G8">
        <v>6.5906500000000001</v>
      </c>
      <c r="H8">
        <v>6.4790799999999997</v>
      </c>
      <c r="I8">
        <f t="shared" si="0"/>
        <v>6.5131399999999999</v>
      </c>
      <c r="J8">
        <f t="shared" si="1"/>
        <v>0.20863677973382355</v>
      </c>
      <c r="K8">
        <f t="shared" si="2"/>
        <v>2.5036413568058826</v>
      </c>
      <c r="AB8">
        <v>12</v>
      </c>
      <c r="AC8">
        <v>4.1717399999999998</v>
      </c>
      <c r="AD8">
        <v>4.1394599999999997</v>
      </c>
      <c r="AG8">
        <f t="shared" si="3"/>
        <v>4.1555999999999997</v>
      </c>
      <c r="AH8">
        <f t="shared" si="4"/>
        <v>4.0327630185773415</v>
      </c>
      <c r="AI8">
        <f t="shared" si="5"/>
        <v>0.33606358488144511</v>
      </c>
    </row>
    <row r="9" spans="1:35" x14ac:dyDescent="0.25">
      <c r="E9">
        <v>16</v>
      </c>
      <c r="F9">
        <v>6.7857099999999999</v>
      </c>
      <c r="G9">
        <v>6.4736799999999999</v>
      </c>
      <c r="H9">
        <v>6.3887299999999998</v>
      </c>
      <c r="I9">
        <f t="shared" si="0"/>
        <v>6.5493733333333326</v>
      </c>
      <c r="J9">
        <f t="shared" si="1"/>
        <v>0.15561189823759219</v>
      </c>
      <c r="K9">
        <f t="shared" si="2"/>
        <v>2.4897903718014751</v>
      </c>
      <c r="AB9">
        <v>16</v>
      </c>
      <c r="AC9">
        <v>4.0596399999999999</v>
      </c>
      <c r="AD9">
        <v>4.0646399999999998</v>
      </c>
      <c r="AG9">
        <f t="shared" si="3"/>
        <v>4.0621399999999994</v>
      </c>
      <c r="AH9">
        <f t="shared" si="4"/>
        <v>4.1255471254068059</v>
      </c>
      <c r="AI9">
        <f t="shared" si="5"/>
        <v>0.25784669533792537</v>
      </c>
    </row>
    <row r="10" spans="1:35" x14ac:dyDescent="0.25">
      <c r="E10">
        <v>20</v>
      </c>
      <c r="F10">
        <v>6.66648</v>
      </c>
      <c r="G10">
        <v>6.7276199999999999</v>
      </c>
      <c r="H10">
        <v>6.6482799999999997</v>
      </c>
      <c r="I10">
        <f t="shared" si="0"/>
        <v>6.6807933333333338</v>
      </c>
      <c r="J10">
        <f t="shared" si="1"/>
        <v>0.12204064587139848</v>
      </c>
      <c r="K10">
        <f t="shared" si="2"/>
        <v>2.4408129174279698</v>
      </c>
      <c r="AB10">
        <v>20</v>
      </c>
      <c r="AC10">
        <v>4.58378</v>
      </c>
      <c r="AD10">
        <v>4.12575</v>
      </c>
      <c r="AG10">
        <f t="shared" si="3"/>
        <v>4.3547650000000004</v>
      </c>
      <c r="AH10">
        <f t="shared" si="4"/>
        <v>3.8483247660895588</v>
      </c>
      <c r="AI10">
        <f t="shared" si="5"/>
        <v>0.19241623830447793</v>
      </c>
    </row>
    <row r="11" spans="1:35" x14ac:dyDescent="0.25">
      <c r="E11">
        <v>24</v>
      </c>
      <c r="F11">
        <v>6.8269599999999997</v>
      </c>
      <c r="G11">
        <v>6.8300400000000003</v>
      </c>
      <c r="H11">
        <v>6.9622700000000002</v>
      </c>
      <c r="I11">
        <f t="shared" si="0"/>
        <v>6.8730900000000004</v>
      </c>
      <c r="J11">
        <f t="shared" si="1"/>
        <v>9.8855140523080254E-2</v>
      </c>
      <c r="K11">
        <f t="shared" si="2"/>
        <v>2.3725233725539261</v>
      </c>
      <c r="AB11">
        <v>24</v>
      </c>
      <c r="AC11">
        <v>4.4143100000000004</v>
      </c>
      <c r="AD11">
        <v>4.5070300000000003</v>
      </c>
      <c r="AG11">
        <f t="shared" si="3"/>
        <v>4.4606700000000004</v>
      </c>
      <c r="AH11">
        <f t="shared" si="4"/>
        <v>3.7569580354520729</v>
      </c>
      <c r="AI11">
        <f t="shared" si="5"/>
        <v>0.15653991814383636</v>
      </c>
    </row>
    <row r="13" spans="1:35" x14ac:dyDescent="0.25">
      <c r="AC13" t="s">
        <v>9</v>
      </c>
    </row>
    <row r="15" spans="1:35" x14ac:dyDescent="0.25">
      <c r="A15" t="s">
        <v>5</v>
      </c>
      <c r="B15" t="s">
        <v>0</v>
      </c>
      <c r="AB15">
        <v>1</v>
      </c>
      <c r="AC15">
        <v>25.587299999999999</v>
      </c>
    </row>
    <row r="16" spans="1:35" x14ac:dyDescent="0.25">
      <c r="I16" t="s">
        <v>2</v>
      </c>
      <c r="J16" t="s">
        <v>4</v>
      </c>
      <c r="AB16">
        <v>2</v>
      </c>
      <c r="AC16">
        <v>15.5871</v>
      </c>
    </row>
    <row r="17" spans="2:29" x14ac:dyDescent="0.25">
      <c r="E17">
        <v>1</v>
      </c>
      <c r="F17">
        <v>306.45499999999998</v>
      </c>
      <c r="I17">
        <f t="shared" ref="I17:I24" si="6">AVERAGE(F17:H17)</f>
        <v>306.45499999999998</v>
      </c>
      <c r="J17">
        <v>20000</v>
      </c>
      <c r="AB17">
        <v>4</v>
      </c>
      <c r="AC17">
        <v>12.861599999999999</v>
      </c>
    </row>
    <row r="18" spans="2:29" x14ac:dyDescent="0.25">
      <c r="E18">
        <v>2</v>
      </c>
      <c r="F18">
        <v>78.569999999999993</v>
      </c>
      <c r="I18">
        <f t="shared" si="6"/>
        <v>78.569999999999993</v>
      </c>
      <c r="J18">
        <v>300</v>
      </c>
      <c r="AB18">
        <v>8</v>
      </c>
      <c r="AC18">
        <v>17.0002</v>
      </c>
    </row>
    <row r="19" spans="2:29" x14ac:dyDescent="0.25">
      <c r="E19">
        <v>4</v>
      </c>
      <c r="F19">
        <v>98.073599999999999</v>
      </c>
      <c r="I19">
        <f t="shared" si="6"/>
        <v>98.073599999999999</v>
      </c>
      <c r="J19">
        <v>300</v>
      </c>
      <c r="AB19">
        <v>12</v>
      </c>
      <c r="AC19">
        <v>17.973099999999999</v>
      </c>
    </row>
    <row r="20" spans="2:29" x14ac:dyDescent="0.25">
      <c r="E20">
        <v>8</v>
      </c>
      <c r="F20">
        <v>149.88</v>
      </c>
      <c r="I20">
        <f t="shared" si="6"/>
        <v>149.88</v>
      </c>
      <c r="J20">
        <v>300</v>
      </c>
      <c r="AB20">
        <v>16</v>
      </c>
      <c r="AC20">
        <v>18.0503</v>
      </c>
    </row>
    <row r="21" spans="2:29" x14ac:dyDescent="0.25">
      <c r="E21">
        <v>12</v>
      </c>
      <c r="F21">
        <v>146.69999999999999</v>
      </c>
      <c r="I21">
        <f t="shared" si="6"/>
        <v>146.69999999999999</v>
      </c>
      <c r="J21">
        <v>300</v>
      </c>
      <c r="AB21">
        <v>20</v>
      </c>
      <c r="AC21">
        <v>18.446200000000001</v>
      </c>
    </row>
    <row r="22" spans="2:29" x14ac:dyDescent="0.25">
      <c r="E22">
        <v>16</v>
      </c>
      <c r="F22">
        <v>220.94900000000001</v>
      </c>
      <c r="I22">
        <f t="shared" si="6"/>
        <v>220.94900000000001</v>
      </c>
      <c r="J22">
        <v>300</v>
      </c>
      <c r="AB22">
        <v>24</v>
      </c>
      <c r="AC22">
        <v>18.903400000000001</v>
      </c>
    </row>
    <row r="23" spans="2:29" x14ac:dyDescent="0.25">
      <c r="E23">
        <v>20</v>
      </c>
      <c r="I23" t="e">
        <f t="shared" si="6"/>
        <v>#DIV/0!</v>
      </c>
    </row>
    <row r="24" spans="2:29" x14ac:dyDescent="0.25">
      <c r="E24">
        <v>24</v>
      </c>
      <c r="I24" t="e">
        <f t="shared" si="6"/>
        <v>#DIV/0!</v>
      </c>
      <c r="AC24" t="s">
        <v>11</v>
      </c>
    </row>
    <row r="26" spans="2:29" x14ac:dyDescent="0.25">
      <c r="AB26">
        <v>1</v>
      </c>
      <c r="AC26">
        <v>21.300699999999999</v>
      </c>
    </row>
    <row r="27" spans="2:29" x14ac:dyDescent="0.25">
      <c r="AB27">
        <v>2</v>
      </c>
      <c r="AC27">
        <v>11.1714</v>
      </c>
    </row>
    <row r="28" spans="2:29" x14ac:dyDescent="0.25">
      <c r="AB28">
        <v>4</v>
      </c>
      <c r="AC28">
        <v>6.5217799999999997</v>
      </c>
    </row>
    <row r="29" spans="2:29" x14ac:dyDescent="0.25">
      <c r="AB29">
        <v>8</v>
      </c>
      <c r="AC29">
        <v>5.7379100000000003</v>
      </c>
    </row>
    <row r="30" spans="2:29" x14ac:dyDescent="0.25">
      <c r="AB30">
        <v>12</v>
      </c>
      <c r="AC30">
        <v>4.8085199999999997</v>
      </c>
    </row>
    <row r="31" spans="2:29" x14ac:dyDescent="0.25">
      <c r="B31" t="s">
        <v>0</v>
      </c>
      <c r="F31" t="s">
        <v>7</v>
      </c>
      <c r="G31" t="s">
        <v>8</v>
      </c>
      <c r="AB31">
        <v>16</v>
      </c>
      <c r="AC31">
        <v>4.9035700000000002</v>
      </c>
    </row>
    <row r="32" spans="2:29" x14ac:dyDescent="0.25">
      <c r="AB32">
        <v>20</v>
      </c>
      <c r="AC32">
        <v>5.9555300000000004</v>
      </c>
    </row>
    <row r="33" spans="2:29" x14ac:dyDescent="0.25">
      <c r="B33">
        <v>23.972899999999999</v>
      </c>
      <c r="E33">
        <v>1</v>
      </c>
      <c r="F33">
        <v>21.811299999999999</v>
      </c>
      <c r="G33">
        <v>24.026399999999999</v>
      </c>
      <c r="H33">
        <v>24.038900000000002</v>
      </c>
      <c r="I33">
        <f t="shared" ref="I33:I40" si="7">AVERAGE(F33:H33)</f>
        <v>23.292199999999998</v>
      </c>
      <c r="AB33">
        <v>24</v>
      </c>
      <c r="AC33">
        <v>5.4209300000000002</v>
      </c>
    </row>
    <row r="34" spans="2:29" x14ac:dyDescent="0.25">
      <c r="B34">
        <v>24.162800000000001</v>
      </c>
      <c r="E34">
        <v>2</v>
      </c>
      <c r="F34">
        <v>14.7141</v>
      </c>
      <c r="G34">
        <v>16.386600000000001</v>
      </c>
      <c r="H34">
        <v>15.361599999999999</v>
      </c>
      <c r="I34">
        <f t="shared" si="7"/>
        <v>15.487433333333334</v>
      </c>
    </row>
    <row r="35" spans="2:29" x14ac:dyDescent="0.25">
      <c r="B35">
        <v>23.93</v>
      </c>
      <c r="E35">
        <v>4</v>
      </c>
      <c r="F35">
        <v>16.0901</v>
      </c>
      <c r="G35">
        <v>17.1677</v>
      </c>
      <c r="H35">
        <v>13.7149</v>
      </c>
      <c r="I35">
        <f t="shared" si="7"/>
        <v>15.657566666666668</v>
      </c>
    </row>
    <row r="36" spans="2:29" x14ac:dyDescent="0.25">
      <c r="E36">
        <v>8</v>
      </c>
      <c r="F36">
        <v>14.763199999999999</v>
      </c>
      <c r="G36">
        <v>14.738300000000001</v>
      </c>
      <c r="H36">
        <v>14.4155</v>
      </c>
      <c r="I36">
        <f t="shared" si="7"/>
        <v>14.639000000000001</v>
      </c>
    </row>
    <row r="37" spans="2:29" x14ac:dyDescent="0.25">
      <c r="E37">
        <v>12</v>
      </c>
      <c r="F37">
        <v>14.7897</v>
      </c>
      <c r="G37">
        <v>14.528700000000001</v>
      </c>
      <c r="H37">
        <v>15.688700000000001</v>
      </c>
      <c r="I37">
        <f t="shared" si="7"/>
        <v>15.002366666666667</v>
      </c>
    </row>
    <row r="38" spans="2:29" x14ac:dyDescent="0.25">
      <c r="E38">
        <v>16</v>
      </c>
      <c r="F38">
        <v>15.8523</v>
      </c>
      <c r="G38">
        <v>16.875</v>
      </c>
      <c r="H38">
        <v>14.8561</v>
      </c>
      <c r="I38">
        <f t="shared" si="7"/>
        <v>15.861133333333333</v>
      </c>
    </row>
    <row r="39" spans="2:29" x14ac:dyDescent="0.25">
      <c r="E39">
        <v>20</v>
      </c>
      <c r="F39">
        <v>16.4497</v>
      </c>
      <c r="G39">
        <v>15.999499999999999</v>
      </c>
      <c r="H39">
        <v>16.592400000000001</v>
      </c>
      <c r="I39">
        <f t="shared" si="7"/>
        <v>16.347200000000001</v>
      </c>
    </row>
    <row r="40" spans="2:29" x14ac:dyDescent="0.25">
      <c r="E40">
        <v>24</v>
      </c>
      <c r="F40">
        <v>18.305099999999999</v>
      </c>
      <c r="G40">
        <v>16.6647</v>
      </c>
      <c r="H40">
        <v>18.349</v>
      </c>
      <c r="I40">
        <f t="shared" si="7"/>
        <v>17.772933333333331</v>
      </c>
    </row>
    <row r="42" spans="2:29" x14ac:dyDescent="0.25">
      <c r="F42" t="s">
        <v>5</v>
      </c>
      <c r="G42" t="s">
        <v>9</v>
      </c>
    </row>
    <row r="44" spans="2:29" x14ac:dyDescent="0.25">
      <c r="E44">
        <v>1</v>
      </c>
      <c r="F44">
        <v>40.915900000000001</v>
      </c>
      <c r="I44">
        <f t="shared" ref="I44:I51" si="8">AVERAGE(F44:H44)</f>
        <v>40.915900000000001</v>
      </c>
    </row>
    <row r="45" spans="2:29" x14ac:dyDescent="0.25">
      <c r="E45">
        <v>2</v>
      </c>
      <c r="F45">
        <v>30.647200000000002</v>
      </c>
      <c r="I45">
        <f t="shared" si="8"/>
        <v>30.647200000000002</v>
      </c>
    </row>
    <row r="46" spans="2:29" x14ac:dyDescent="0.25">
      <c r="E46">
        <v>4</v>
      </c>
      <c r="F46">
        <v>29.123999999999999</v>
      </c>
      <c r="I46">
        <f t="shared" si="8"/>
        <v>29.123999999999999</v>
      </c>
    </row>
    <row r="47" spans="2:29" x14ac:dyDescent="0.25">
      <c r="E47">
        <v>8</v>
      </c>
      <c r="F47">
        <v>28.780200000000001</v>
      </c>
      <c r="I47">
        <f t="shared" si="8"/>
        <v>28.780200000000001</v>
      </c>
    </row>
    <row r="48" spans="2:29" x14ac:dyDescent="0.25">
      <c r="E48">
        <v>12</v>
      </c>
      <c r="F48">
        <v>27.775700000000001</v>
      </c>
      <c r="I48">
        <f t="shared" si="8"/>
        <v>27.775700000000001</v>
      </c>
    </row>
    <row r="49" spans="5:9" x14ac:dyDescent="0.25">
      <c r="E49">
        <v>16</v>
      </c>
      <c r="F49">
        <v>29.859300000000001</v>
      </c>
      <c r="I49">
        <f t="shared" si="8"/>
        <v>29.859300000000001</v>
      </c>
    </row>
    <row r="50" spans="5:9" x14ac:dyDescent="0.25">
      <c r="E50">
        <v>20</v>
      </c>
      <c r="F50">
        <v>30.246099999999998</v>
      </c>
      <c r="I50">
        <f t="shared" si="8"/>
        <v>30.246099999999998</v>
      </c>
    </row>
    <row r="51" spans="5:9" x14ac:dyDescent="0.25">
      <c r="E51">
        <v>24</v>
      </c>
      <c r="F51">
        <v>30.8887</v>
      </c>
      <c r="I51">
        <f t="shared" si="8"/>
        <v>30.8887</v>
      </c>
    </row>
    <row r="53" spans="5:9" x14ac:dyDescent="0.25">
      <c r="F53" t="s">
        <v>10</v>
      </c>
      <c r="G53" t="s">
        <v>11</v>
      </c>
    </row>
    <row r="55" spans="5:9" x14ac:dyDescent="0.25">
      <c r="E55">
        <v>1</v>
      </c>
      <c r="F55">
        <v>23.320399999999999</v>
      </c>
      <c r="I55">
        <f t="shared" ref="I55:I62" si="9">AVERAGE(F55:H55)</f>
        <v>23.320399999999999</v>
      </c>
    </row>
    <row r="56" spans="5:9" x14ac:dyDescent="0.25">
      <c r="E56">
        <v>2</v>
      </c>
      <c r="F56">
        <v>18.966100000000001</v>
      </c>
      <c r="I56">
        <f t="shared" si="9"/>
        <v>18.966100000000001</v>
      </c>
    </row>
    <row r="57" spans="5:9" x14ac:dyDescent="0.25">
      <c r="E57">
        <v>4</v>
      </c>
      <c r="F57">
        <v>17.057099999999998</v>
      </c>
      <c r="I57">
        <f t="shared" si="9"/>
        <v>17.057099999999998</v>
      </c>
    </row>
    <row r="58" spans="5:9" x14ac:dyDescent="0.25">
      <c r="E58">
        <v>8</v>
      </c>
      <c r="F58">
        <v>14.8903</v>
      </c>
      <c r="I58">
        <f t="shared" si="9"/>
        <v>14.8903</v>
      </c>
    </row>
    <row r="59" spans="5:9" x14ac:dyDescent="0.25">
      <c r="E59">
        <v>12</v>
      </c>
      <c r="F59">
        <v>16.661999999999999</v>
      </c>
      <c r="I59">
        <f t="shared" si="9"/>
        <v>16.661999999999999</v>
      </c>
    </row>
    <row r="60" spans="5:9" x14ac:dyDescent="0.25">
      <c r="E60">
        <v>16</v>
      </c>
      <c r="F60">
        <v>16.886700000000001</v>
      </c>
      <c r="I60">
        <f t="shared" si="9"/>
        <v>16.886700000000001</v>
      </c>
    </row>
    <row r="61" spans="5:9" x14ac:dyDescent="0.25">
      <c r="E61">
        <v>20</v>
      </c>
      <c r="F61">
        <v>18.3155</v>
      </c>
      <c r="I61">
        <f t="shared" si="9"/>
        <v>18.3155</v>
      </c>
    </row>
    <row r="62" spans="5:9" x14ac:dyDescent="0.25">
      <c r="E62">
        <v>24</v>
      </c>
      <c r="F62">
        <v>18.0383</v>
      </c>
      <c r="I62">
        <f t="shared" si="9"/>
        <v>18.0383</v>
      </c>
    </row>
    <row r="64" spans="5:9" x14ac:dyDescent="0.25">
      <c r="F64" t="s">
        <v>14</v>
      </c>
      <c r="G64" t="s">
        <v>15</v>
      </c>
    </row>
    <row r="66" spans="5:9" x14ac:dyDescent="0.25">
      <c r="E66">
        <v>1</v>
      </c>
      <c r="F66">
        <v>42.202800000000003</v>
      </c>
      <c r="I66">
        <f t="shared" ref="I66:I73" si="10">AVERAGE(F66:H66)</f>
        <v>42.202800000000003</v>
      </c>
    </row>
    <row r="67" spans="5:9" x14ac:dyDescent="0.25">
      <c r="E67">
        <v>2</v>
      </c>
      <c r="F67">
        <v>31.752800000000001</v>
      </c>
      <c r="I67">
        <f t="shared" si="10"/>
        <v>31.752800000000001</v>
      </c>
    </row>
    <row r="68" spans="5:9" x14ac:dyDescent="0.25">
      <c r="E68">
        <v>4</v>
      </c>
      <c r="F68">
        <v>30.670200000000001</v>
      </c>
      <c r="I68">
        <f t="shared" si="10"/>
        <v>30.670200000000001</v>
      </c>
    </row>
    <row r="69" spans="5:9" x14ac:dyDescent="0.25">
      <c r="E69">
        <v>8</v>
      </c>
      <c r="F69">
        <v>30.903500000000001</v>
      </c>
      <c r="I69">
        <f t="shared" si="10"/>
        <v>30.903500000000001</v>
      </c>
    </row>
    <row r="70" spans="5:9" x14ac:dyDescent="0.25">
      <c r="E70">
        <v>12</v>
      </c>
      <c r="F70">
        <v>31.098600000000001</v>
      </c>
      <c r="I70">
        <f t="shared" si="10"/>
        <v>31.098600000000001</v>
      </c>
    </row>
    <row r="71" spans="5:9" x14ac:dyDescent="0.25">
      <c r="E71">
        <v>16</v>
      </c>
      <c r="F71">
        <v>31.580200000000001</v>
      </c>
      <c r="I71">
        <f t="shared" si="10"/>
        <v>31.580200000000001</v>
      </c>
    </row>
    <row r="72" spans="5:9" x14ac:dyDescent="0.25">
      <c r="E72">
        <v>20</v>
      </c>
      <c r="F72">
        <v>32.726999999999997</v>
      </c>
      <c r="I72">
        <f t="shared" si="10"/>
        <v>32.726999999999997</v>
      </c>
    </row>
    <row r="73" spans="5:9" x14ac:dyDescent="0.25">
      <c r="E73">
        <v>24</v>
      </c>
      <c r="F73">
        <v>33.159799999999997</v>
      </c>
      <c r="I73">
        <f t="shared" si="10"/>
        <v>33.159799999999997</v>
      </c>
    </row>
    <row r="75" spans="5:9" x14ac:dyDescent="0.25">
      <c r="F75" t="s">
        <v>12</v>
      </c>
      <c r="G75" t="s">
        <v>13</v>
      </c>
    </row>
    <row r="77" spans="5:9" x14ac:dyDescent="0.25">
      <c r="E77">
        <v>1</v>
      </c>
      <c r="F77">
        <v>20.867599999999999</v>
      </c>
      <c r="I77">
        <f t="shared" ref="I77:I84" si="11">AVERAGE(F77:H77)</f>
        <v>20.867599999999999</v>
      </c>
    </row>
    <row r="78" spans="5:9" x14ac:dyDescent="0.25">
      <c r="E78">
        <v>2</v>
      </c>
      <c r="F78">
        <v>21.611499999999999</v>
      </c>
      <c r="I78">
        <f t="shared" si="11"/>
        <v>21.611499999999999</v>
      </c>
    </row>
    <row r="79" spans="5:9" x14ac:dyDescent="0.25">
      <c r="E79">
        <v>4</v>
      </c>
      <c r="F79">
        <v>20.3156</v>
      </c>
      <c r="I79">
        <f t="shared" si="11"/>
        <v>20.3156</v>
      </c>
    </row>
    <row r="80" spans="5:9" x14ac:dyDescent="0.25">
      <c r="E80">
        <v>8</v>
      </c>
      <c r="F80">
        <v>21.809799999999999</v>
      </c>
      <c r="I80">
        <f t="shared" si="11"/>
        <v>21.809799999999999</v>
      </c>
    </row>
    <row r="81" spans="5:9" x14ac:dyDescent="0.25">
      <c r="E81">
        <v>12</v>
      </c>
      <c r="F81">
        <v>21.737100000000002</v>
      </c>
      <c r="I81">
        <f t="shared" si="11"/>
        <v>21.737100000000002</v>
      </c>
    </row>
    <row r="82" spans="5:9" x14ac:dyDescent="0.25">
      <c r="E82">
        <v>16</v>
      </c>
      <c r="F82">
        <v>23.409800000000001</v>
      </c>
      <c r="I82">
        <f t="shared" si="11"/>
        <v>23.409800000000001</v>
      </c>
    </row>
    <row r="83" spans="5:9" x14ac:dyDescent="0.25">
      <c r="E83">
        <v>20</v>
      </c>
      <c r="F83">
        <v>25.7958</v>
      </c>
      <c r="I83">
        <f t="shared" si="11"/>
        <v>25.7958</v>
      </c>
    </row>
    <row r="84" spans="5:9" x14ac:dyDescent="0.25">
      <c r="E84">
        <v>24</v>
      </c>
      <c r="F84">
        <v>26.554099999999998</v>
      </c>
      <c r="I84">
        <f t="shared" si="11"/>
        <v>26.554099999999998</v>
      </c>
    </row>
  </sheetData>
  <pageMargins left="0.7" right="0.7" top="0.75" bottom="0.75" header="0.3" footer="0.3"/>
  <ignoredErrors>
    <ignoredError sqref="I4:I11 I17:I24 I33:I40 I44:I51 I55:I62 I66:I73 I77:I84 AG4:AG11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Stencil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Hartmut Kaiser</dc:creator>
  <cp:lastModifiedBy>Hartmut Kaiser</cp:lastModifiedBy>
  <dcterms:created xsi:type="dcterms:W3CDTF">2014-05-14T18:05:38Z</dcterms:created>
  <dcterms:modified xsi:type="dcterms:W3CDTF">2014-05-17T01:34:48Z</dcterms:modified>
</cp:coreProperties>
</file>