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56992A63-AEF9-43BB-9425-B04B164C1AD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opulation" sheetId="2" r:id="rId1"/>
    <sheet name="Samp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6" i="1" l="1"/>
  <c r="Q8" i="1"/>
  <c r="Q7" i="1"/>
  <c r="W76" i="1"/>
  <c r="X7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2" i="1"/>
  <c r="Q4" i="1"/>
  <c r="Q3" i="1"/>
  <c r="P55" i="2"/>
  <c r="P54" i="2"/>
  <c r="K49" i="2"/>
  <c r="M49" i="2" s="1"/>
  <c r="K50" i="2"/>
  <c r="M50" i="2" s="1"/>
  <c r="K51" i="2"/>
  <c r="M51" i="2" s="1"/>
  <c r="K48" i="2"/>
  <c r="M48" i="2" s="1"/>
  <c r="M53" i="2" s="1"/>
  <c r="N36" i="2"/>
  <c r="N35" i="2"/>
  <c r="N34" i="2"/>
  <c r="N33" i="2"/>
  <c r="L34" i="2"/>
  <c r="L35" i="2"/>
  <c r="L36" i="2"/>
  <c r="L33" i="2"/>
  <c r="J34" i="2"/>
  <c r="M34" i="2" s="1"/>
  <c r="O34" i="2" s="1"/>
  <c r="J35" i="2"/>
  <c r="M35" i="2" s="1"/>
  <c r="O35" i="2" s="1"/>
  <c r="J36" i="2"/>
  <c r="M36" i="2" s="1"/>
  <c r="O36" i="2" s="1"/>
  <c r="J33" i="2"/>
  <c r="M33" i="2" s="1"/>
  <c r="O33" i="2" s="1"/>
  <c r="O38" i="2" s="1"/>
  <c r="N9" i="2"/>
  <c r="F28" i="2"/>
  <c r="L23" i="2"/>
  <c r="N25" i="2"/>
  <c r="N24" i="2"/>
  <c r="N23" i="2"/>
  <c r="N22" i="2"/>
  <c r="L24" i="2"/>
  <c r="L25" i="2"/>
  <c r="L22" i="2"/>
  <c r="J9" i="2"/>
  <c r="J22" i="2" s="1"/>
  <c r="N15" i="2"/>
  <c r="J10" i="1"/>
  <c r="J9" i="1"/>
  <c r="J23" i="2" l="1"/>
  <c r="M23" i="2" s="1"/>
  <c r="O23" i="2" s="1"/>
  <c r="J24" i="2"/>
  <c r="J25" i="2"/>
  <c r="M22" i="2"/>
  <c r="O22" i="2" s="1"/>
  <c r="M25" i="2"/>
  <c r="O25" i="2" s="1"/>
  <c r="M24" i="2"/>
  <c r="O24" i="2" s="1"/>
  <c r="N27" i="2" l="1"/>
</calcChain>
</file>

<file path=xl/sharedStrings.xml><?xml version="1.0" encoding="utf-8"?>
<sst xmlns="http://schemas.openxmlformats.org/spreadsheetml/2006/main" count="112" uniqueCount="37">
  <si>
    <t>pair</t>
  </si>
  <si>
    <t>X</t>
  </si>
  <si>
    <t>Y</t>
  </si>
  <si>
    <t>(1, 10)</t>
  </si>
  <si>
    <t>x</t>
  </si>
  <si>
    <t>y</t>
  </si>
  <si>
    <t>f(x)</t>
  </si>
  <si>
    <t>f(y)</t>
  </si>
  <si>
    <t>E(X)</t>
  </si>
  <si>
    <t>E(Y)</t>
  </si>
  <si>
    <t>V(X)</t>
  </si>
  <si>
    <t>V(Y)</t>
  </si>
  <si>
    <t>N = 60</t>
  </si>
  <si>
    <t>(2, 10)</t>
  </si>
  <si>
    <t>X-E(X)</t>
  </si>
  <si>
    <t>Y - E(Y)</t>
  </si>
  <si>
    <t>(X - E(X)) * (Y - E(Y))</t>
  </si>
  <si>
    <t>f(x,y)</t>
  </si>
  <si>
    <t>(X - E(X)) * (Y - E(Y))*f(x,y)</t>
  </si>
  <si>
    <t>E[ (X-E(X))(Y - E(Y)) ]</t>
  </si>
  <si>
    <t>X- E(X)</t>
  </si>
  <si>
    <t>(1, 20)</t>
  </si>
  <si>
    <t>XY</t>
  </si>
  <si>
    <t>XY * f(x,y)</t>
  </si>
  <si>
    <t>(2, 20)</t>
  </si>
  <si>
    <t>E(XY)</t>
  </si>
  <si>
    <t>x- xbar</t>
  </si>
  <si>
    <t>y- ybar</t>
  </si>
  <si>
    <t>(x-xbar)(y-ybar)</t>
  </si>
  <si>
    <t>xbar</t>
  </si>
  <si>
    <t>ybar</t>
  </si>
  <si>
    <t>x-sdv</t>
  </si>
  <si>
    <t>y-sdv</t>
  </si>
  <si>
    <t>COV</t>
  </si>
  <si>
    <t>Corr</t>
  </si>
  <si>
    <t>mean</t>
  </si>
  <si>
    <t>sample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</si>
</sst>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Sample!$C$1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Sample!$B$2:$B$68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</c:numCache>
            </c:numRef>
          </c:xVal>
          <c:yVal>
            <c:numRef>
              <c:f>Sample!$C$2:$C$68</c:f>
              <c:numCache>
                <c:formatCode>General</c:formatCode>
                <c:ptCount val="6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7A-4029-8EE0-D74110A9F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300935"/>
        <c:axId val="1519264263"/>
      </c:scatterChart>
      <c:valAx>
        <c:axId val="1634300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64263"/>
        <c:crosses val="autoZero"/>
        <c:crossBetween val="midCat"/>
      </c:valAx>
      <c:valAx>
        <c:axId val="1519264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00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18</xdr:row>
      <xdr:rowOff>161925</xdr:rowOff>
    </xdr:from>
    <xdr:to>
      <xdr:col>16</xdr:col>
      <xdr:colOff>361950</xdr:colOff>
      <xdr:row>41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E87B8-E9B3-508C-5BAA-16C60E460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E8B-2AF3-438F-823D-11C525E13827}">
  <dimension ref="A1:P61"/>
  <sheetViews>
    <sheetView topLeftCell="A16" workbookViewId="0">
      <selection activeCell="N27" sqref="N27"/>
    </sheetView>
  </sheetViews>
  <sheetFormatPr defaultRowHeight="15"/>
  <cols>
    <col min="9" max="11" width="9.140625" style="3"/>
    <col min="13" max="13" width="17.85546875" bestFit="1" customWidth="1"/>
    <col min="15" max="15" width="22.85546875" style="3" customWidth="1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1" t="s">
        <v>3</v>
      </c>
      <c r="B2" s="1">
        <v>1</v>
      </c>
      <c r="C2" s="1">
        <v>10</v>
      </c>
    </row>
    <row r="3" spans="1:14">
      <c r="A3" s="1" t="s">
        <v>3</v>
      </c>
      <c r="B3" s="1">
        <v>1</v>
      </c>
      <c r="C3" s="1">
        <v>10</v>
      </c>
    </row>
    <row r="4" spans="1:14">
      <c r="A4" s="1" t="s">
        <v>3</v>
      </c>
      <c r="B4" s="1">
        <v>1</v>
      </c>
      <c r="C4" s="1">
        <v>10</v>
      </c>
    </row>
    <row r="5" spans="1:14">
      <c r="A5" s="1" t="s">
        <v>3</v>
      </c>
      <c r="B5" s="1">
        <v>1</v>
      </c>
      <c r="C5" s="1">
        <v>10</v>
      </c>
    </row>
    <row r="6" spans="1:14">
      <c r="A6" s="1" t="s">
        <v>3</v>
      </c>
      <c r="B6" s="1">
        <v>1</v>
      </c>
      <c r="C6" s="1">
        <v>10</v>
      </c>
      <c r="H6" s="10" t="s">
        <v>4</v>
      </c>
      <c r="I6" s="12">
        <v>1</v>
      </c>
      <c r="J6" s="12">
        <v>2</v>
      </c>
      <c r="L6" s="10" t="s">
        <v>5</v>
      </c>
      <c r="M6" s="12">
        <v>10</v>
      </c>
      <c r="N6" s="12">
        <v>20</v>
      </c>
    </row>
    <row r="7" spans="1:14">
      <c r="A7" s="1" t="s">
        <v>3</v>
      </c>
      <c r="B7" s="1">
        <v>1</v>
      </c>
      <c r="C7" s="1">
        <v>10</v>
      </c>
      <c r="H7" s="10" t="s">
        <v>6</v>
      </c>
      <c r="I7" s="10">
        <v>0.5</v>
      </c>
      <c r="J7" s="10">
        <v>0.5</v>
      </c>
      <c r="L7" s="10" t="s">
        <v>7</v>
      </c>
      <c r="M7" s="10">
        <v>0.6</v>
      </c>
      <c r="N7" s="10">
        <v>0.4</v>
      </c>
    </row>
    <row r="8" spans="1:14">
      <c r="A8" s="1" t="s">
        <v>3</v>
      </c>
      <c r="B8" s="1">
        <v>1</v>
      </c>
      <c r="C8" s="1">
        <v>10</v>
      </c>
    </row>
    <row r="9" spans="1:14">
      <c r="A9" s="1" t="s">
        <v>3</v>
      </c>
      <c r="B9" s="1">
        <v>1</v>
      </c>
      <c r="C9" s="1">
        <v>10</v>
      </c>
      <c r="I9" s="16" t="s">
        <v>8</v>
      </c>
      <c r="J9" s="16">
        <f>(I6*I7) + (J6*J7)</f>
        <v>1.5</v>
      </c>
      <c r="M9" s="14" t="s">
        <v>9</v>
      </c>
      <c r="N9" s="14">
        <f>(M6*M7) + (N6*N7)</f>
        <v>14</v>
      </c>
    </row>
    <row r="10" spans="1:14">
      <c r="A10" s="1" t="s">
        <v>3</v>
      </c>
      <c r="B10" s="1">
        <v>1</v>
      </c>
      <c r="C10" s="1">
        <v>10</v>
      </c>
      <c r="I10" s="3" t="s">
        <v>10</v>
      </c>
      <c r="M10" t="s">
        <v>11</v>
      </c>
    </row>
    <row r="11" spans="1:14">
      <c r="A11" s="1" t="s">
        <v>3</v>
      </c>
      <c r="B11" s="1">
        <v>1</v>
      </c>
      <c r="C11" s="1">
        <v>10</v>
      </c>
    </row>
    <row r="12" spans="1:14">
      <c r="A12" s="1" t="s">
        <v>3</v>
      </c>
      <c r="B12" s="1">
        <v>1</v>
      </c>
      <c r="C12" s="1">
        <v>10</v>
      </c>
      <c r="E12" t="s">
        <v>12</v>
      </c>
    </row>
    <row r="13" spans="1:14">
      <c r="A13" s="1" t="s">
        <v>3</v>
      </c>
      <c r="B13" s="1">
        <v>1</v>
      </c>
      <c r="C13" s="1">
        <v>10</v>
      </c>
    </row>
    <row r="14" spans="1:14">
      <c r="A14" s="1" t="s">
        <v>3</v>
      </c>
      <c r="B14" s="1">
        <v>1</v>
      </c>
      <c r="C14" s="1">
        <v>10</v>
      </c>
      <c r="H14" s="2"/>
      <c r="I14" s="4"/>
      <c r="J14" s="5" t="s">
        <v>2</v>
      </c>
      <c r="K14" s="6"/>
    </row>
    <row r="15" spans="1:14">
      <c r="A15" s="1" t="s">
        <v>3</v>
      </c>
      <c r="B15" s="1">
        <v>1</v>
      </c>
      <c r="C15" s="1">
        <v>10</v>
      </c>
      <c r="H15" s="2"/>
      <c r="I15" s="4"/>
      <c r="J15" s="7">
        <v>10</v>
      </c>
      <c r="K15" s="7">
        <v>20</v>
      </c>
      <c r="N15">
        <f>12/60</f>
        <v>0.2</v>
      </c>
    </row>
    <row r="16" spans="1:14">
      <c r="A16" s="1" t="s">
        <v>3</v>
      </c>
      <c r="B16" s="1">
        <v>1</v>
      </c>
      <c r="C16" s="1">
        <v>10</v>
      </c>
      <c r="H16" s="8" t="s">
        <v>1</v>
      </c>
      <c r="I16" s="7">
        <v>1</v>
      </c>
      <c r="J16" s="4">
        <v>0.3</v>
      </c>
      <c r="K16" s="4">
        <v>0.2</v>
      </c>
    </row>
    <row r="17" spans="1:15">
      <c r="A17" s="1" t="s">
        <v>3</v>
      </c>
      <c r="B17" s="1">
        <v>1</v>
      </c>
      <c r="C17" s="1">
        <v>10</v>
      </c>
      <c r="H17" s="9"/>
      <c r="I17" s="7">
        <v>2</v>
      </c>
      <c r="J17" s="4">
        <v>0.3</v>
      </c>
      <c r="K17" s="4">
        <v>0.2</v>
      </c>
    </row>
    <row r="18" spans="1:15">
      <c r="A18" s="1" t="s">
        <v>3</v>
      </c>
      <c r="B18" s="1">
        <v>1</v>
      </c>
      <c r="C18" s="1">
        <v>10</v>
      </c>
    </row>
    <row r="19" spans="1:15">
      <c r="A19" s="1" t="s">
        <v>3</v>
      </c>
      <c r="B19" s="1">
        <v>1</v>
      </c>
      <c r="C19" s="1">
        <v>10</v>
      </c>
    </row>
    <row r="20" spans="1:15">
      <c r="A20" s="1" t="s">
        <v>13</v>
      </c>
      <c r="B20" s="1">
        <v>2</v>
      </c>
      <c r="C20" s="1">
        <v>10</v>
      </c>
    </row>
    <row r="21" spans="1:15">
      <c r="A21" s="1" t="s">
        <v>13</v>
      </c>
      <c r="B21" s="1">
        <v>2</v>
      </c>
      <c r="C21" s="1">
        <v>10</v>
      </c>
      <c r="I21" s="10" t="s">
        <v>1</v>
      </c>
      <c r="J21" s="11" t="s">
        <v>14</v>
      </c>
      <c r="K21" s="10" t="s">
        <v>2</v>
      </c>
      <c r="L21" s="11" t="s">
        <v>15</v>
      </c>
      <c r="M21" s="10" t="s">
        <v>16</v>
      </c>
      <c r="N21" s="10" t="s">
        <v>17</v>
      </c>
      <c r="O21" s="13" t="s">
        <v>18</v>
      </c>
    </row>
    <row r="22" spans="1:15">
      <c r="A22" s="1" t="s">
        <v>13</v>
      </c>
      <c r="B22" s="1">
        <v>2</v>
      </c>
      <c r="C22" s="1">
        <v>10</v>
      </c>
      <c r="I22" s="10">
        <v>1</v>
      </c>
      <c r="J22" s="15">
        <f>I22-$J$9</f>
        <v>-0.5</v>
      </c>
      <c r="K22" s="10">
        <v>10</v>
      </c>
      <c r="L22" s="15">
        <f>K22-$N$9</f>
        <v>-4</v>
      </c>
      <c r="M22" s="10">
        <f>J22*L22</f>
        <v>2</v>
      </c>
      <c r="N22" s="10">
        <f>J16</f>
        <v>0.3</v>
      </c>
      <c r="O22" s="3">
        <f>(M22*N22)</f>
        <v>0.6</v>
      </c>
    </row>
    <row r="23" spans="1:15">
      <c r="A23" s="1" t="s">
        <v>13</v>
      </c>
      <c r="B23" s="1">
        <v>2</v>
      </c>
      <c r="C23" s="1">
        <v>10</v>
      </c>
      <c r="I23" s="10">
        <v>1</v>
      </c>
      <c r="J23" s="11">
        <f t="shared" ref="J23:J25" si="0">I23-$J$9</f>
        <v>-0.5</v>
      </c>
      <c r="K23" s="10">
        <v>20</v>
      </c>
      <c r="L23" s="11">
        <f>K23-$N$9</f>
        <v>6</v>
      </c>
      <c r="M23" s="10">
        <f t="shared" ref="M23:M25" si="1">J23*L23</f>
        <v>-3</v>
      </c>
      <c r="N23" s="10">
        <f>K16</f>
        <v>0.2</v>
      </c>
      <c r="O23" s="3">
        <f>(M23*N23)</f>
        <v>-0.60000000000000009</v>
      </c>
    </row>
    <row r="24" spans="1:15">
      <c r="A24" s="1" t="s">
        <v>13</v>
      </c>
      <c r="B24" s="1">
        <v>2</v>
      </c>
      <c r="C24" s="1">
        <v>10</v>
      </c>
      <c r="I24" s="10">
        <v>2</v>
      </c>
      <c r="J24" s="11">
        <f t="shared" si="0"/>
        <v>0.5</v>
      </c>
      <c r="K24" s="10">
        <v>10</v>
      </c>
      <c r="L24" s="11">
        <f t="shared" ref="L24:L25" si="2">K24-$N$9</f>
        <v>-4</v>
      </c>
      <c r="M24" s="10">
        <f t="shared" si="1"/>
        <v>-2</v>
      </c>
      <c r="N24" s="10">
        <f>J17</f>
        <v>0.3</v>
      </c>
      <c r="O24" s="3">
        <f>(M24*N24)</f>
        <v>-0.6</v>
      </c>
    </row>
    <row r="25" spans="1:15">
      <c r="A25" s="1" t="s">
        <v>13</v>
      </c>
      <c r="B25" s="1">
        <v>2</v>
      </c>
      <c r="C25" s="1">
        <v>10</v>
      </c>
      <c r="I25" s="10">
        <v>2</v>
      </c>
      <c r="J25" s="11">
        <f t="shared" si="0"/>
        <v>0.5</v>
      </c>
      <c r="K25" s="10">
        <v>20</v>
      </c>
      <c r="L25" s="11">
        <f t="shared" si="2"/>
        <v>6</v>
      </c>
      <c r="M25" s="10">
        <f t="shared" si="1"/>
        <v>3</v>
      </c>
      <c r="N25" s="10">
        <f>K17</f>
        <v>0.2</v>
      </c>
      <c r="O25" s="3">
        <f>(M25*N25)</f>
        <v>0.60000000000000009</v>
      </c>
    </row>
    <row r="26" spans="1:15">
      <c r="A26" s="1" t="s">
        <v>13</v>
      </c>
      <c r="B26" s="1">
        <v>2</v>
      </c>
      <c r="C26" s="1">
        <v>10</v>
      </c>
    </row>
    <row r="27" spans="1:15">
      <c r="A27" s="1" t="s">
        <v>13</v>
      </c>
      <c r="B27" s="1">
        <v>2</v>
      </c>
      <c r="C27" s="1">
        <v>10</v>
      </c>
      <c r="M27" t="s">
        <v>19</v>
      </c>
      <c r="N27">
        <f>SUM(O22:O25)</f>
        <v>0</v>
      </c>
    </row>
    <row r="28" spans="1:15">
      <c r="A28" s="1" t="s">
        <v>13</v>
      </c>
      <c r="B28" s="1">
        <v>2</v>
      </c>
      <c r="C28" s="1">
        <v>10</v>
      </c>
      <c r="F28">
        <f>_xlfn.COVARIANCE.P(B2:B61,C2:C61)</f>
        <v>0</v>
      </c>
    </row>
    <row r="29" spans="1:15">
      <c r="A29" s="1" t="s">
        <v>13</v>
      </c>
      <c r="B29" s="1">
        <v>2</v>
      </c>
      <c r="C29" s="1">
        <v>10</v>
      </c>
    </row>
    <row r="30" spans="1:15">
      <c r="A30" s="1" t="s">
        <v>13</v>
      </c>
      <c r="B30" s="1">
        <v>2</v>
      </c>
      <c r="C30" s="1">
        <v>10</v>
      </c>
    </row>
    <row r="31" spans="1:15">
      <c r="A31" s="1" t="s">
        <v>13</v>
      </c>
      <c r="B31" s="1">
        <v>2</v>
      </c>
      <c r="C31" s="1">
        <v>10</v>
      </c>
    </row>
    <row r="32" spans="1:15">
      <c r="A32" s="1" t="s">
        <v>13</v>
      </c>
      <c r="B32" s="1">
        <v>2</v>
      </c>
      <c r="C32" s="1">
        <v>10</v>
      </c>
      <c r="I32" s="3" t="s">
        <v>1</v>
      </c>
      <c r="J32" s="3" t="s">
        <v>20</v>
      </c>
      <c r="K32" s="3" t="s">
        <v>2</v>
      </c>
      <c r="L32" t="s">
        <v>15</v>
      </c>
      <c r="N32" t="s">
        <v>17</v>
      </c>
    </row>
    <row r="33" spans="1:15">
      <c r="A33" s="1" t="s">
        <v>13</v>
      </c>
      <c r="B33" s="1">
        <v>2</v>
      </c>
      <c r="C33" s="1">
        <v>10</v>
      </c>
      <c r="I33" s="3">
        <v>1</v>
      </c>
      <c r="J33" s="3">
        <f>I33-1.5</f>
        <v>-0.5</v>
      </c>
      <c r="K33" s="3">
        <v>10</v>
      </c>
      <c r="L33">
        <f>K33-14</f>
        <v>-4</v>
      </c>
      <c r="M33">
        <f>J33*L33</f>
        <v>2</v>
      </c>
      <c r="N33">
        <f>J16</f>
        <v>0.3</v>
      </c>
      <c r="O33" s="3">
        <f>M33*N33</f>
        <v>0.6</v>
      </c>
    </row>
    <row r="34" spans="1:15">
      <c r="A34" s="1" t="s">
        <v>13</v>
      </c>
      <c r="B34" s="1">
        <v>2</v>
      </c>
      <c r="C34" s="1">
        <v>10</v>
      </c>
      <c r="I34" s="3">
        <v>1</v>
      </c>
      <c r="J34" s="3">
        <f t="shared" ref="J34:J36" si="3">I34-1.5</f>
        <v>-0.5</v>
      </c>
      <c r="K34" s="3">
        <v>20</v>
      </c>
      <c r="L34">
        <f t="shared" ref="L34:L36" si="4">K34-14</f>
        <v>6</v>
      </c>
      <c r="M34">
        <f t="shared" ref="M34:M36" si="5">J34*L34</f>
        <v>-3</v>
      </c>
      <c r="N34">
        <f>K16</f>
        <v>0.2</v>
      </c>
      <c r="O34" s="3">
        <f t="shared" ref="O34:O36" si="6">M34*N34</f>
        <v>-0.60000000000000009</v>
      </c>
    </row>
    <row r="35" spans="1:15">
      <c r="A35" s="1" t="s">
        <v>13</v>
      </c>
      <c r="B35" s="1">
        <v>2</v>
      </c>
      <c r="C35" s="1">
        <v>10</v>
      </c>
      <c r="I35" s="3">
        <v>2</v>
      </c>
      <c r="J35" s="3">
        <f t="shared" si="3"/>
        <v>0.5</v>
      </c>
      <c r="K35" s="3">
        <v>10</v>
      </c>
      <c r="L35">
        <f t="shared" si="4"/>
        <v>-4</v>
      </c>
      <c r="M35">
        <f t="shared" si="5"/>
        <v>-2</v>
      </c>
      <c r="N35">
        <f>J17</f>
        <v>0.3</v>
      </c>
      <c r="O35" s="3">
        <f t="shared" si="6"/>
        <v>-0.6</v>
      </c>
    </row>
    <row r="36" spans="1:15">
      <c r="A36" s="1" t="s">
        <v>13</v>
      </c>
      <c r="B36" s="1">
        <v>2</v>
      </c>
      <c r="C36" s="1">
        <v>10</v>
      </c>
      <c r="I36" s="3">
        <v>2</v>
      </c>
      <c r="J36" s="3">
        <f t="shared" si="3"/>
        <v>0.5</v>
      </c>
      <c r="K36" s="3">
        <v>20</v>
      </c>
      <c r="L36">
        <f t="shared" si="4"/>
        <v>6</v>
      </c>
      <c r="M36">
        <f t="shared" si="5"/>
        <v>3</v>
      </c>
      <c r="N36">
        <f>K17</f>
        <v>0.2</v>
      </c>
      <c r="O36" s="3">
        <f t="shared" si="6"/>
        <v>0.60000000000000009</v>
      </c>
    </row>
    <row r="37" spans="1:15">
      <c r="A37" s="1" t="s">
        <v>13</v>
      </c>
      <c r="B37" s="1">
        <v>2</v>
      </c>
      <c r="C37" s="1">
        <v>10</v>
      </c>
    </row>
    <row r="38" spans="1:15">
      <c r="A38" s="1" t="s">
        <v>21</v>
      </c>
      <c r="B38" s="1">
        <v>1</v>
      </c>
      <c r="C38" s="1">
        <v>20</v>
      </c>
      <c r="O38" s="3">
        <f>SUM(O33:O36)</f>
        <v>0</v>
      </c>
    </row>
    <row r="39" spans="1:15">
      <c r="A39" s="1" t="s">
        <v>21</v>
      </c>
      <c r="B39" s="1">
        <v>1</v>
      </c>
      <c r="C39" s="1">
        <v>20</v>
      </c>
    </row>
    <row r="40" spans="1:15">
      <c r="A40" s="1" t="s">
        <v>21</v>
      </c>
      <c r="B40" s="1">
        <v>1</v>
      </c>
      <c r="C40" s="1">
        <v>20</v>
      </c>
    </row>
    <row r="41" spans="1:15">
      <c r="A41" s="1" t="s">
        <v>21</v>
      </c>
      <c r="B41" s="1">
        <v>1</v>
      </c>
      <c r="C41" s="1">
        <v>20</v>
      </c>
    </row>
    <row r="42" spans="1:15">
      <c r="A42" s="1" t="s">
        <v>21</v>
      </c>
      <c r="B42" s="1">
        <v>1</v>
      </c>
      <c r="C42" s="1">
        <v>20</v>
      </c>
    </row>
    <row r="43" spans="1:15">
      <c r="A43" s="1" t="s">
        <v>21</v>
      </c>
      <c r="B43" s="1">
        <v>1</v>
      </c>
      <c r="C43" s="1">
        <v>20</v>
      </c>
    </row>
    <row r="44" spans="1:15">
      <c r="A44" s="1" t="s">
        <v>21</v>
      </c>
      <c r="B44" s="1">
        <v>1</v>
      </c>
      <c r="C44" s="1">
        <v>20</v>
      </c>
    </row>
    <row r="45" spans="1:15">
      <c r="A45" s="1" t="s">
        <v>21</v>
      </c>
      <c r="B45" s="1">
        <v>1</v>
      </c>
      <c r="C45" s="1">
        <v>20</v>
      </c>
    </row>
    <row r="46" spans="1:15">
      <c r="A46" s="1" t="s">
        <v>21</v>
      </c>
      <c r="B46" s="1">
        <v>1</v>
      </c>
      <c r="C46" s="1">
        <v>20</v>
      </c>
    </row>
    <row r="47" spans="1:15">
      <c r="A47" s="1" t="s">
        <v>21</v>
      </c>
      <c r="B47" s="1">
        <v>1</v>
      </c>
      <c r="C47" s="1">
        <v>20</v>
      </c>
      <c r="I47" s="3" t="s">
        <v>1</v>
      </c>
      <c r="J47" s="3" t="s">
        <v>2</v>
      </c>
      <c r="K47" s="3" t="s">
        <v>22</v>
      </c>
      <c r="L47" t="s">
        <v>17</v>
      </c>
      <c r="M47" t="s">
        <v>23</v>
      </c>
    </row>
    <row r="48" spans="1:15">
      <c r="A48" s="1" t="s">
        <v>21</v>
      </c>
      <c r="B48" s="1">
        <v>1</v>
      </c>
      <c r="C48" s="1">
        <v>20</v>
      </c>
      <c r="I48" s="3">
        <v>1</v>
      </c>
      <c r="J48" s="3">
        <v>10</v>
      </c>
      <c r="K48" s="3">
        <f>I48*J48</f>
        <v>10</v>
      </c>
      <c r="L48">
        <v>0.3</v>
      </c>
      <c r="M48">
        <f>K48*L48</f>
        <v>3</v>
      </c>
    </row>
    <row r="49" spans="1:16">
      <c r="A49" s="1" t="s">
        <v>21</v>
      </c>
      <c r="B49" s="1">
        <v>1</v>
      </c>
      <c r="C49" s="1">
        <v>20</v>
      </c>
      <c r="I49" s="3">
        <v>1</v>
      </c>
      <c r="J49" s="3">
        <v>20</v>
      </c>
      <c r="K49" s="3">
        <f t="shared" ref="K49:K51" si="7">I49*J49</f>
        <v>20</v>
      </c>
      <c r="L49">
        <v>0.2</v>
      </c>
      <c r="M49">
        <f t="shared" ref="M49:M51" si="8">K49*L49</f>
        <v>4</v>
      </c>
    </row>
    <row r="50" spans="1:16">
      <c r="A50" s="1" t="s">
        <v>24</v>
      </c>
      <c r="B50" s="1">
        <v>2</v>
      </c>
      <c r="C50" s="1">
        <v>20</v>
      </c>
      <c r="I50" s="3">
        <v>2</v>
      </c>
      <c r="J50" s="3">
        <v>10</v>
      </c>
      <c r="K50" s="3">
        <f t="shared" si="7"/>
        <v>20</v>
      </c>
      <c r="L50">
        <v>0.3</v>
      </c>
      <c r="M50">
        <f t="shared" si="8"/>
        <v>6</v>
      </c>
    </row>
    <row r="51" spans="1:16">
      <c r="A51" s="1" t="s">
        <v>24</v>
      </c>
      <c r="B51" s="1">
        <v>2</v>
      </c>
      <c r="C51" s="1">
        <v>20</v>
      </c>
      <c r="I51" s="3">
        <v>2</v>
      </c>
      <c r="J51" s="3">
        <v>20</v>
      </c>
      <c r="K51" s="3">
        <f t="shared" si="7"/>
        <v>40</v>
      </c>
      <c r="L51">
        <v>0.2</v>
      </c>
      <c r="M51">
        <f t="shared" si="8"/>
        <v>8</v>
      </c>
    </row>
    <row r="52" spans="1:16">
      <c r="A52" s="1" t="s">
        <v>24</v>
      </c>
      <c r="B52" s="1">
        <v>2</v>
      </c>
      <c r="C52" s="1">
        <v>20</v>
      </c>
    </row>
    <row r="53" spans="1:16">
      <c r="A53" s="1" t="s">
        <v>24</v>
      </c>
      <c r="B53" s="1">
        <v>2</v>
      </c>
      <c r="C53" s="1">
        <v>20</v>
      </c>
      <c r="L53" s="3" t="s">
        <v>25</v>
      </c>
      <c r="M53">
        <f>SUM(M48:M51)</f>
        <v>21</v>
      </c>
      <c r="O53" s="3" t="s">
        <v>8</v>
      </c>
      <c r="P53">
        <v>1.5</v>
      </c>
    </row>
    <row r="54" spans="1:16">
      <c r="A54" s="1" t="s">
        <v>24</v>
      </c>
      <c r="B54" s="1">
        <v>2</v>
      </c>
      <c r="C54" s="1">
        <v>20</v>
      </c>
      <c r="O54" s="3" t="s">
        <v>9</v>
      </c>
      <c r="P54">
        <f>14</f>
        <v>14</v>
      </c>
    </row>
    <row r="55" spans="1:16">
      <c r="A55" s="1" t="s">
        <v>24</v>
      </c>
      <c r="B55" s="1">
        <v>2</v>
      </c>
      <c r="C55" s="1">
        <v>20</v>
      </c>
      <c r="P55">
        <f>P53*P54</f>
        <v>21</v>
      </c>
    </row>
    <row r="56" spans="1:16">
      <c r="A56" s="1" t="s">
        <v>24</v>
      </c>
      <c r="B56" s="1">
        <v>2</v>
      </c>
      <c r="C56" s="1">
        <v>20</v>
      </c>
    </row>
    <row r="57" spans="1:16">
      <c r="A57" s="1" t="s">
        <v>24</v>
      </c>
      <c r="B57" s="1">
        <v>2</v>
      </c>
      <c r="C57" s="1">
        <v>20</v>
      </c>
    </row>
    <row r="58" spans="1:16">
      <c r="A58" s="1" t="s">
        <v>24</v>
      </c>
      <c r="B58" s="1">
        <v>2</v>
      </c>
      <c r="C58" s="1">
        <v>20</v>
      </c>
    </row>
    <row r="59" spans="1:16">
      <c r="A59" s="1" t="s">
        <v>24</v>
      </c>
      <c r="B59" s="1">
        <v>2</v>
      </c>
      <c r="C59" s="1">
        <v>20</v>
      </c>
    </row>
    <row r="60" spans="1:16">
      <c r="A60" s="1" t="s">
        <v>24</v>
      </c>
      <c r="B60" s="1">
        <v>2</v>
      </c>
      <c r="C60" s="1">
        <v>20</v>
      </c>
    </row>
    <row r="61" spans="1:16">
      <c r="A61" s="1" t="s">
        <v>24</v>
      </c>
      <c r="B61" s="1">
        <v>2</v>
      </c>
      <c r="C61" s="1">
        <v>20</v>
      </c>
    </row>
  </sheetData>
  <mergeCells count="2">
    <mergeCell ref="J14:K14"/>
    <mergeCell ref="H16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"/>
  <sheetViews>
    <sheetView tabSelected="1" topLeftCell="A62" workbookViewId="0">
      <selection activeCell="X77" sqref="X77"/>
    </sheetView>
  </sheetViews>
  <sheetFormatPr defaultRowHeight="15"/>
  <cols>
    <col min="20" max="22" width="9.140625" style="3"/>
    <col min="23" max="23" width="13" bestFit="1" customWidth="1"/>
    <col min="24" max="24" width="14.28515625" bestFit="1" customWidth="1"/>
  </cols>
  <sheetData>
    <row r="1" spans="2:24">
      <c r="B1" s="1" t="s">
        <v>1</v>
      </c>
      <c r="C1" s="1" t="s">
        <v>2</v>
      </c>
      <c r="T1" s="2" t="s">
        <v>4</v>
      </c>
      <c r="U1" s="3" t="s">
        <v>26</v>
      </c>
      <c r="V1" s="2" t="s">
        <v>5</v>
      </c>
      <c r="W1" t="s">
        <v>27</v>
      </c>
      <c r="X1" t="s">
        <v>28</v>
      </c>
    </row>
    <row r="2" spans="2:24">
      <c r="B2" s="1">
        <v>1</v>
      </c>
      <c r="C2" s="1">
        <v>10</v>
      </c>
      <c r="T2" s="2">
        <v>1</v>
      </c>
      <c r="U2" s="3">
        <f>T2-$Q$3</f>
        <v>-0.46268656716417911</v>
      </c>
      <c r="V2" s="2">
        <v>10</v>
      </c>
      <c r="W2">
        <f>V2-$Q$4</f>
        <v>-4.6268656716417915</v>
      </c>
      <c r="X2">
        <f>U2*W2</f>
        <v>2.1407885943417244</v>
      </c>
    </row>
    <row r="3" spans="2:24">
      <c r="B3" s="1">
        <v>1</v>
      </c>
      <c r="C3" s="1">
        <v>10</v>
      </c>
      <c r="P3" t="s">
        <v>29</v>
      </c>
      <c r="Q3">
        <f>AVERAGE(B2:B68)</f>
        <v>1.4626865671641791</v>
      </c>
      <c r="T3" s="2">
        <v>1</v>
      </c>
      <c r="U3" s="3">
        <f t="shared" ref="U3:U66" si="0">T3-$Q$3</f>
        <v>-0.46268656716417911</v>
      </c>
      <c r="V3" s="2">
        <v>10</v>
      </c>
      <c r="W3">
        <f t="shared" ref="W3:W66" si="1">V3-$Q$4</f>
        <v>-4.6268656716417915</v>
      </c>
      <c r="X3">
        <f t="shared" ref="X3:X66" si="2">U3*W3</f>
        <v>2.1407885943417244</v>
      </c>
    </row>
    <row r="4" spans="2:24">
      <c r="B4" s="1">
        <v>1</v>
      </c>
      <c r="C4" s="1">
        <v>10</v>
      </c>
      <c r="P4" t="s">
        <v>30</v>
      </c>
      <c r="Q4">
        <f>AVERAGE(C2:C68)</f>
        <v>14.626865671641792</v>
      </c>
      <c r="T4" s="2">
        <v>1</v>
      </c>
      <c r="U4" s="3">
        <f t="shared" si="0"/>
        <v>-0.46268656716417911</v>
      </c>
      <c r="V4" s="2">
        <v>10</v>
      </c>
      <c r="W4">
        <f t="shared" si="1"/>
        <v>-4.6268656716417915</v>
      </c>
      <c r="X4">
        <f t="shared" si="2"/>
        <v>2.1407885943417244</v>
      </c>
    </row>
    <row r="5" spans="2:24">
      <c r="B5" s="1">
        <v>1</v>
      </c>
      <c r="C5" s="1">
        <v>10</v>
      </c>
      <c r="T5" s="2">
        <v>1</v>
      </c>
      <c r="U5" s="3">
        <f t="shared" si="0"/>
        <v>-0.46268656716417911</v>
      </c>
      <c r="V5" s="2">
        <v>10</v>
      </c>
      <c r="W5">
        <f t="shared" si="1"/>
        <v>-4.6268656716417915</v>
      </c>
      <c r="X5">
        <f t="shared" si="2"/>
        <v>2.1407885943417244</v>
      </c>
    </row>
    <row r="6" spans="2:24">
      <c r="B6" s="1">
        <v>1</v>
      </c>
      <c r="C6" s="1">
        <v>10</v>
      </c>
      <c r="T6" s="2">
        <v>1</v>
      </c>
      <c r="U6" s="3">
        <f t="shared" si="0"/>
        <v>-0.46268656716417911</v>
      </c>
      <c r="V6" s="2">
        <v>10</v>
      </c>
      <c r="W6">
        <f t="shared" si="1"/>
        <v>-4.6268656716417915</v>
      </c>
      <c r="X6">
        <f t="shared" si="2"/>
        <v>2.1407885943417244</v>
      </c>
    </row>
    <row r="7" spans="2:24">
      <c r="B7" s="1">
        <v>1</v>
      </c>
      <c r="C7" s="1">
        <v>10</v>
      </c>
      <c r="P7" t="s">
        <v>31</v>
      </c>
      <c r="Q7">
        <f>_xlfn.STDEV.S(B2:B68)</f>
        <v>0.50236887958994958</v>
      </c>
      <c r="T7" s="2">
        <v>1</v>
      </c>
      <c r="U7" s="3">
        <f t="shared" si="0"/>
        <v>-0.46268656716417911</v>
      </c>
      <c r="V7" s="2">
        <v>10</v>
      </c>
      <c r="W7">
        <f t="shared" si="1"/>
        <v>-4.6268656716417915</v>
      </c>
      <c r="X7">
        <f t="shared" si="2"/>
        <v>2.1407885943417244</v>
      </c>
    </row>
    <row r="8" spans="2:24">
      <c r="B8" s="1">
        <v>2</v>
      </c>
      <c r="C8" s="1">
        <v>10</v>
      </c>
      <c r="P8" t="s">
        <v>32</v>
      </c>
      <c r="Q8">
        <f>_xlfn.STDEV.S(C2:C68)</f>
        <v>5.0236887958994965</v>
      </c>
      <c r="T8" s="2">
        <v>2</v>
      </c>
      <c r="U8" s="3">
        <f t="shared" si="0"/>
        <v>0.53731343283582089</v>
      </c>
      <c r="V8" s="2">
        <v>10</v>
      </c>
      <c r="W8">
        <f t="shared" si="1"/>
        <v>-4.6268656716417915</v>
      </c>
      <c r="X8">
        <f t="shared" si="2"/>
        <v>-2.4860770773000671</v>
      </c>
    </row>
    <row r="9" spans="2:24">
      <c r="B9" s="1">
        <v>2</v>
      </c>
      <c r="C9" s="1">
        <v>10</v>
      </c>
      <c r="I9" t="s">
        <v>33</v>
      </c>
      <c r="J9">
        <f>_xlfn.COVARIANCE.S(B2:B68,C2:C68)</f>
        <v>0.55404794210764363</v>
      </c>
      <c r="T9" s="2">
        <v>2</v>
      </c>
      <c r="U9" s="3">
        <f t="shared" si="0"/>
        <v>0.53731343283582089</v>
      </c>
      <c r="V9" s="2">
        <v>10</v>
      </c>
      <c r="W9">
        <f t="shared" si="1"/>
        <v>-4.6268656716417915</v>
      </c>
      <c r="X9">
        <f t="shared" si="2"/>
        <v>-2.4860770773000671</v>
      </c>
    </row>
    <row r="10" spans="2:24">
      <c r="B10" s="1">
        <v>2</v>
      </c>
      <c r="C10" s="1">
        <v>10</v>
      </c>
      <c r="I10" t="s">
        <v>34</v>
      </c>
      <c r="J10">
        <f>CORREL(B2:B68,C2:C68)</f>
        <v>0.2195340501792114</v>
      </c>
      <c r="T10" s="2">
        <v>2</v>
      </c>
      <c r="U10" s="3">
        <f t="shared" si="0"/>
        <v>0.53731343283582089</v>
      </c>
      <c r="V10" s="2">
        <v>10</v>
      </c>
      <c r="W10">
        <f t="shared" si="1"/>
        <v>-4.6268656716417915</v>
      </c>
      <c r="X10">
        <f t="shared" si="2"/>
        <v>-2.4860770773000671</v>
      </c>
    </row>
    <row r="11" spans="2:24">
      <c r="B11" s="1">
        <v>2</v>
      </c>
      <c r="C11" s="1">
        <v>10</v>
      </c>
      <c r="T11" s="2">
        <v>2</v>
      </c>
      <c r="U11" s="3">
        <f t="shared" si="0"/>
        <v>0.53731343283582089</v>
      </c>
      <c r="V11" s="2">
        <v>10</v>
      </c>
      <c r="W11">
        <f t="shared" si="1"/>
        <v>-4.6268656716417915</v>
      </c>
      <c r="X11">
        <f t="shared" si="2"/>
        <v>-2.4860770773000671</v>
      </c>
    </row>
    <row r="12" spans="2:24">
      <c r="B12" s="1">
        <v>2</v>
      </c>
      <c r="C12" s="1">
        <v>10</v>
      </c>
      <c r="T12" s="2">
        <v>2</v>
      </c>
      <c r="U12" s="3">
        <f t="shared" si="0"/>
        <v>0.53731343283582089</v>
      </c>
      <c r="V12" s="2">
        <v>10</v>
      </c>
      <c r="W12">
        <f t="shared" si="1"/>
        <v>-4.6268656716417915</v>
      </c>
      <c r="X12">
        <f t="shared" si="2"/>
        <v>-2.4860770773000671</v>
      </c>
    </row>
    <row r="13" spans="2:24">
      <c r="B13" s="1">
        <v>2</v>
      </c>
      <c r="C13" s="1">
        <v>10</v>
      </c>
      <c r="T13" s="2">
        <v>2</v>
      </c>
      <c r="U13" s="3">
        <f t="shared" si="0"/>
        <v>0.53731343283582089</v>
      </c>
      <c r="V13" s="2">
        <v>10</v>
      </c>
      <c r="W13">
        <f t="shared" si="1"/>
        <v>-4.6268656716417915</v>
      </c>
      <c r="X13">
        <f t="shared" si="2"/>
        <v>-2.4860770773000671</v>
      </c>
    </row>
    <row r="14" spans="2:24">
      <c r="B14" s="1">
        <v>2</v>
      </c>
      <c r="C14" s="1">
        <v>10</v>
      </c>
      <c r="T14" s="2">
        <v>2</v>
      </c>
      <c r="U14" s="3">
        <f t="shared" si="0"/>
        <v>0.53731343283582089</v>
      </c>
      <c r="V14" s="2">
        <v>10</v>
      </c>
      <c r="W14">
        <f t="shared" si="1"/>
        <v>-4.6268656716417915</v>
      </c>
      <c r="X14">
        <f t="shared" si="2"/>
        <v>-2.4860770773000671</v>
      </c>
    </row>
    <row r="15" spans="2:24">
      <c r="B15" s="1">
        <v>1</v>
      </c>
      <c r="C15" s="1">
        <v>10</v>
      </c>
      <c r="T15" s="2">
        <v>1</v>
      </c>
      <c r="U15" s="3">
        <f t="shared" si="0"/>
        <v>-0.46268656716417911</v>
      </c>
      <c r="V15" s="2">
        <v>10</v>
      </c>
      <c r="W15">
        <f t="shared" si="1"/>
        <v>-4.6268656716417915</v>
      </c>
      <c r="X15">
        <f t="shared" si="2"/>
        <v>2.1407885943417244</v>
      </c>
    </row>
    <row r="16" spans="2:24">
      <c r="B16" s="1">
        <v>1</v>
      </c>
      <c r="C16" s="1">
        <v>10</v>
      </c>
      <c r="T16" s="2">
        <v>1</v>
      </c>
      <c r="U16" s="3">
        <f t="shared" si="0"/>
        <v>-0.46268656716417911</v>
      </c>
      <c r="V16" s="2">
        <v>10</v>
      </c>
      <c r="W16">
        <f t="shared" si="1"/>
        <v>-4.6268656716417915</v>
      </c>
      <c r="X16">
        <f t="shared" si="2"/>
        <v>2.1407885943417244</v>
      </c>
    </row>
    <row r="17" spans="2:24">
      <c r="B17" s="1">
        <v>1</v>
      </c>
      <c r="C17" s="1">
        <v>10</v>
      </c>
      <c r="T17" s="2">
        <v>1</v>
      </c>
      <c r="U17" s="3">
        <f t="shared" si="0"/>
        <v>-0.46268656716417911</v>
      </c>
      <c r="V17" s="2">
        <v>10</v>
      </c>
      <c r="W17">
        <f t="shared" si="1"/>
        <v>-4.6268656716417915</v>
      </c>
      <c r="X17">
        <f t="shared" si="2"/>
        <v>2.1407885943417244</v>
      </c>
    </row>
    <row r="18" spans="2:24">
      <c r="B18" s="1">
        <v>1</v>
      </c>
      <c r="C18" s="1">
        <v>10</v>
      </c>
      <c r="T18" s="2">
        <v>1</v>
      </c>
      <c r="U18" s="3">
        <f t="shared" si="0"/>
        <v>-0.46268656716417911</v>
      </c>
      <c r="V18" s="2">
        <v>10</v>
      </c>
      <c r="W18">
        <f t="shared" si="1"/>
        <v>-4.6268656716417915</v>
      </c>
      <c r="X18">
        <f t="shared" si="2"/>
        <v>2.1407885943417244</v>
      </c>
    </row>
    <row r="19" spans="2:24">
      <c r="B19" s="1">
        <v>1</v>
      </c>
      <c r="C19" s="1">
        <v>10</v>
      </c>
      <c r="T19" s="2">
        <v>1</v>
      </c>
      <c r="U19" s="3">
        <f t="shared" si="0"/>
        <v>-0.46268656716417911</v>
      </c>
      <c r="V19" s="2">
        <v>10</v>
      </c>
      <c r="W19">
        <f t="shared" si="1"/>
        <v>-4.6268656716417915</v>
      </c>
      <c r="X19">
        <f t="shared" si="2"/>
        <v>2.1407885943417244</v>
      </c>
    </row>
    <row r="20" spans="2:24">
      <c r="B20" s="1">
        <v>1</v>
      </c>
      <c r="C20" s="1">
        <v>10</v>
      </c>
      <c r="T20" s="2">
        <v>1</v>
      </c>
      <c r="U20" s="3">
        <f t="shared" si="0"/>
        <v>-0.46268656716417911</v>
      </c>
      <c r="V20" s="2">
        <v>10</v>
      </c>
      <c r="W20">
        <f t="shared" si="1"/>
        <v>-4.6268656716417915</v>
      </c>
      <c r="X20">
        <f t="shared" si="2"/>
        <v>2.1407885943417244</v>
      </c>
    </row>
    <row r="21" spans="2:24">
      <c r="B21" s="1">
        <v>2</v>
      </c>
      <c r="C21" s="1">
        <v>20</v>
      </c>
      <c r="T21" s="2">
        <v>2</v>
      </c>
      <c r="U21" s="3">
        <f t="shared" si="0"/>
        <v>0.53731343283582089</v>
      </c>
      <c r="V21" s="2">
        <v>20</v>
      </c>
      <c r="W21">
        <f t="shared" si="1"/>
        <v>5.3731343283582085</v>
      </c>
      <c r="X21">
        <f t="shared" si="2"/>
        <v>2.8870572510581418</v>
      </c>
    </row>
    <row r="22" spans="2:24">
      <c r="B22" s="1">
        <v>2</v>
      </c>
      <c r="C22" s="1">
        <v>20</v>
      </c>
      <c r="T22" s="2">
        <v>2</v>
      </c>
      <c r="U22" s="3">
        <f t="shared" si="0"/>
        <v>0.53731343283582089</v>
      </c>
      <c r="V22" s="2">
        <v>20</v>
      </c>
      <c r="W22">
        <f t="shared" si="1"/>
        <v>5.3731343283582085</v>
      </c>
      <c r="X22">
        <f t="shared" si="2"/>
        <v>2.8870572510581418</v>
      </c>
    </row>
    <row r="23" spans="2:24">
      <c r="B23" s="1">
        <v>2</v>
      </c>
      <c r="C23" s="1">
        <v>20</v>
      </c>
      <c r="T23" s="2">
        <v>2</v>
      </c>
      <c r="U23" s="3">
        <f t="shared" si="0"/>
        <v>0.53731343283582089</v>
      </c>
      <c r="V23" s="2">
        <v>20</v>
      </c>
      <c r="W23">
        <f t="shared" si="1"/>
        <v>5.3731343283582085</v>
      </c>
      <c r="X23">
        <f t="shared" si="2"/>
        <v>2.8870572510581418</v>
      </c>
    </row>
    <row r="24" spans="2:24">
      <c r="B24" s="1">
        <v>2</v>
      </c>
      <c r="C24" s="1">
        <v>20</v>
      </c>
      <c r="T24" s="2">
        <v>2</v>
      </c>
      <c r="U24" s="3">
        <f t="shared" si="0"/>
        <v>0.53731343283582089</v>
      </c>
      <c r="V24" s="2">
        <v>20</v>
      </c>
      <c r="W24">
        <f t="shared" si="1"/>
        <v>5.3731343283582085</v>
      </c>
      <c r="X24">
        <f t="shared" si="2"/>
        <v>2.8870572510581418</v>
      </c>
    </row>
    <row r="25" spans="2:24">
      <c r="B25" s="1">
        <v>2</v>
      </c>
      <c r="C25" s="1">
        <v>20</v>
      </c>
      <c r="T25" s="2">
        <v>2</v>
      </c>
      <c r="U25" s="3">
        <f t="shared" si="0"/>
        <v>0.53731343283582089</v>
      </c>
      <c r="V25" s="2">
        <v>20</v>
      </c>
      <c r="W25">
        <f t="shared" si="1"/>
        <v>5.3731343283582085</v>
      </c>
      <c r="X25">
        <f t="shared" si="2"/>
        <v>2.8870572510581418</v>
      </c>
    </row>
    <row r="26" spans="2:24">
      <c r="B26" s="1">
        <v>2</v>
      </c>
      <c r="C26" s="1">
        <v>20</v>
      </c>
      <c r="T26" s="2">
        <v>2</v>
      </c>
      <c r="U26" s="3">
        <f t="shared" si="0"/>
        <v>0.53731343283582089</v>
      </c>
      <c r="V26" s="2">
        <v>20</v>
      </c>
      <c r="W26">
        <f t="shared" si="1"/>
        <v>5.3731343283582085</v>
      </c>
      <c r="X26">
        <f t="shared" si="2"/>
        <v>2.8870572510581418</v>
      </c>
    </row>
    <row r="27" spans="2:24">
      <c r="B27" s="1">
        <v>1</v>
      </c>
      <c r="C27" s="1">
        <v>20</v>
      </c>
      <c r="T27" s="2">
        <v>1</v>
      </c>
      <c r="U27" s="3">
        <f t="shared" si="0"/>
        <v>-0.46268656716417911</v>
      </c>
      <c r="V27" s="2">
        <v>20</v>
      </c>
      <c r="W27">
        <f t="shared" si="1"/>
        <v>5.3731343283582085</v>
      </c>
      <c r="X27">
        <f t="shared" si="2"/>
        <v>-2.4860770773000667</v>
      </c>
    </row>
    <row r="28" spans="2:24">
      <c r="B28" s="1">
        <v>1</v>
      </c>
      <c r="C28" s="1">
        <v>20</v>
      </c>
      <c r="T28" s="2">
        <v>1</v>
      </c>
      <c r="U28" s="3">
        <f t="shared" si="0"/>
        <v>-0.46268656716417911</v>
      </c>
      <c r="V28" s="2">
        <v>20</v>
      </c>
      <c r="W28">
        <f t="shared" si="1"/>
        <v>5.3731343283582085</v>
      </c>
      <c r="X28">
        <f t="shared" si="2"/>
        <v>-2.4860770773000667</v>
      </c>
    </row>
    <row r="29" spans="2:24">
      <c r="B29" s="1">
        <v>1</v>
      </c>
      <c r="C29" s="1">
        <v>20</v>
      </c>
      <c r="T29" s="2">
        <v>1</v>
      </c>
      <c r="U29" s="3">
        <f t="shared" si="0"/>
        <v>-0.46268656716417911</v>
      </c>
      <c r="V29" s="2">
        <v>20</v>
      </c>
      <c r="W29">
        <f t="shared" si="1"/>
        <v>5.3731343283582085</v>
      </c>
      <c r="X29">
        <f t="shared" si="2"/>
        <v>-2.4860770773000667</v>
      </c>
    </row>
    <row r="30" spans="2:24">
      <c r="B30" s="1">
        <v>1</v>
      </c>
      <c r="C30" s="1">
        <v>20</v>
      </c>
      <c r="T30" s="2">
        <v>1</v>
      </c>
      <c r="U30" s="3">
        <f t="shared" si="0"/>
        <v>-0.46268656716417911</v>
      </c>
      <c r="V30" s="2">
        <v>20</v>
      </c>
      <c r="W30">
        <f t="shared" si="1"/>
        <v>5.3731343283582085</v>
      </c>
      <c r="X30">
        <f t="shared" si="2"/>
        <v>-2.4860770773000667</v>
      </c>
    </row>
    <row r="31" spans="2:24">
      <c r="B31" s="1">
        <v>1</v>
      </c>
      <c r="C31" s="1">
        <v>20</v>
      </c>
      <c r="T31" s="2">
        <v>1</v>
      </c>
      <c r="U31" s="3">
        <f t="shared" si="0"/>
        <v>-0.46268656716417911</v>
      </c>
      <c r="V31" s="2">
        <v>20</v>
      </c>
      <c r="W31">
        <f t="shared" si="1"/>
        <v>5.3731343283582085</v>
      </c>
      <c r="X31">
        <f t="shared" si="2"/>
        <v>-2.4860770773000667</v>
      </c>
    </row>
    <row r="32" spans="2:24">
      <c r="B32" s="1">
        <v>1</v>
      </c>
      <c r="C32" s="1">
        <v>20</v>
      </c>
      <c r="T32" s="2">
        <v>1</v>
      </c>
      <c r="U32" s="3">
        <f t="shared" si="0"/>
        <v>-0.46268656716417911</v>
      </c>
      <c r="V32" s="2">
        <v>20</v>
      </c>
      <c r="W32">
        <f t="shared" si="1"/>
        <v>5.3731343283582085</v>
      </c>
      <c r="X32">
        <f t="shared" si="2"/>
        <v>-2.4860770773000667</v>
      </c>
    </row>
    <row r="33" spans="2:24">
      <c r="B33" s="1">
        <v>1</v>
      </c>
      <c r="C33" s="1">
        <v>20</v>
      </c>
      <c r="T33" s="2">
        <v>1</v>
      </c>
      <c r="U33" s="3">
        <f t="shared" si="0"/>
        <v>-0.46268656716417911</v>
      </c>
      <c r="V33" s="2">
        <v>20</v>
      </c>
      <c r="W33">
        <f t="shared" si="1"/>
        <v>5.3731343283582085</v>
      </c>
      <c r="X33">
        <f t="shared" si="2"/>
        <v>-2.4860770773000667</v>
      </c>
    </row>
    <row r="34" spans="2:24">
      <c r="B34" s="1">
        <v>1</v>
      </c>
      <c r="C34" s="1">
        <v>20</v>
      </c>
      <c r="T34" s="2">
        <v>1</v>
      </c>
      <c r="U34" s="3">
        <f t="shared" si="0"/>
        <v>-0.46268656716417911</v>
      </c>
      <c r="V34" s="2">
        <v>20</v>
      </c>
      <c r="W34">
        <f t="shared" si="1"/>
        <v>5.3731343283582085</v>
      </c>
      <c r="X34">
        <f t="shared" si="2"/>
        <v>-2.4860770773000667</v>
      </c>
    </row>
    <row r="35" spans="2:24">
      <c r="B35" s="1">
        <v>1</v>
      </c>
      <c r="C35" s="1">
        <v>20</v>
      </c>
      <c r="T35" s="2">
        <v>1</v>
      </c>
      <c r="U35" s="3">
        <f t="shared" si="0"/>
        <v>-0.46268656716417911</v>
      </c>
      <c r="V35" s="2">
        <v>20</v>
      </c>
      <c r="W35">
        <f t="shared" si="1"/>
        <v>5.3731343283582085</v>
      </c>
      <c r="X35">
        <f t="shared" si="2"/>
        <v>-2.4860770773000667</v>
      </c>
    </row>
    <row r="36" spans="2:24">
      <c r="B36" s="1">
        <v>1</v>
      </c>
      <c r="C36" s="1">
        <v>20</v>
      </c>
      <c r="T36" s="2">
        <v>1</v>
      </c>
      <c r="U36" s="3">
        <f t="shared" si="0"/>
        <v>-0.46268656716417911</v>
      </c>
      <c r="V36" s="2">
        <v>20</v>
      </c>
      <c r="W36">
        <f t="shared" si="1"/>
        <v>5.3731343283582085</v>
      </c>
      <c r="X36">
        <f t="shared" si="2"/>
        <v>-2.4860770773000667</v>
      </c>
    </row>
    <row r="37" spans="2:24">
      <c r="B37" s="1">
        <v>1</v>
      </c>
      <c r="C37" s="1">
        <v>20</v>
      </c>
      <c r="T37" s="2">
        <v>1</v>
      </c>
      <c r="U37" s="3">
        <f t="shared" si="0"/>
        <v>-0.46268656716417911</v>
      </c>
      <c r="V37" s="2">
        <v>20</v>
      </c>
      <c r="W37">
        <f t="shared" si="1"/>
        <v>5.3731343283582085</v>
      </c>
      <c r="X37">
        <f t="shared" si="2"/>
        <v>-2.4860770773000667</v>
      </c>
    </row>
    <row r="38" spans="2:24">
      <c r="B38" s="1">
        <v>2</v>
      </c>
      <c r="C38" s="1">
        <v>20</v>
      </c>
      <c r="T38" s="2">
        <v>2</v>
      </c>
      <c r="U38" s="3">
        <f t="shared" si="0"/>
        <v>0.53731343283582089</v>
      </c>
      <c r="V38" s="2">
        <v>20</v>
      </c>
      <c r="W38">
        <f t="shared" si="1"/>
        <v>5.3731343283582085</v>
      </c>
      <c r="X38">
        <f t="shared" si="2"/>
        <v>2.8870572510581418</v>
      </c>
    </row>
    <row r="39" spans="2:24">
      <c r="B39" s="1">
        <v>2</v>
      </c>
      <c r="C39" s="1">
        <v>20</v>
      </c>
      <c r="T39" s="2">
        <v>2</v>
      </c>
      <c r="U39" s="3">
        <f t="shared" si="0"/>
        <v>0.53731343283582089</v>
      </c>
      <c r="V39" s="2">
        <v>20</v>
      </c>
      <c r="W39">
        <f t="shared" si="1"/>
        <v>5.3731343283582085</v>
      </c>
      <c r="X39">
        <f t="shared" si="2"/>
        <v>2.8870572510581418</v>
      </c>
    </row>
    <row r="40" spans="2:24">
      <c r="B40" s="1">
        <v>2</v>
      </c>
      <c r="C40" s="1">
        <v>20</v>
      </c>
      <c r="T40" s="2">
        <v>2</v>
      </c>
      <c r="U40" s="3">
        <f t="shared" si="0"/>
        <v>0.53731343283582089</v>
      </c>
      <c r="V40" s="2">
        <v>20</v>
      </c>
      <c r="W40">
        <f t="shared" si="1"/>
        <v>5.3731343283582085</v>
      </c>
      <c r="X40">
        <f t="shared" si="2"/>
        <v>2.8870572510581418</v>
      </c>
    </row>
    <row r="41" spans="2:24">
      <c r="B41" s="1">
        <v>2</v>
      </c>
      <c r="C41" s="1">
        <v>20</v>
      </c>
      <c r="T41" s="2">
        <v>2</v>
      </c>
      <c r="U41" s="3">
        <f t="shared" si="0"/>
        <v>0.53731343283582089</v>
      </c>
      <c r="V41" s="2">
        <v>20</v>
      </c>
      <c r="W41">
        <f t="shared" si="1"/>
        <v>5.3731343283582085</v>
      </c>
      <c r="X41">
        <f t="shared" si="2"/>
        <v>2.8870572510581418</v>
      </c>
    </row>
    <row r="42" spans="2:24">
      <c r="B42" s="1">
        <v>2</v>
      </c>
      <c r="C42" s="1">
        <v>20</v>
      </c>
      <c r="T42" s="2">
        <v>2</v>
      </c>
      <c r="U42" s="3">
        <f t="shared" si="0"/>
        <v>0.53731343283582089</v>
      </c>
      <c r="V42" s="2">
        <v>20</v>
      </c>
      <c r="W42">
        <f t="shared" si="1"/>
        <v>5.3731343283582085</v>
      </c>
      <c r="X42">
        <f t="shared" si="2"/>
        <v>2.8870572510581418</v>
      </c>
    </row>
    <row r="43" spans="2:24">
      <c r="B43" s="1">
        <v>2</v>
      </c>
      <c r="C43" s="1">
        <v>20</v>
      </c>
      <c r="T43" s="2">
        <v>2</v>
      </c>
      <c r="U43" s="3">
        <f t="shared" si="0"/>
        <v>0.53731343283582089</v>
      </c>
      <c r="V43" s="2">
        <v>20</v>
      </c>
      <c r="W43">
        <f t="shared" si="1"/>
        <v>5.3731343283582085</v>
      </c>
      <c r="X43">
        <f t="shared" si="2"/>
        <v>2.8870572510581418</v>
      </c>
    </row>
    <row r="44" spans="2:24">
      <c r="B44" s="1">
        <v>1</v>
      </c>
      <c r="C44" s="1">
        <v>10</v>
      </c>
      <c r="T44" s="2">
        <v>1</v>
      </c>
      <c r="U44" s="3">
        <f t="shared" si="0"/>
        <v>-0.46268656716417911</v>
      </c>
      <c r="V44" s="2">
        <v>10</v>
      </c>
      <c r="W44">
        <f t="shared" si="1"/>
        <v>-4.6268656716417915</v>
      </c>
      <c r="X44">
        <f t="shared" si="2"/>
        <v>2.1407885943417244</v>
      </c>
    </row>
    <row r="45" spans="2:24">
      <c r="B45" s="1">
        <v>1</v>
      </c>
      <c r="C45" s="1">
        <v>10</v>
      </c>
      <c r="T45" s="2">
        <v>1</v>
      </c>
      <c r="U45" s="3">
        <f t="shared" si="0"/>
        <v>-0.46268656716417911</v>
      </c>
      <c r="V45" s="2">
        <v>10</v>
      </c>
      <c r="W45">
        <f t="shared" si="1"/>
        <v>-4.6268656716417915</v>
      </c>
      <c r="X45">
        <f t="shared" si="2"/>
        <v>2.1407885943417244</v>
      </c>
    </row>
    <row r="46" spans="2:24">
      <c r="B46" s="1">
        <v>1</v>
      </c>
      <c r="C46" s="1">
        <v>10</v>
      </c>
      <c r="T46" s="2">
        <v>1</v>
      </c>
      <c r="U46" s="3">
        <f t="shared" si="0"/>
        <v>-0.46268656716417911</v>
      </c>
      <c r="V46" s="2">
        <v>10</v>
      </c>
      <c r="W46">
        <f t="shared" si="1"/>
        <v>-4.6268656716417915</v>
      </c>
      <c r="X46">
        <f t="shared" si="2"/>
        <v>2.1407885943417244</v>
      </c>
    </row>
    <row r="47" spans="2:24">
      <c r="B47" s="1">
        <v>1</v>
      </c>
      <c r="C47" s="1">
        <v>10</v>
      </c>
      <c r="T47" s="2">
        <v>1</v>
      </c>
      <c r="U47" s="3">
        <f t="shared" si="0"/>
        <v>-0.46268656716417911</v>
      </c>
      <c r="V47" s="2">
        <v>10</v>
      </c>
      <c r="W47">
        <f t="shared" si="1"/>
        <v>-4.6268656716417915</v>
      </c>
      <c r="X47">
        <f t="shared" si="2"/>
        <v>2.1407885943417244</v>
      </c>
    </row>
    <row r="48" spans="2:24">
      <c r="B48" s="1">
        <v>1</v>
      </c>
      <c r="C48" s="1">
        <v>10</v>
      </c>
      <c r="T48" s="2">
        <v>1</v>
      </c>
      <c r="U48" s="3">
        <f t="shared" si="0"/>
        <v>-0.46268656716417911</v>
      </c>
      <c r="V48" s="2">
        <v>10</v>
      </c>
      <c r="W48">
        <f t="shared" si="1"/>
        <v>-4.6268656716417915</v>
      </c>
      <c r="X48">
        <f t="shared" si="2"/>
        <v>2.1407885943417244</v>
      </c>
    </row>
    <row r="49" spans="2:24">
      <c r="B49" s="1">
        <v>2</v>
      </c>
      <c r="C49" s="1">
        <v>10</v>
      </c>
      <c r="T49" s="2">
        <v>2</v>
      </c>
      <c r="U49" s="3">
        <f t="shared" si="0"/>
        <v>0.53731343283582089</v>
      </c>
      <c r="V49" s="2">
        <v>10</v>
      </c>
      <c r="W49">
        <f t="shared" si="1"/>
        <v>-4.6268656716417915</v>
      </c>
      <c r="X49">
        <f t="shared" si="2"/>
        <v>-2.4860770773000671</v>
      </c>
    </row>
    <row r="50" spans="2:24">
      <c r="B50" s="1">
        <v>2</v>
      </c>
      <c r="C50" s="1">
        <v>10</v>
      </c>
      <c r="T50" s="2">
        <v>2</v>
      </c>
      <c r="U50" s="3">
        <f t="shared" si="0"/>
        <v>0.53731343283582089</v>
      </c>
      <c r="V50" s="2">
        <v>10</v>
      </c>
      <c r="W50">
        <f t="shared" si="1"/>
        <v>-4.6268656716417915</v>
      </c>
      <c r="X50">
        <f t="shared" si="2"/>
        <v>-2.4860770773000671</v>
      </c>
    </row>
    <row r="51" spans="2:24">
      <c r="B51" s="1">
        <v>2</v>
      </c>
      <c r="C51" s="1">
        <v>10</v>
      </c>
      <c r="T51" s="2">
        <v>2</v>
      </c>
      <c r="U51" s="3">
        <f t="shared" si="0"/>
        <v>0.53731343283582089</v>
      </c>
      <c r="V51" s="2">
        <v>10</v>
      </c>
      <c r="W51">
        <f t="shared" si="1"/>
        <v>-4.6268656716417915</v>
      </c>
      <c r="X51">
        <f t="shared" si="2"/>
        <v>-2.4860770773000671</v>
      </c>
    </row>
    <row r="52" spans="2:24">
      <c r="B52" s="1">
        <v>2</v>
      </c>
      <c r="C52" s="1">
        <v>10</v>
      </c>
      <c r="T52" s="2">
        <v>2</v>
      </c>
      <c r="U52" s="3">
        <f t="shared" si="0"/>
        <v>0.53731343283582089</v>
      </c>
      <c r="V52" s="2">
        <v>10</v>
      </c>
      <c r="W52">
        <f t="shared" si="1"/>
        <v>-4.6268656716417915</v>
      </c>
      <c r="X52">
        <f t="shared" si="2"/>
        <v>-2.4860770773000671</v>
      </c>
    </row>
    <row r="53" spans="2:24">
      <c r="B53" s="1">
        <v>2</v>
      </c>
      <c r="C53" s="1">
        <v>10</v>
      </c>
      <c r="T53" s="2">
        <v>2</v>
      </c>
      <c r="U53" s="3">
        <f t="shared" si="0"/>
        <v>0.53731343283582089</v>
      </c>
      <c r="V53" s="2">
        <v>10</v>
      </c>
      <c r="W53">
        <f t="shared" si="1"/>
        <v>-4.6268656716417915</v>
      </c>
      <c r="X53">
        <f t="shared" si="2"/>
        <v>-2.4860770773000671</v>
      </c>
    </row>
    <row r="54" spans="2:24">
      <c r="B54" s="1">
        <v>2</v>
      </c>
      <c r="C54" s="1">
        <v>10</v>
      </c>
      <c r="T54" s="2">
        <v>2</v>
      </c>
      <c r="U54" s="3">
        <f t="shared" si="0"/>
        <v>0.53731343283582089</v>
      </c>
      <c r="V54" s="2">
        <v>10</v>
      </c>
      <c r="W54">
        <f t="shared" si="1"/>
        <v>-4.6268656716417915</v>
      </c>
      <c r="X54">
        <f t="shared" si="2"/>
        <v>-2.4860770773000671</v>
      </c>
    </row>
    <row r="55" spans="2:24">
      <c r="B55" s="1">
        <v>1</v>
      </c>
      <c r="C55" s="1">
        <v>10</v>
      </c>
      <c r="T55" s="2">
        <v>1</v>
      </c>
      <c r="U55" s="3">
        <f t="shared" si="0"/>
        <v>-0.46268656716417911</v>
      </c>
      <c r="V55" s="2">
        <v>10</v>
      </c>
      <c r="W55">
        <f t="shared" si="1"/>
        <v>-4.6268656716417915</v>
      </c>
      <c r="X55">
        <f t="shared" si="2"/>
        <v>2.1407885943417244</v>
      </c>
    </row>
    <row r="56" spans="2:24">
      <c r="B56" s="1">
        <v>1</v>
      </c>
      <c r="C56" s="1">
        <v>10</v>
      </c>
      <c r="T56" s="2">
        <v>1</v>
      </c>
      <c r="U56" s="3">
        <f t="shared" si="0"/>
        <v>-0.46268656716417911</v>
      </c>
      <c r="V56" s="2">
        <v>10</v>
      </c>
      <c r="W56">
        <f t="shared" si="1"/>
        <v>-4.6268656716417915</v>
      </c>
      <c r="X56">
        <f t="shared" si="2"/>
        <v>2.1407885943417244</v>
      </c>
    </row>
    <row r="57" spans="2:24">
      <c r="B57" s="1">
        <v>1</v>
      </c>
      <c r="C57" s="1">
        <v>10</v>
      </c>
      <c r="T57" s="2">
        <v>1</v>
      </c>
      <c r="U57" s="3">
        <f t="shared" si="0"/>
        <v>-0.46268656716417911</v>
      </c>
      <c r="V57" s="2">
        <v>10</v>
      </c>
      <c r="W57">
        <f t="shared" si="1"/>
        <v>-4.6268656716417915</v>
      </c>
      <c r="X57">
        <f t="shared" si="2"/>
        <v>2.1407885943417244</v>
      </c>
    </row>
    <row r="58" spans="2:24">
      <c r="B58" s="1">
        <v>1</v>
      </c>
      <c r="C58" s="1">
        <v>10</v>
      </c>
      <c r="T58" s="2">
        <v>1</v>
      </c>
      <c r="U58" s="3">
        <f t="shared" si="0"/>
        <v>-0.46268656716417911</v>
      </c>
      <c r="V58" s="2">
        <v>10</v>
      </c>
      <c r="W58">
        <f t="shared" si="1"/>
        <v>-4.6268656716417915</v>
      </c>
      <c r="X58">
        <f t="shared" si="2"/>
        <v>2.1407885943417244</v>
      </c>
    </row>
    <row r="59" spans="2:24">
      <c r="B59" s="1">
        <v>1</v>
      </c>
      <c r="C59" s="1">
        <v>10</v>
      </c>
      <c r="T59" s="2">
        <v>1</v>
      </c>
      <c r="U59" s="3">
        <f t="shared" si="0"/>
        <v>-0.46268656716417911</v>
      </c>
      <c r="V59" s="2">
        <v>10</v>
      </c>
      <c r="W59">
        <f t="shared" si="1"/>
        <v>-4.6268656716417915</v>
      </c>
      <c r="X59">
        <f t="shared" si="2"/>
        <v>2.1407885943417244</v>
      </c>
    </row>
    <row r="60" spans="2:24">
      <c r="B60" s="1">
        <v>1</v>
      </c>
      <c r="C60" s="1">
        <v>10</v>
      </c>
      <c r="T60" s="2">
        <v>1</v>
      </c>
      <c r="U60" s="3">
        <f t="shared" si="0"/>
        <v>-0.46268656716417911</v>
      </c>
      <c r="V60" s="2">
        <v>10</v>
      </c>
      <c r="W60">
        <f t="shared" si="1"/>
        <v>-4.6268656716417915</v>
      </c>
      <c r="X60">
        <f t="shared" si="2"/>
        <v>2.1407885943417244</v>
      </c>
    </row>
    <row r="61" spans="2:24">
      <c r="B61" s="1">
        <v>2</v>
      </c>
      <c r="C61" s="1">
        <v>20</v>
      </c>
      <c r="T61" s="2">
        <v>2</v>
      </c>
      <c r="U61" s="3">
        <f t="shared" si="0"/>
        <v>0.53731343283582089</v>
      </c>
      <c r="V61" s="2">
        <v>20</v>
      </c>
      <c r="W61">
        <f t="shared" si="1"/>
        <v>5.3731343283582085</v>
      </c>
      <c r="X61">
        <f t="shared" si="2"/>
        <v>2.8870572510581418</v>
      </c>
    </row>
    <row r="62" spans="2:24">
      <c r="B62" s="1">
        <v>2</v>
      </c>
      <c r="C62" s="1">
        <v>20</v>
      </c>
      <c r="T62" s="2">
        <v>2</v>
      </c>
      <c r="U62" s="3">
        <f t="shared" si="0"/>
        <v>0.53731343283582089</v>
      </c>
      <c r="V62" s="2">
        <v>20</v>
      </c>
      <c r="W62">
        <f t="shared" si="1"/>
        <v>5.3731343283582085</v>
      </c>
      <c r="X62">
        <f t="shared" si="2"/>
        <v>2.8870572510581418</v>
      </c>
    </row>
    <row r="63" spans="2:24">
      <c r="B63" s="1">
        <v>2</v>
      </c>
      <c r="C63" s="1">
        <v>20</v>
      </c>
      <c r="T63" s="2">
        <v>2</v>
      </c>
      <c r="U63" s="3">
        <f t="shared" si="0"/>
        <v>0.53731343283582089</v>
      </c>
      <c r="V63" s="2">
        <v>20</v>
      </c>
      <c r="W63">
        <f t="shared" si="1"/>
        <v>5.3731343283582085</v>
      </c>
      <c r="X63">
        <f t="shared" si="2"/>
        <v>2.8870572510581418</v>
      </c>
    </row>
    <row r="64" spans="2:24">
      <c r="B64" s="1">
        <v>2</v>
      </c>
      <c r="C64" s="1">
        <v>20</v>
      </c>
      <c r="T64" s="2">
        <v>2</v>
      </c>
      <c r="U64" s="3">
        <f t="shared" si="0"/>
        <v>0.53731343283582089</v>
      </c>
      <c r="V64" s="2">
        <v>20</v>
      </c>
      <c r="W64">
        <f t="shared" si="1"/>
        <v>5.3731343283582085</v>
      </c>
      <c r="X64">
        <f t="shared" si="2"/>
        <v>2.8870572510581418</v>
      </c>
    </row>
    <row r="65" spans="1:24">
      <c r="B65" s="1">
        <v>2</v>
      </c>
      <c r="C65" s="1">
        <v>20</v>
      </c>
      <c r="T65" s="2">
        <v>2</v>
      </c>
      <c r="U65" s="3">
        <f t="shared" si="0"/>
        <v>0.53731343283582089</v>
      </c>
      <c r="V65" s="2">
        <v>20</v>
      </c>
      <c r="W65">
        <f t="shared" si="1"/>
        <v>5.3731343283582085</v>
      </c>
      <c r="X65">
        <f t="shared" si="2"/>
        <v>2.8870572510581418</v>
      </c>
    </row>
    <row r="66" spans="1:24">
      <c r="B66" s="1">
        <v>2</v>
      </c>
      <c r="C66" s="1">
        <v>20</v>
      </c>
      <c r="T66" s="2">
        <v>2</v>
      </c>
      <c r="U66" s="3">
        <f t="shared" si="0"/>
        <v>0.53731343283582089</v>
      </c>
      <c r="V66" s="2">
        <v>20</v>
      </c>
      <c r="W66">
        <f t="shared" si="1"/>
        <v>5.3731343283582085</v>
      </c>
      <c r="X66">
        <f t="shared" si="2"/>
        <v>2.8870572510581418</v>
      </c>
    </row>
    <row r="67" spans="1:24">
      <c r="B67" s="1">
        <v>1</v>
      </c>
      <c r="C67" s="1">
        <v>20</v>
      </c>
      <c r="T67" s="2">
        <v>1</v>
      </c>
      <c r="U67" s="3">
        <f t="shared" ref="U67:U68" si="3">T67-$Q$3</f>
        <v>-0.46268656716417911</v>
      </c>
      <c r="V67" s="2">
        <v>20</v>
      </c>
      <c r="W67">
        <f t="shared" ref="W67:W68" si="4">V67-$Q$4</f>
        <v>5.3731343283582085</v>
      </c>
      <c r="X67">
        <f t="shared" ref="X67:X68" si="5">U67*W67</f>
        <v>-2.4860770773000667</v>
      </c>
    </row>
    <row r="68" spans="1:24">
      <c r="B68" s="1">
        <v>1</v>
      </c>
      <c r="C68" s="1">
        <v>20</v>
      </c>
      <c r="T68" s="2">
        <v>1</v>
      </c>
      <c r="U68" s="3">
        <f t="shared" si="3"/>
        <v>-0.46268656716417911</v>
      </c>
      <c r="V68" s="2">
        <v>20</v>
      </c>
      <c r="W68">
        <f t="shared" si="4"/>
        <v>5.3731343283582085</v>
      </c>
      <c r="X68">
        <f t="shared" si="5"/>
        <v>-2.4860770773000667</v>
      </c>
    </row>
    <row r="71" spans="1:24">
      <c r="A71" t="s">
        <v>35</v>
      </c>
    </row>
    <row r="73" spans="1:24">
      <c r="W73" t="s">
        <v>36</v>
      </c>
      <c r="X73">
        <f>SUM(X2:X68) / 66</f>
        <v>0.55404794210764363</v>
      </c>
    </row>
    <row r="76" spans="1:24">
      <c r="W76">
        <f>_xlfn.COVARIANCE.S(B2:B68,C2:C68)</f>
        <v>0.55404794210764363</v>
      </c>
      <c r="X76">
        <f>W76/(U79*U80)</f>
        <v>0.21953405017921152</v>
      </c>
    </row>
    <row r="79" spans="1:24">
      <c r="T79" s="3" t="s">
        <v>31</v>
      </c>
      <c r="U79" s="3">
        <v>0.50236887958994958</v>
      </c>
    </row>
    <row r="80" spans="1:24">
      <c r="T80" s="3" t="s">
        <v>32</v>
      </c>
      <c r="U80" s="3">
        <v>5.0236887958994965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2025-05-23T16:22:38Z</dcterms:created>
  <dcterms:modified xsi:type="dcterms:W3CDTF">2025-05-23T17:18:26Z</dcterms:modified>
  <cp:category/>
  <cp:contentStatus/>
</cp:coreProperties>
</file>