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rend_Pattern" sheetId="1" state="visible" r:id="rId2"/>
    <sheet name="Trend_data_forecast" sheetId="2" state="visible" r:id="rId3"/>
    <sheet name="Trend_Forecast_Accuracy" sheetId="3" state="visible" r:id="rId4"/>
    <sheet name="Seasonal_Pattern" sheetId="4" state="visible" r:id="rId5"/>
    <sheet name="Seasonal_Pattern_foreca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<sst xmlns="http://schemas.openxmlformats.org/spreadsheetml/2006/main" count="59" uniqueCount="43">
  <si>
    <t xml:space="preserve">Year</t>
  </si>
  <si>
    <t xml:space="preserve">Sales</t>
  </si>
  <si>
    <t xml:space="preserve">Forecast </t>
  </si>
  <si>
    <t xml:space="preserve">Forecast Error</t>
  </si>
  <si>
    <t xml:space="preserve">Absolute Value of 
Forecast Error</t>
  </si>
  <si>
    <t xml:space="preserve">Squared Forecast
Error</t>
  </si>
  <si>
    <t xml:space="preserve">Percentage 
Error</t>
  </si>
  <si>
    <t xml:space="preserve">Absolute Value
of Percentage Error</t>
  </si>
  <si>
    <t xml:space="preserve">Mean</t>
  </si>
  <si>
    <t xml:space="preserve">MFE</t>
  </si>
  <si>
    <t xml:space="preserve">MAE (Mean Absolute Error)</t>
  </si>
  <si>
    <t xml:space="preserve">MSE (Mean Squared Error)</t>
  </si>
  <si>
    <t xml:space="preserve">MAPE</t>
  </si>
  <si>
    <t xml:space="preserve">Quarter</t>
  </si>
  <si>
    <t xml:space="preserve">Qtr1</t>
  </si>
  <si>
    <t xml:space="preserve">Qtr2</t>
  </si>
  <si>
    <t xml:space="preserve">Qtr3</t>
  </si>
  <si>
    <t xml:space="preserve">Forecast</t>
  </si>
  <si>
    <t xml:space="preserve">Forecast Error </t>
  </si>
  <si>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</si>
  <si>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</si>
  <si>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</si>
  <si>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</si>
  <si>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</si>
  <si>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</si>
  <si>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</si>
  <si>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</si>
  <si>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</si>
  <si>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</si>
  <si>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</si>
  <si>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</si>
  <si>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</si>
  <si>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</si>
  <si>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</si>
  <si>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</si>
  <si>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</si>
  <si>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</si>
  <si>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</si>
  <si>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</si>
  <si>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</si>
  <si>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95.0%</t>
  </si>
  <si>
    <t xml:space="preserve">Upper 95.0%</t>
  </si>
  <si>
    <t xml:space="preserve">Intercept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</si>
</sst>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00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Trend_Pattern!$A$1:$A$1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Trend_Pattern!$A$2:$A$11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Trend_Pattern!$B$2:$B$11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349405"/>
        <c:axId val="22125011"/>
      </c:lineChart>
      <c:catAx>
        <c:axId val="943494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2125011"/>
        <c:crosses val="autoZero"/>
        <c:auto val="1"/>
        <c:lblAlgn val="ctr"/>
        <c:lblOffset val="100"/>
        <c:noMultiLvlLbl val="0"/>
      </c:catAx>
      <c:valAx>
        <c:axId val="22125011"/>
        <c:scaling>
          <c:orientation val="minMax"/>
          <c:min val="2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34940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Trend_Pattern!$A$1:$A$1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Trend_data_forecast!$A$2:$A$11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Trend_data_forecast!$B$2:$B$11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Trend_Pattern!$A$1:$A$1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Trend_data_forecast!$A$2:$A$11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Trend_data_forecast!$C$2:$C$11</c:f>
              <c:numCache>
                <c:formatCode>General</c:formatCode>
                <c:ptCount val="10"/>
                <c:pt idx="0">
                  <c:v>21.5</c:v>
                </c:pt>
                <c:pt idx="1">
                  <c:v>22.6</c:v>
                </c:pt>
                <c:pt idx="2">
                  <c:v>23.7</c:v>
                </c:pt>
                <c:pt idx="3">
                  <c:v>24.8</c:v>
                </c:pt>
                <c:pt idx="4">
                  <c:v>25.9</c:v>
                </c:pt>
                <c:pt idx="5">
                  <c:v>27</c:v>
                </c:pt>
                <c:pt idx="6">
                  <c:v>28.1</c:v>
                </c:pt>
                <c:pt idx="7">
                  <c:v>29.2</c:v>
                </c:pt>
                <c:pt idx="8">
                  <c:v>30.3</c:v>
                </c:pt>
                <c:pt idx="9">
                  <c:v>31.4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398108"/>
        <c:axId val="23369412"/>
      </c:lineChart>
      <c:catAx>
        <c:axId val="863981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3369412"/>
        <c:crosses val="autoZero"/>
        <c:auto val="1"/>
        <c:lblAlgn val="ctr"/>
        <c:lblOffset val="100"/>
        <c:noMultiLvlLbl val="0"/>
      </c:catAx>
      <c:valAx>
        <c:axId val="23369412"/>
        <c:scaling>
          <c:orientation val="minMax"/>
          <c:min val="2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639810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Trend_Pattern!$A$1:$A$1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Seasonal_Pattern!$A$2:$B$21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Seasonal_Pattern!$C$2:$C$21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697382"/>
        <c:axId val="86741543"/>
      </c:lineChart>
      <c:catAx>
        <c:axId val="90697382"/>
        <c:scaling>
          <c:orientation val="minMax"/>
        </c:scaling>
        <c:delete val="0"/>
        <c:axPos val="b"/>
        <c:numFmt formatCode="General" sourceLinked="0"/>
        <c:majorTickMark val="in"/>
        <c:minorTickMark val="out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6741543"/>
        <c:crosses val="autoZero"/>
        <c:auto val="1"/>
        <c:lblAlgn val="ctr"/>
        <c:lblOffset val="100"/>
        <c:noMultiLvlLbl val="0"/>
      </c:catAx>
      <c:valAx>
        <c:axId val="8674154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069738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Seasonal_Pattern_forecast!$H$1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Seasonal_Pattern_forecast!$H$2:$H$21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Seasonal_Pattern_forecast!$N$1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Seasonal_Pattern_forecast!$N$2:$N$21</c:f>
              <c:numCache>
                <c:formatCode>General</c:formatCode>
                <c:ptCount val="20"/>
                <c:pt idx="0">
                  <c:v>124</c:v>
                </c:pt>
                <c:pt idx="1">
                  <c:v>152</c:v>
                </c:pt>
                <c:pt idx="2">
                  <c:v>121</c:v>
                </c:pt>
                <c:pt idx="3">
                  <c:v>95</c:v>
                </c:pt>
                <c:pt idx="4">
                  <c:v>124</c:v>
                </c:pt>
                <c:pt idx="5">
                  <c:v>152</c:v>
                </c:pt>
                <c:pt idx="6">
                  <c:v>121</c:v>
                </c:pt>
                <c:pt idx="7">
                  <c:v>95</c:v>
                </c:pt>
                <c:pt idx="8">
                  <c:v>124</c:v>
                </c:pt>
                <c:pt idx="9">
                  <c:v>152</c:v>
                </c:pt>
                <c:pt idx="10">
                  <c:v>121</c:v>
                </c:pt>
                <c:pt idx="11">
                  <c:v>95</c:v>
                </c:pt>
                <c:pt idx="12">
                  <c:v>124</c:v>
                </c:pt>
                <c:pt idx="13">
                  <c:v>152</c:v>
                </c:pt>
                <c:pt idx="14">
                  <c:v>121</c:v>
                </c:pt>
                <c:pt idx="15">
                  <c:v>95</c:v>
                </c:pt>
                <c:pt idx="16">
                  <c:v>124</c:v>
                </c:pt>
                <c:pt idx="17">
                  <c:v>152</c:v>
                </c:pt>
                <c:pt idx="18">
                  <c:v>121</c:v>
                </c:pt>
                <c:pt idx="19">
                  <c:v>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946907"/>
        <c:axId val="89080820"/>
      </c:lineChart>
      <c:catAx>
        <c:axId val="879469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080820"/>
        <c:crosses val="autoZero"/>
        <c:auto val="1"/>
        <c:lblAlgn val="ctr"/>
        <c:lblOffset val="100"/>
        <c:noMultiLvlLbl val="0"/>
      </c:catAx>
      <c:valAx>
        <c:axId val="890808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9469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631440</xdr:colOff>
      <xdr:row>1</xdr:row>
      <xdr:rowOff>152640</xdr:rowOff>
    </xdr:from>
    <xdr:to>
      <xdr:col>10</xdr:col>
      <xdr:colOff>126000</xdr:colOff>
      <xdr:row>16</xdr:row>
      <xdr:rowOff>180000</xdr:rowOff>
    </xdr:to>
    <xdr:graphicFrame>
      <xdr:nvGraphicFramePr>
        <xdr:cNvPr id="0" name="Chart 3"/>
        <xdr:cNvGraphicFramePr/>
      </xdr:nvGraphicFramePr>
      <xdr:xfrm>
        <a:off x="2723040" y="343080"/>
        <a:ext cx="4375440" cy="288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343080</xdr:colOff>
      <xdr:row>4</xdr:row>
      <xdr:rowOff>95400</xdr:rowOff>
    </xdr:from>
    <xdr:to>
      <xdr:col>11</xdr:col>
      <xdr:colOff>505800</xdr:colOff>
      <xdr:row>19</xdr:row>
      <xdr:rowOff>113400</xdr:rowOff>
    </xdr:to>
    <xdr:graphicFrame>
      <xdr:nvGraphicFramePr>
        <xdr:cNvPr id="1" name="Chart 4"/>
        <xdr:cNvGraphicFramePr/>
      </xdr:nvGraphicFramePr>
      <xdr:xfrm>
        <a:off x="3829320" y="857520"/>
        <a:ext cx="434592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343080</xdr:colOff>
      <xdr:row>4</xdr:row>
      <xdr:rowOff>47520</xdr:rowOff>
    </xdr:from>
    <xdr:to>
      <xdr:col>10</xdr:col>
      <xdr:colOff>505800</xdr:colOff>
      <xdr:row>19</xdr:row>
      <xdr:rowOff>65520</xdr:rowOff>
    </xdr:to>
    <xdr:graphicFrame>
      <xdr:nvGraphicFramePr>
        <xdr:cNvPr id="2" name="Chart 5"/>
        <xdr:cNvGraphicFramePr/>
      </xdr:nvGraphicFramePr>
      <xdr:xfrm>
        <a:off x="3132000" y="809640"/>
        <a:ext cx="434628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194760</xdr:colOff>
      <xdr:row>22</xdr:row>
      <xdr:rowOff>178200</xdr:rowOff>
    </xdr:from>
    <xdr:to>
      <xdr:col>16</xdr:col>
      <xdr:colOff>358920</xdr:colOff>
      <xdr:row>36</xdr:row>
      <xdr:rowOff>132840</xdr:rowOff>
    </xdr:to>
    <xdr:graphicFrame>
      <xdr:nvGraphicFramePr>
        <xdr:cNvPr id="3" name="Chart 1"/>
        <xdr:cNvGraphicFramePr/>
      </xdr:nvGraphicFramePr>
      <xdr:xfrm>
        <a:off x="6469920" y="4388400"/>
        <a:ext cx="545616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24" activeCellId="0" sqref="N24"/>
    </sheetView>
  </sheetViews>
  <sheetFormatPr defaultColWidth="14.4296875" defaultRowHeight="15" zeroHeight="false" outlineLevelRow="0" outlineLevelCol="0"/>
  <cols>
    <col collapsed="false" customWidth="true" hidden="false" outlineLevel="0" max="26" min="1" style="0" width="8.72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n">
        <v>21.6</v>
      </c>
    </row>
    <row r="3" customFormat="false" ht="15" hidden="false" customHeight="false" outlineLevel="0" collapsed="false">
      <c r="A3" s="0" t="n">
        <v>2</v>
      </c>
      <c r="B3" s="0" t="n">
        <v>22.9</v>
      </c>
    </row>
    <row r="4" customFormat="false" ht="15" hidden="false" customHeight="false" outlineLevel="0" collapsed="false">
      <c r="A4" s="0" t="n">
        <v>3</v>
      </c>
      <c r="B4" s="0" t="n">
        <v>25.5</v>
      </c>
    </row>
    <row r="5" customFormat="false" ht="15" hidden="false" customHeight="false" outlineLevel="0" collapsed="false">
      <c r="A5" s="0" t="n">
        <v>4</v>
      </c>
      <c r="B5" s="0" t="n">
        <v>21.9</v>
      </c>
    </row>
    <row r="6" customFormat="false" ht="15" hidden="false" customHeight="false" outlineLevel="0" collapsed="false">
      <c r="A6" s="0" t="n">
        <v>5</v>
      </c>
      <c r="B6" s="0" t="n">
        <v>23.9</v>
      </c>
    </row>
    <row r="7" customFormat="false" ht="15" hidden="false" customHeight="false" outlineLevel="0" collapsed="false">
      <c r="A7" s="0" t="n">
        <v>6</v>
      </c>
      <c r="B7" s="0" t="n">
        <v>27.5</v>
      </c>
    </row>
    <row r="8" customFormat="false" ht="15" hidden="false" customHeight="false" outlineLevel="0" collapsed="false">
      <c r="A8" s="0" t="n">
        <v>7</v>
      </c>
      <c r="B8" s="0" t="n">
        <v>31.5</v>
      </c>
    </row>
    <row r="9" customFormat="false" ht="15" hidden="false" customHeight="false" outlineLevel="0" collapsed="false">
      <c r="A9" s="0" t="n">
        <v>8</v>
      </c>
      <c r="B9" s="0" t="n">
        <v>29.7</v>
      </c>
    </row>
    <row r="10" customFormat="false" ht="15" hidden="false" customHeight="false" outlineLevel="0" collapsed="false">
      <c r="A10" s="0" t="n">
        <v>9</v>
      </c>
      <c r="B10" s="0" t="n">
        <v>28.6</v>
      </c>
    </row>
    <row r="11" customFormat="false" ht="15" hidden="false" customHeight="false" outlineLevel="0" collapsed="false">
      <c r="A11" s="0" t="n">
        <v>10</v>
      </c>
      <c r="B11" s="0" t="n">
        <v>31.4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26" min="1" style="0" width="8.7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n">
        <v>21.6</v>
      </c>
      <c r="C2" s="0" t="n">
        <f aca="false">$J$6 + ($J$7 * A2 )</f>
        <v>21.5</v>
      </c>
    </row>
    <row r="3" customFormat="false" ht="15" hidden="false" customHeight="false" outlineLevel="0" collapsed="false">
      <c r="A3" s="0" t="n">
        <v>2</v>
      </c>
      <c r="B3" s="0" t="n">
        <v>22.9</v>
      </c>
      <c r="C3" s="0" t="n">
        <f aca="false">$J$6 + ($J$7 * A3 )</f>
        <v>22.6</v>
      </c>
    </row>
    <row r="4" customFormat="false" ht="15" hidden="false" customHeight="false" outlineLevel="0" collapsed="false">
      <c r="A4" s="0" t="n">
        <v>3</v>
      </c>
      <c r="B4" s="0" t="n">
        <v>25.5</v>
      </c>
      <c r="C4" s="0" t="n">
        <f aca="false">$J$6 + ($J$7 * A4 )</f>
        <v>23.7</v>
      </c>
    </row>
    <row r="5" customFormat="false" ht="15" hidden="false" customHeight="false" outlineLevel="0" collapsed="false">
      <c r="A5" s="0" t="n">
        <v>4</v>
      </c>
      <c r="B5" s="0" t="n">
        <v>21.9</v>
      </c>
      <c r="C5" s="0" t="n">
        <f aca="false">$J$6 + ($J$7 * A5 )</f>
        <v>24.8</v>
      </c>
    </row>
    <row r="6" customFormat="false" ht="15" hidden="false" customHeight="false" outlineLevel="0" collapsed="false">
      <c r="A6" s="0" t="n">
        <v>5</v>
      </c>
      <c r="B6" s="0" t="n">
        <v>23.9</v>
      </c>
      <c r="C6" s="0" t="n">
        <f aca="false">$J$6 + ($J$7 * A6 )</f>
        <v>25.9</v>
      </c>
      <c r="J6" s="1" t="n">
        <v>20.4</v>
      </c>
    </row>
    <row r="7" customFormat="false" ht="15" hidden="false" customHeight="false" outlineLevel="0" collapsed="false">
      <c r="A7" s="0" t="n">
        <v>6</v>
      </c>
      <c r="B7" s="0" t="n">
        <v>27.5</v>
      </c>
      <c r="C7" s="0" t="n">
        <f aca="false">$J$6 + ($J$7 * A7 )</f>
        <v>27</v>
      </c>
      <c r="J7" s="1" t="n">
        <v>1.1</v>
      </c>
    </row>
    <row r="8" customFormat="false" ht="15" hidden="false" customHeight="false" outlineLevel="0" collapsed="false">
      <c r="A8" s="0" t="n">
        <v>7</v>
      </c>
      <c r="B8" s="0" t="n">
        <v>31.5</v>
      </c>
      <c r="C8" s="0" t="n">
        <f aca="false">$J$6 + ($J$7 * A8 )</f>
        <v>28.1</v>
      </c>
    </row>
    <row r="9" customFormat="false" ht="15" hidden="false" customHeight="false" outlineLevel="0" collapsed="false">
      <c r="A9" s="0" t="n">
        <v>8</v>
      </c>
      <c r="B9" s="0" t="n">
        <v>29.7</v>
      </c>
      <c r="C9" s="0" t="n">
        <f aca="false">$J$6 + ($J$7 * A9 )</f>
        <v>29.2</v>
      </c>
    </row>
    <row r="10" customFormat="false" ht="15" hidden="false" customHeight="false" outlineLevel="0" collapsed="false">
      <c r="A10" s="0" t="n">
        <v>9</v>
      </c>
      <c r="B10" s="0" t="n">
        <v>28.6</v>
      </c>
      <c r="C10" s="0" t="n">
        <f aca="false">$J$6 + ($J$7 * A10 )</f>
        <v>30.3</v>
      </c>
    </row>
    <row r="11" customFormat="false" ht="15" hidden="false" customHeight="false" outlineLevel="0" collapsed="false">
      <c r="A11" s="0" t="n">
        <v>10</v>
      </c>
      <c r="B11" s="0" t="n">
        <v>31.4</v>
      </c>
      <c r="C11" s="0" t="n">
        <f aca="false">$J$6 + ($J$7 * A11 )</f>
        <v>31.4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3" min="1" style="0" width="8.72"/>
    <col collapsed="false" customWidth="true" hidden="false" outlineLevel="0" max="4" min="4" style="0" width="37.14"/>
    <col collapsed="false" customWidth="true" hidden="false" outlineLevel="0" max="5" min="5" style="0" width="25.86"/>
    <col collapsed="false" customWidth="true" hidden="false" outlineLevel="0" max="6" min="6" style="0" width="24.86"/>
    <col collapsed="false" customWidth="true" hidden="false" outlineLevel="0" max="7" min="7" style="0" width="15.57"/>
    <col collapsed="false" customWidth="true" hidden="false" outlineLevel="0" max="8" min="8" style="0" width="15"/>
    <col collapsed="false" customWidth="true" hidden="false" outlineLevel="0" max="26" min="9" style="0" width="8.72"/>
  </cols>
  <sheetData>
    <row r="1" customFormat="false" ht="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5" hidden="false" customHeight="false" outlineLevel="0" collapsed="false">
      <c r="A2" s="0" t="n">
        <v>1</v>
      </c>
      <c r="B2" s="0" t="n">
        <v>21.6</v>
      </c>
      <c r="C2" s="0" t="n">
        <v>21.5</v>
      </c>
      <c r="D2" s="0" t="n">
        <f aca="false">B2-C2</f>
        <v>0.100000000000001</v>
      </c>
      <c r="E2" s="0" t="n">
        <f aca="false">ABS(D2)</f>
        <v>0.100000000000001</v>
      </c>
      <c r="F2" s="0" t="n">
        <f aca="false">D2^2</f>
        <v>0.0100000000000003</v>
      </c>
      <c r="G2" s="0" t="n">
        <f aca="false">(D2/B2)*100</f>
        <v>0.46296296296297</v>
      </c>
      <c r="H2" s="0" t="n">
        <f aca="false">ABS(G2)</f>
        <v>0.46296296296297</v>
      </c>
    </row>
    <row r="3" customFormat="false" ht="15" hidden="false" customHeight="false" outlineLevel="0" collapsed="false">
      <c r="A3" s="0" t="n">
        <v>2</v>
      </c>
      <c r="B3" s="0" t="n">
        <v>22.9</v>
      </c>
      <c r="C3" s="0" t="n">
        <v>22.6</v>
      </c>
      <c r="D3" s="0" t="n">
        <f aca="false">B3-C3</f>
        <v>0.299999999999997</v>
      </c>
      <c r="E3" s="0" t="n">
        <f aca="false">ABS(D3)</f>
        <v>0.299999999999997</v>
      </c>
      <c r="F3" s="0" t="n">
        <f aca="false">D3^2</f>
        <v>0.0899999999999983</v>
      </c>
      <c r="G3" s="0" t="n">
        <f aca="false">(D3/B3)*100</f>
        <v>1.31004366812226</v>
      </c>
      <c r="H3" s="0" t="n">
        <f aca="false">ABS(G3)</f>
        <v>1.31004366812226</v>
      </c>
    </row>
    <row r="4" customFormat="false" ht="15" hidden="false" customHeight="false" outlineLevel="0" collapsed="false">
      <c r="A4" s="0" t="n">
        <v>3</v>
      </c>
      <c r="B4" s="0" t="n">
        <v>25.5</v>
      </c>
      <c r="C4" s="0" t="n">
        <v>23.7</v>
      </c>
      <c r="D4" s="0" t="n">
        <f aca="false">B4-C4</f>
        <v>1.8</v>
      </c>
      <c r="E4" s="0" t="n">
        <f aca="false">ABS(D4)</f>
        <v>1.8</v>
      </c>
      <c r="F4" s="0" t="n">
        <f aca="false">D4^2</f>
        <v>3.24</v>
      </c>
      <c r="G4" s="0" t="n">
        <f aca="false">(D4/B4)*100</f>
        <v>7.05882352941177</v>
      </c>
      <c r="H4" s="0" t="n">
        <f aca="false">ABS(G4)</f>
        <v>7.05882352941177</v>
      </c>
    </row>
    <row r="5" customFormat="false" ht="15" hidden="false" customHeight="false" outlineLevel="0" collapsed="false">
      <c r="A5" s="0" t="n">
        <v>4</v>
      </c>
      <c r="B5" s="0" t="n">
        <v>21.9</v>
      </c>
      <c r="C5" s="0" t="n">
        <v>24.8</v>
      </c>
      <c r="D5" s="0" t="n">
        <f aca="false">B5-C5</f>
        <v>-2.9</v>
      </c>
      <c r="E5" s="0" t="n">
        <f aca="false">ABS(D5)</f>
        <v>2.9</v>
      </c>
      <c r="F5" s="0" t="n">
        <f aca="false">D5^2</f>
        <v>8.41000000000001</v>
      </c>
      <c r="G5" s="0" t="n">
        <f aca="false">(D5/B5)*100</f>
        <v>-13.2420091324201</v>
      </c>
      <c r="H5" s="0" t="n">
        <f aca="false">ABS(G5)</f>
        <v>13.2420091324201</v>
      </c>
    </row>
    <row r="6" customFormat="false" ht="15" hidden="false" customHeight="false" outlineLevel="0" collapsed="false">
      <c r="A6" s="0" t="n">
        <v>5</v>
      </c>
      <c r="B6" s="0" t="n">
        <v>23.9</v>
      </c>
      <c r="C6" s="0" t="n">
        <v>25.9</v>
      </c>
      <c r="D6" s="0" t="n">
        <f aca="false">B6-C6</f>
        <v>-2</v>
      </c>
      <c r="E6" s="0" t="n">
        <f aca="false">ABS(D6)</f>
        <v>2</v>
      </c>
      <c r="F6" s="0" t="n">
        <f aca="false">D6^2</f>
        <v>4</v>
      </c>
      <c r="G6" s="0" t="n">
        <f aca="false">(D6/B6)*100</f>
        <v>-8.36820083682009</v>
      </c>
      <c r="H6" s="0" t="n">
        <f aca="false">ABS(G6)</f>
        <v>8.36820083682009</v>
      </c>
    </row>
    <row r="7" customFormat="false" ht="15" hidden="false" customHeight="false" outlineLevel="0" collapsed="false">
      <c r="A7" s="0" t="n">
        <v>6</v>
      </c>
      <c r="B7" s="0" t="n">
        <v>27.5</v>
      </c>
      <c r="C7" s="0" t="n">
        <v>27</v>
      </c>
      <c r="D7" s="0" t="n">
        <f aca="false">B7-C7</f>
        <v>0.5</v>
      </c>
      <c r="E7" s="0" t="n">
        <f aca="false">ABS(D7)</f>
        <v>0.5</v>
      </c>
      <c r="F7" s="0" t="n">
        <f aca="false">D7^2</f>
        <v>0.25</v>
      </c>
      <c r="G7" s="0" t="n">
        <f aca="false">(D7/B7)*100</f>
        <v>1.81818181818182</v>
      </c>
      <c r="H7" s="0" t="n">
        <f aca="false">ABS(G7)</f>
        <v>1.81818181818182</v>
      </c>
    </row>
    <row r="8" customFormat="false" ht="15" hidden="false" customHeight="false" outlineLevel="0" collapsed="false">
      <c r="A8" s="0" t="n">
        <v>7</v>
      </c>
      <c r="B8" s="0" t="n">
        <v>31.5</v>
      </c>
      <c r="C8" s="0" t="n">
        <v>28.1</v>
      </c>
      <c r="D8" s="0" t="n">
        <f aca="false">B8-C8</f>
        <v>3.4</v>
      </c>
      <c r="E8" s="0" t="n">
        <f aca="false">ABS(D8)</f>
        <v>3.4</v>
      </c>
      <c r="F8" s="0" t="n">
        <f aca="false">D8^2</f>
        <v>11.56</v>
      </c>
      <c r="G8" s="0" t="n">
        <f aca="false">(D8/B8)*100</f>
        <v>10.7936507936508</v>
      </c>
      <c r="H8" s="0" t="n">
        <f aca="false">ABS(G8)</f>
        <v>10.7936507936508</v>
      </c>
    </row>
    <row r="9" customFormat="false" ht="15" hidden="false" customHeight="false" outlineLevel="0" collapsed="false">
      <c r="A9" s="0" t="n">
        <v>8</v>
      </c>
      <c r="B9" s="0" t="n">
        <v>29.7</v>
      </c>
      <c r="C9" s="0" t="n">
        <v>29.2</v>
      </c>
      <c r="D9" s="0" t="n">
        <f aca="false">B9-C9</f>
        <v>0.5</v>
      </c>
      <c r="E9" s="0" t="n">
        <f aca="false">ABS(D9)</f>
        <v>0.5</v>
      </c>
      <c r="F9" s="0" t="n">
        <f aca="false">D9^2</f>
        <v>0.25</v>
      </c>
      <c r="G9" s="0" t="n">
        <f aca="false">(D9/B9)*100</f>
        <v>1.68350168350168</v>
      </c>
      <c r="H9" s="0" t="n">
        <f aca="false">ABS(G9)</f>
        <v>1.68350168350168</v>
      </c>
    </row>
    <row r="10" customFormat="false" ht="15" hidden="false" customHeight="false" outlineLevel="0" collapsed="false">
      <c r="A10" s="0" t="n">
        <v>9</v>
      </c>
      <c r="B10" s="0" t="n">
        <v>28.6</v>
      </c>
      <c r="C10" s="0" t="n">
        <v>30.3</v>
      </c>
      <c r="D10" s="0" t="n">
        <f aca="false">B10-C10</f>
        <v>-1.7</v>
      </c>
      <c r="E10" s="0" t="n">
        <f aca="false">ABS(D10)</f>
        <v>1.7</v>
      </c>
      <c r="F10" s="0" t="n">
        <f aca="false">D10^2</f>
        <v>2.89</v>
      </c>
      <c r="G10" s="0" t="n">
        <f aca="false">(D10/B10)*100</f>
        <v>-5.94405594405594</v>
      </c>
      <c r="H10" s="0" t="n">
        <f aca="false">ABS(G10)</f>
        <v>5.94405594405594</v>
      </c>
    </row>
    <row r="11" customFormat="false" ht="15" hidden="false" customHeight="false" outlineLevel="0" collapsed="false">
      <c r="A11" s="0" t="n">
        <v>10</v>
      </c>
      <c r="B11" s="0" t="n">
        <v>31.4</v>
      </c>
      <c r="C11" s="0" t="n">
        <v>31.4</v>
      </c>
      <c r="D11" s="0" t="n">
        <f aca="false">B11-C11</f>
        <v>0</v>
      </c>
      <c r="E11" s="0" t="n">
        <f aca="false">ABS(D11)</f>
        <v>0</v>
      </c>
      <c r="F11" s="0" t="n">
        <f aca="false">D11^2</f>
        <v>0</v>
      </c>
      <c r="G11" s="0" t="n">
        <f aca="false">(D11/B11)*100</f>
        <v>0</v>
      </c>
      <c r="H11" s="0" t="n">
        <f aca="false">ABS(G11)</f>
        <v>0</v>
      </c>
    </row>
    <row r="15" customFormat="false" ht="15" hidden="false" customHeight="false" outlineLevel="0" collapsed="false">
      <c r="A15" s="0" t="s">
        <v>8</v>
      </c>
      <c r="D15" s="4" t="n">
        <f aca="false">AVERAGE(D2:D11)</f>
        <v>-3.5527136788005E-016</v>
      </c>
      <c r="E15" s="0" t="n">
        <f aca="false">AVERAGE(E2:E11)</f>
        <v>1.32</v>
      </c>
      <c r="F15" s="0" t="n">
        <f aca="false">AVERAGE(F2:F11)</f>
        <v>3.07</v>
      </c>
      <c r="H15" s="0" t="n">
        <f aca="false">AVERAGE(H5:H13)</f>
        <v>5.97851431551863</v>
      </c>
    </row>
    <row r="16" customFormat="false" ht="15" hidden="false" customHeight="false" outlineLevel="0" collapsed="false">
      <c r="D16" s="0" t="s">
        <v>9</v>
      </c>
      <c r="E16" s="0" t="s">
        <v>10</v>
      </c>
      <c r="F16" s="0" t="s">
        <v>11</v>
      </c>
      <c r="H16" s="0" t="s">
        <v>12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21" activeCellId="0" sqref="O21"/>
    </sheetView>
  </sheetViews>
  <sheetFormatPr defaultColWidth="14.4296875" defaultRowHeight="15" zeroHeight="false" outlineLevelRow="0" outlineLevelCol="0"/>
  <cols>
    <col collapsed="false" customWidth="true" hidden="false" outlineLevel="0" max="26" min="1" style="0" width="8.72"/>
  </cols>
  <sheetData>
    <row r="1" customFormat="false" ht="15" hidden="false" customHeight="false" outlineLevel="0" collapsed="false">
      <c r="A1" s="0" t="s">
        <v>0</v>
      </c>
      <c r="B1" s="0" t="s">
        <v>13</v>
      </c>
      <c r="C1" s="0" t="s">
        <v>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125</v>
      </c>
    </row>
    <row r="3" customFormat="false" ht="15" hidden="false" customHeight="false" outlineLevel="0" collapsed="false">
      <c r="B3" s="0" t="n">
        <f aca="false">B2+1</f>
        <v>2</v>
      </c>
      <c r="C3" s="0" t="n">
        <v>153</v>
      </c>
    </row>
    <row r="4" customFormat="false" ht="15" hidden="false" customHeight="false" outlineLevel="0" collapsed="false">
      <c r="B4" s="0" t="n">
        <f aca="false">B3+1</f>
        <v>3</v>
      </c>
      <c r="C4" s="0" t="n">
        <v>106</v>
      </c>
    </row>
    <row r="5" customFormat="false" ht="15" hidden="false" customHeight="false" outlineLevel="0" collapsed="false">
      <c r="B5" s="0" t="n">
        <f aca="false">B4+1</f>
        <v>4</v>
      </c>
      <c r="C5" s="0" t="n">
        <v>88</v>
      </c>
    </row>
    <row r="6" customFormat="false" ht="15" hidden="false" customHeight="false" outlineLevel="0" collapsed="false">
      <c r="A6" s="0" t="n">
        <v>2</v>
      </c>
      <c r="B6" s="0" t="n">
        <v>1</v>
      </c>
      <c r="C6" s="0" t="n">
        <v>118</v>
      </c>
    </row>
    <row r="7" customFormat="false" ht="15" hidden="false" customHeight="false" outlineLevel="0" collapsed="false">
      <c r="B7" s="0" t="n">
        <f aca="false">B6+1</f>
        <v>2</v>
      </c>
      <c r="C7" s="0" t="n">
        <v>161</v>
      </c>
    </row>
    <row r="8" customFormat="false" ht="15" hidden="false" customHeight="false" outlineLevel="0" collapsed="false">
      <c r="B8" s="0" t="n">
        <f aca="false">B7+1</f>
        <v>3</v>
      </c>
      <c r="C8" s="0" t="n">
        <v>133</v>
      </c>
    </row>
    <row r="9" customFormat="false" ht="15" hidden="false" customHeight="false" outlineLevel="0" collapsed="false">
      <c r="B9" s="0" t="n">
        <f aca="false">B8+1</f>
        <v>4</v>
      </c>
      <c r="C9" s="0" t="n">
        <v>102</v>
      </c>
    </row>
    <row r="10" customFormat="false" ht="15" hidden="false" customHeight="false" outlineLevel="0" collapsed="false">
      <c r="A10" s="0" t="n">
        <v>3</v>
      </c>
      <c r="B10" s="0" t="n">
        <v>1</v>
      </c>
      <c r="C10" s="0" t="n">
        <v>138</v>
      </c>
    </row>
    <row r="11" customFormat="false" ht="15" hidden="false" customHeight="false" outlineLevel="0" collapsed="false">
      <c r="B11" s="0" t="n">
        <f aca="false">B10+1</f>
        <v>2</v>
      </c>
      <c r="C11" s="0" t="n">
        <v>144</v>
      </c>
    </row>
    <row r="12" customFormat="false" ht="15" hidden="false" customHeight="false" outlineLevel="0" collapsed="false">
      <c r="B12" s="0" t="n">
        <f aca="false">B11+1</f>
        <v>3</v>
      </c>
      <c r="C12" s="0" t="n">
        <v>113</v>
      </c>
    </row>
    <row r="13" customFormat="false" ht="15" hidden="false" customHeight="false" outlineLevel="0" collapsed="false">
      <c r="B13" s="0" t="n">
        <f aca="false">B12+1</f>
        <v>4</v>
      </c>
      <c r="C13" s="0" t="n">
        <v>80</v>
      </c>
    </row>
    <row r="14" customFormat="false" ht="15" hidden="false" customHeight="false" outlineLevel="0" collapsed="false">
      <c r="A14" s="0" t="n">
        <v>4</v>
      </c>
      <c r="B14" s="0" t="n">
        <v>1</v>
      </c>
      <c r="C14" s="0" t="n">
        <v>109</v>
      </c>
    </row>
    <row r="15" customFormat="false" ht="15" hidden="false" customHeight="false" outlineLevel="0" collapsed="false">
      <c r="B15" s="0" t="n">
        <f aca="false">B14+1</f>
        <v>2</v>
      </c>
      <c r="C15" s="0" t="n">
        <v>137</v>
      </c>
    </row>
    <row r="16" customFormat="false" ht="15" hidden="false" customHeight="false" outlineLevel="0" collapsed="false">
      <c r="B16" s="0" t="n">
        <f aca="false">B15+1</f>
        <v>3</v>
      </c>
      <c r="C16" s="0" t="n">
        <v>125</v>
      </c>
    </row>
    <row r="17" customFormat="false" ht="15" hidden="false" customHeight="false" outlineLevel="0" collapsed="false">
      <c r="B17" s="0" t="n">
        <f aca="false">B16+1</f>
        <v>4</v>
      </c>
      <c r="C17" s="0" t="n">
        <v>109</v>
      </c>
    </row>
    <row r="18" customFormat="false" ht="15" hidden="false" customHeight="false" outlineLevel="0" collapsed="false">
      <c r="A18" s="0" t="n">
        <v>5</v>
      </c>
      <c r="B18" s="0" t="n">
        <v>1</v>
      </c>
      <c r="C18" s="0" t="n">
        <v>130</v>
      </c>
    </row>
    <row r="19" customFormat="false" ht="15" hidden="false" customHeight="false" outlineLevel="0" collapsed="false">
      <c r="B19" s="0" t="n">
        <f aca="false">B18+1</f>
        <v>2</v>
      </c>
      <c r="C19" s="0" t="n">
        <v>165</v>
      </c>
    </row>
    <row r="20" customFormat="false" ht="15" hidden="false" customHeight="false" outlineLevel="0" collapsed="false">
      <c r="B20" s="0" t="n">
        <f aca="false">B19+1</f>
        <v>3</v>
      </c>
      <c r="C20" s="0" t="n">
        <v>128</v>
      </c>
    </row>
    <row r="21" customFormat="false" ht="15.75" hidden="false" customHeight="true" outlineLevel="0" collapsed="false">
      <c r="B21" s="0" t="n">
        <f aca="false">B20+1</f>
        <v>4</v>
      </c>
      <c r="C21" s="0" t="n">
        <v>96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R17" activeCellId="0" sqref="R17"/>
    </sheetView>
  </sheetViews>
  <sheetFormatPr defaultColWidth="14.4296875" defaultRowHeight="15" zeroHeight="false" outlineLevelRow="0" outlineLevelCol="0"/>
  <cols>
    <col collapsed="false" customWidth="true" hidden="false" outlineLevel="0" max="14" min="1" style="0" width="8.72"/>
    <col collapsed="false" customWidth="true" hidden="false" outlineLevel="0" max="15" min="15" style="0" width="13.86"/>
    <col collapsed="false" customWidth="true" hidden="false" outlineLevel="0" max="26" min="16" style="0" width="8.72"/>
  </cols>
  <sheetData>
    <row r="1" customFormat="false" ht="15" hidden="false" customHeight="false" outlineLevel="0" collapsed="false">
      <c r="A1" s="0" t="s">
        <v>0</v>
      </c>
      <c r="B1" s="0" t="s">
        <v>13</v>
      </c>
      <c r="C1" s="0" t="s">
        <v>1</v>
      </c>
      <c r="H1" s="0" t="s">
        <v>1</v>
      </c>
      <c r="I1" s="0" t="s">
        <v>13</v>
      </c>
      <c r="J1" s="0" t="s">
        <v>14</v>
      </c>
      <c r="K1" s="0" t="s">
        <v>15</v>
      </c>
      <c r="L1" s="0" t="s">
        <v>16</v>
      </c>
      <c r="N1" s="0" t="s">
        <v>17</v>
      </c>
      <c r="O1" s="0" t="s">
        <v>18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125</v>
      </c>
      <c r="H2" s="0" t="n">
        <v>125</v>
      </c>
      <c r="I2" s="0" t="n">
        <v>1</v>
      </c>
      <c r="J2" s="0" t="n">
        <f aca="false">IF(I2=1, 1, 0)</f>
        <v>1</v>
      </c>
      <c r="K2" s="0" t="n">
        <f aca="false">IF(I2=2, 1, 0)</f>
        <v>0</v>
      </c>
      <c r="L2" s="0" t="n">
        <f aca="false">IF(I2=3, 1, 0)</f>
        <v>0</v>
      </c>
      <c r="N2" s="0" t="n">
        <f aca="false">$B$43+($B$44*J2) + ($B$45*K2) + ($B$46*L2)</f>
        <v>124</v>
      </c>
      <c r="O2" s="0" t="n">
        <f aca="false">H2-N2</f>
        <v>1</v>
      </c>
    </row>
    <row r="3" customFormat="false" ht="15" hidden="false" customHeight="false" outlineLevel="0" collapsed="false">
      <c r="B3" s="0" t="n">
        <f aca="false">B2+1</f>
        <v>2</v>
      </c>
      <c r="C3" s="0" t="n">
        <v>153</v>
      </c>
      <c r="H3" s="0" t="n">
        <v>153</v>
      </c>
      <c r="I3" s="0" t="n">
        <f aca="false">I2+1</f>
        <v>2</v>
      </c>
      <c r="J3" s="0" t="n">
        <f aca="false">IF(I3=1, 1, 0)</f>
        <v>0</v>
      </c>
      <c r="K3" s="0" t="n">
        <f aca="false">IF(I3=2, 1, 0)</f>
        <v>1</v>
      </c>
      <c r="L3" s="0" t="n">
        <f aca="false">IF(I3=3, 1, 0)</f>
        <v>0</v>
      </c>
      <c r="N3" s="0" t="n">
        <f aca="false">$B$43+($B$44*J3) + ($B$45*K3) + ($B$46*L3)</f>
        <v>152</v>
      </c>
      <c r="O3" s="0" t="n">
        <f aca="false">H3-N3</f>
        <v>1</v>
      </c>
    </row>
    <row r="4" customFormat="false" ht="15" hidden="false" customHeight="false" outlineLevel="0" collapsed="false">
      <c r="B4" s="0" t="n">
        <f aca="false">B3+1</f>
        <v>3</v>
      </c>
      <c r="C4" s="0" t="n">
        <v>106</v>
      </c>
      <c r="H4" s="0" t="n">
        <v>106</v>
      </c>
      <c r="I4" s="0" t="n">
        <f aca="false">I3+1</f>
        <v>3</v>
      </c>
      <c r="J4" s="0" t="n">
        <f aca="false">IF(I4=1, 1, 0)</f>
        <v>0</v>
      </c>
      <c r="K4" s="0" t="n">
        <f aca="false">IF(I4=2, 1, 0)</f>
        <v>0</v>
      </c>
      <c r="L4" s="0" t="n">
        <f aca="false">IF(I4=3, 1, 0)</f>
        <v>1</v>
      </c>
      <c r="N4" s="0" t="n">
        <f aca="false">$B$43+($B$44*J4) + ($B$45*K4) + ($B$46*L4)</f>
        <v>121</v>
      </c>
      <c r="O4" s="0" t="n">
        <f aca="false">H4-N4</f>
        <v>-15</v>
      </c>
    </row>
    <row r="5" customFormat="false" ht="15" hidden="false" customHeight="false" outlineLevel="0" collapsed="false">
      <c r="B5" s="0" t="n">
        <f aca="false">B4+1</f>
        <v>4</v>
      </c>
      <c r="C5" s="0" t="n">
        <v>88</v>
      </c>
      <c r="H5" s="0" t="n">
        <v>88</v>
      </c>
      <c r="I5" s="0" t="n">
        <f aca="false">I4+1</f>
        <v>4</v>
      </c>
      <c r="J5" s="0" t="n">
        <f aca="false">IF(I5=1, 1, 0)</f>
        <v>0</v>
      </c>
      <c r="K5" s="0" t="n">
        <f aca="false">IF(I5=2, 1, 0)</f>
        <v>0</v>
      </c>
      <c r="L5" s="0" t="n">
        <f aca="false">IF(I5=3, 1, 0)</f>
        <v>0</v>
      </c>
      <c r="N5" s="0" t="n">
        <f aca="false">$B$43+($B$44*J5) + ($B$45*K5) + ($B$46*L5)</f>
        <v>95</v>
      </c>
      <c r="O5" s="0" t="n">
        <f aca="false">H5-N5</f>
        <v>-7</v>
      </c>
    </row>
    <row r="6" customFormat="false" ht="15" hidden="false" customHeight="false" outlineLevel="0" collapsed="false">
      <c r="A6" s="0" t="n">
        <v>2</v>
      </c>
      <c r="B6" s="0" t="n">
        <v>1</v>
      </c>
      <c r="C6" s="0" t="n">
        <v>118</v>
      </c>
      <c r="H6" s="0" t="n">
        <v>118</v>
      </c>
      <c r="I6" s="0" t="n">
        <v>1</v>
      </c>
      <c r="J6" s="0" t="n">
        <f aca="false">IF(I6=1, 1, 0)</f>
        <v>1</v>
      </c>
      <c r="K6" s="0" t="n">
        <f aca="false">IF(I6=2, 1, 0)</f>
        <v>0</v>
      </c>
      <c r="L6" s="0" t="n">
        <f aca="false">IF(I6=3, 1, 0)</f>
        <v>0</v>
      </c>
      <c r="N6" s="0" t="n">
        <f aca="false">$B$43+($B$44*J6) + ($B$45*K6) + ($B$46*L6)</f>
        <v>124</v>
      </c>
      <c r="O6" s="0" t="n">
        <f aca="false">H6-N6</f>
        <v>-6</v>
      </c>
    </row>
    <row r="7" customFormat="false" ht="15" hidden="false" customHeight="false" outlineLevel="0" collapsed="false">
      <c r="B7" s="0" t="n">
        <f aca="false">B6+1</f>
        <v>2</v>
      </c>
      <c r="C7" s="0" t="n">
        <v>161</v>
      </c>
      <c r="H7" s="0" t="n">
        <v>161</v>
      </c>
      <c r="I7" s="0" t="n">
        <f aca="false">I6+1</f>
        <v>2</v>
      </c>
      <c r="J7" s="0" t="n">
        <f aca="false">IF(I7=1, 1, 0)</f>
        <v>0</v>
      </c>
      <c r="K7" s="0" t="n">
        <f aca="false">IF(I7=2, 1, 0)</f>
        <v>1</v>
      </c>
      <c r="L7" s="0" t="n">
        <f aca="false">IF(I7=3, 1, 0)</f>
        <v>0</v>
      </c>
      <c r="N7" s="0" t="n">
        <f aca="false">$B$43+($B$44*J7) + ($B$45*K7) + ($B$46*L7)</f>
        <v>152</v>
      </c>
      <c r="O7" s="0" t="n">
        <f aca="false">H7-N7</f>
        <v>9</v>
      </c>
    </row>
    <row r="8" customFormat="false" ht="15" hidden="false" customHeight="false" outlineLevel="0" collapsed="false">
      <c r="B8" s="0" t="n">
        <f aca="false">B7+1</f>
        <v>3</v>
      </c>
      <c r="C8" s="0" t="n">
        <v>133</v>
      </c>
      <c r="H8" s="0" t="n">
        <v>133</v>
      </c>
      <c r="I8" s="0" t="n">
        <f aca="false">I7+1</f>
        <v>3</v>
      </c>
      <c r="J8" s="0" t="n">
        <f aca="false">IF(I8=1, 1, 0)</f>
        <v>0</v>
      </c>
      <c r="K8" s="0" t="n">
        <f aca="false">IF(I8=2, 1, 0)</f>
        <v>0</v>
      </c>
      <c r="L8" s="0" t="n">
        <f aca="false">IF(I8=3, 1, 0)</f>
        <v>1</v>
      </c>
      <c r="N8" s="0" t="n">
        <f aca="false">$B$43+($B$44*J8) + ($B$45*K8) + ($B$46*L8)</f>
        <v>121</v>
      </c>
      <c r="O8" s="0" t="n">
        <f aca="false">H8-N8</f>
        <v>12</v>
      </c>
    </row>
    <row r="9" customFormat="false" ht="15" hidden="false" customHeight="false" outlineLevel="0" collapsed="false">
      <c r="B9" s="0" t="n">
        <f aca="false">B8+1</f>
        <v>4</v>
      </c>
      <c r="C9" s="0" t="n">
        <v>102</v>
      </c>
      <c r="H9" s="0" t="n">
        <v>102</v>
      </c>
      <c r="I9" s="0" t="n">
        <f aca="false">I8+1</f>
        <v>4</v>
      </c>
      <c r="J9" s="0" t="n">
        <f aca="false">IF(I9=1, 1, 0)</f>
        <v>0</v>
      </c>
      <c r="K9" s="0" t="n">
        <f aca="false">IF(I9=2, 1, 0)</f>
        <v>0</v>
      </c>
      <c r="L9" s="0" t="n">
        <f aca="false">IF(I9=3, 1, 0)</f>
        <v>0</v>
      </c>
      <c r="N9" s="0" t="n">
        <f aca="false">$B$43+($B$44*J9) + ($B$45*K9) + ($B$46*L9)</f>
        <v>95</v>
      </c>
      <c r="O9" s="0" t="n">
        <f aca="false">H9-N9</f>
        <v>7</v>
      </c>
    </row>
    <row r="10" customFormat="false" ht="15" hidden="false" customHeight="false" outlineLevel="0" collapsed="false">
      <c r="A10" s="0" t="n">
        <v>3</v>
      </c>
      <c r="B10" s="0" t="n">
        <v>1</v>
      </c>
      <c r="C10" s="0" t="n">
        <v>138</v>
      </c>
      <c r="H10" s="0" t="n">
        <v>138</v>
      </c>
      <c r="I10" s="0" t="n">
        <v>1</v>
      </c>
      <c r="J10" s="0" t="n">
        <f aca="false">IF(I10=1, 1, 0)</f>
        <v>1</v>
      </c>
      <c r="K10" s="0" t="n">
        <f aca="false">IF(I10=2, 1, 0)</f>
        <v>0</v>
      </c>
      <c r="L10" s="0" t="n">
        <f aca="false">IF(I10=3, 1, 0)</f>
        <v>0</v>
      </c>
      <c r="N10" s="0" t="n">
        <f aca="false">$B$43+($B$44*J10) + ($B$45*K10) + ($B$46*L10)</f>
        <v>124</v>
      </c>
      <c r="O10" s="0" t="n">
        <f aca="false">H10-N10</f>
        <v>14</v>
      </c>
    </row>
    <row r="11" customFormat="false" ht="15" hidden="false" customHeight="false" outlineLevel="0" collapsed="false">
      <c r="B11" s="0" t="n">
        <f aca="false">B10+1</f>
        <v>2</v>
      </c>
      <c r="C11" s="0" t="n">
        <v>144</v>
      </c>
      <c r="H11" s="0" t="n">
        <v>144</v>
      </c>
      <c r="I11" s="0" t="n">
        <f aca="false">I10+1</f>
        <v>2</v>
      </c>
      <c r="J11" s="0" t="n">
        <f aca="false">IF(I11=1, 1, 0)</f>
        <v>0</v>
      </c>
      <c r="K11" s="0" t="n">
        <f aca="false">IF(I11=2, 1, 0)</f>
        <v>1</v>
      </c>
      <c r="L11" s="0" t="n">
        <f aca="false">IF(I11=3, 1, 0)</f>
        <v>0</v>
      </c>
      <c r="N11" s="0" t="n">
        <f aca="false">$B$43+($B$44*J11) + ($B$45*K11) + ($B$46*L11)</f>
        <v>152</v>
      </c>
      <c r="O11" s="0" t="n">
        <f aca="false">H11-N11</f>
        <v>-8</v>
      </c>
    </row>
    <row r="12" customFormat="false" ht="15" hidden="false" customHeight="false" outlineLevel="0" collapsed="false">
      <c r="B12" s="0" t="n">
        <f aca="false">B11+1</f>
        <v>3</v>
      </c>
      <c r="C12" s="0" t="n">
        <v>113</v>
      </c>
      <c r="H12" s="0" t="n">
        <v>113</v>
      </c>
      <c r="I12" s="0" t="n">
        <f aca="false">I11+1</f>
        <v>3</v>
      </c>
      <c r="J12" s="0" t="n">
        <f aca="false">IF(I12=1, 1, 0)</f>
        <v>0</v>
      </c>
      <c r="K12" s="0" t="n">
        <f aca="false">IF(I12=2, 1, 0)</f>
        <v>0</v>
      </c>
      <c r="L12" s="0" t="n">
        <f aca="false">IF(I12=3, 1, 0)</f>
        <v>1</v>
      </c>
      <c r="N12" s="0" t="n">
        <f aca="false">$B$43+($B$44*J12) + ($B$45*K12) + ($B$46*L12)</f>
        <v>121</v>
      </c>
      <c r="O12" s="0" t="n">
        <f aca="false">H12-N12</f>
        <v>-8</v>
      </c>
    </row>
    <row r="13" customFormat="false" ht="15" hidden="false" customHeight="false" outlineLevel="0" collapsed="false">
      <c r="B13" s="0" t="n">
        <f aca="false">B12+1</f>
        <v>4</v>
      </c>
      <c r="C13" s="0" t="n">
        <v>80</v>
      </c>
      <c r="H13" s="0" t="n">
        <v>80</v>
      </c>
      <c r="I13" s="0" t="n">
        <f aca="false">I12+1</f>
        <v>4</v>
      </c>
      <c r="J13" s="0" t="n">
        <f aca="false">IF(I13=1, 1, 0)</f>
        <v>0</v>
      </c>
      <c r="K13" s="0" t="n">
        <f aca="false">IF(I13=2, 1, 0)</f>
        <v>0</v>
      </c>
      <c r="L13" s="0" t="n">
        <f aca="false">IF(I13=3, 1, 0)</f>
        <v>0</v>
      </c>
      <c r="N13" s="0" t="n">
        <f aca="false">$B$43+($B$44*J13) + ($B$45*K13) + ($B$46*L13)</f>
        <v>95</v>
      </c>
      <c r="O13" s="0" t="n">
        <f aca="false">H13-N13</f>
        <v>-15</v>
      </c>
    </row>
    <row r="14" customFormat="false" ht="15" hidden="false" customHeight="false" outlineLevel="0" collapsed="false">
      <c r="A14" s="0" t="n">
        <v>4</v>
      </c>
      <c r="B14" s="0" t="n">
        <v>1</v>
      </c>
      <c r="C14" s="0" t="n">
        <v>109</v>
      </c>
      <c r="H14" s="0" t="n">
        <v>109</v>
      </c>
      <c r="I14" s="0" t="n">
        <v>1</v>
      </c>
      <c r="J14" s="0" t="n">
        <f aca="false">IF(I14=1, 1, 0)</f>
        <v>1</v>
      </c>
      <c r="K14" s="0" t="n">
        <f aca="false">IF(I14=2, 1, 0)</f>
        <v>0</v>
      </c>
      <c r="L14" s="0" t="n">
        <f aca="false">IF(I14=3, 1, 0)</f>
        <v>0</v>
      </c>
      <c r="N14" s="0" t="n">
        <f aca="false">$B$43+($B$44*J14) + ($B$45*K14) + ($B$46*L14)</f>
        <v>124</v>
      </c>
      <c r="O14" s="0" t="n">
        <f aca="false">H14-N14</f>
        <v>-15</v>
      </c>
    </row>
    <row r="15" customFormat="false" ht="15" hidden="false" customHeight="false" outlineLevel="0" collapsed="false">
      <c r="B15" s="0" t="n">
        <f aca="false">B14+1</f>
        <v>2</v>
      </c>
      <c r="C15" s="0" t="n">
        <v>137</v>
      </c>
      <c r="H15" s="0" t="n">
        <v>137</v>
      </c>
      <c r="I15" s="0" t="n">
        <f aca="false">I14+1</f>
        <v>2</v>
      </c>
      <c r="J15" s="0" t="n">
        <f aca="false">IF(I15=1, 1, 0)</f>
        <v>0</v>
      </c>
      <c r="K15" s="0" t="n">
        <f aca="false">IF(I15=2, 1, 0)</f>
        <v>1</v>
      </c>
      <c r="L15" s="0" t="n">
        <f aca="false">IF(I15=3, 1, 0)</f>
        <v>0</v>
      </c>
      <c r="N15" s="0" t="n">
        <f aca="false">$B$43+($B$44*J15) + ($B$45*K15) + ($B$46*L15)</f>
        <v>152</v>
      </c>
      <c r="O15" s="0" t="n">
        <f aca="false">H15-N15</f>
        <v>-15</v>
      </c>
    </row>
    <row r="16" customFormat="false" ht="15" hidden="false" customHeight="false" outlineLevel="0" collapsed="false">
      <c r="B16" s="0" t="n">
        <f aca="false">B15+1</f>
        <v>3</v>
      </c>
      <c r="C16" s="0" t="n">
        <v>125</v>
      </c>
      <c r="H16" s="0" t="n">
        <v>125</v>
      </c>
      <c r="I16" s="0" t="n">
        <f aca="false">I15+1</f>
        <v>3</v>
      </c>
      <c r="J16" s="0" t="n">
        <f aca="false">IF(I16=1, 1, 0)</f>
        <v>0</v>
      </c>
      <c r="K16" s="0" t="n">
        <f aca="false">IF(I16=2, 1, 0)</f>
        <v>0</v>
      </c>
      <c r="L16" s="0" t="n">
        <f aca="false">IF(I16=3, 1, 0)</f>
        <v>1</v>
      </c>
      <c r="N16" s="0" t="n">
        <f aca="false">$B$43+($B$44*J16) + ($B$45*K16) + ($B$46*L16)</f>
        <v>121</v>
      </c>
      <c r="O16" s="0" t="n">
        <f aca="false">H16-N16</f>
        <v>4</v>
      </c>
    </row>
    <row r="17" customFormat="false" ht="15" hidden="false" customHeight="false" outlineLevel="0" collapsed="false">
      <c r="B17" s="0" t="n">
        <f aca="false">B16+1</f>
        <v>4</v>
      </c>
      <c r="C17" s="0" t="n">
        <v>109</v>
      </c>
      <c r="H17" s="0" t="n">
        <v>109</v>
      </c>
      <c r="I17" s="0" t="n">
        <f aca="false">I16+1</f>
        <v>4</v>
      </c>
      <c r="J17" s="0" t="n">
        <f aca="false">IF(I17=1, 1, 0)</f>
        <v>0</v>
      </c>
      <c r="K17" s="0" t="n">
        <f aca="false">IF(I17=2, 1, 0)</f>
        <v>0</v>
      </c>
      <c r="L17" s="0" t="n">
        <f aca="false">IF(I17=3, 1, 0)</f>
        <v>0</v>
      </c>
      <c r="N17" s="0" t="n">
        <f aca="false">$B$43+($B$44*J17) + ($B$45*K17) + ($B$46*L17)</f>
        <v>95</v>
      </c>
      <c r="O17" s="0" t="n">
        <f aca="false">H17-N17</f>
        <v>14</v>
      </c>
    </row>
    <row r="18" customFormat="false" ht="15" hidden="false" customHeight="false" outlineLevel="0" collapsed="false">
      <c r="A18" s="0" t="n">
        <v>5</v>
      </c>
      <c r="B18" s="0" t="n">
        <v>1</v>
      </c>
      <c r="C18" s="0" t="n">
        <v>130</v>
      </c>
      <c r="H18" s="0" t="n">
        <v>130</v>
      </c>
      <c r="I18" s="0" t="n">
        <v>1</v>
      </c>
      <c r="J18" s="0" t="n">
        <f aca="false">IF(I18=1, 1, 0)</f>
        <v>1</v>
      </c>
      <c r="K18" s="0" t="n">
        <f aca="false">IF(I18=2, 1, 0)</f>
        <v>0</v>
      </c>
      <c r="L18" s="0" t="n">
        <f aca="false">IF(I18=3, 1, 0)</f>
        <v>0</v>
      </c>
      <c r="N18" s="0" t="n">
        <f aca="false">$B$43+($B$44*J18) + ($B$45*K18) + ($B$46*L18)</f>
        <v>124</v>
      </c>
      <c r="O18" s="0" t="n">
        <f aca="false">H18-N18</f>
        <v>6</v>
      </c>
    </row>
    <row r="19" customFormat="false" ht="15" hidden="false" customHeight="false" outlineLevel="0" collapsed="false">
      <c r="B19" s="0" t="n">
        <f aca="false">B18+1</f>
        <v>2</v>
      </c>
      <c r="C19" s="0" t="n">
        <v>165</v>
      </c>
      <c r="H19" s="0" t="n">
        <v>165</v>
      </c>
      <c r="I19" s="0" t="n">
        <f aca="false">I18+1</f>
        <v>2</v>
      </c>
      <c r="J19" s="0" t="n">
        <f aca="false">IF(I19=1, 1, 0)</f>
        <v>0</v>
      </c>
      <c r="K19" s="0" t="n">
        <f aca="false">IF(I19=2, 1, 0)</f>
        <v>1</v>
      </c>
      <c r="L19" s="0" t="n">
        <f aca="false">IF(I19=3, 1, 0)</f>
        <v>0</v>
      </c>
      <c r="N19" s="0" t="n">
        <f aca="false">$B$43+($B$44*J19) + ($B$45*K19) + ($B$46*L19)</f>
        <v>152</v>
      </c>
      <c r="O19" s="0" t="n">
        <f aca="false">H19-N19</f>
        <v>13</v>
      </c>
    </row>
    <row r="20" customFormat="false" ht="15" hidden="false" customHeight="false" outlineLevel="0" collapsed="false">
      <c r="B20" s="0" t="n">
        <f aca="false">B19+1</f>
        <v>3</v>
      </c>
      <c r="C20" s="0" t="n">
        <v>128</v>
      </c>
      <c r="H20" s="0" t="n">
        <v>128</v>
      </c>
      <c r="I20" s="0" t="n">
        <f aca="false">I19+1</f>
        <v>3</v>
      </c>
      <c r="J20" s="0" t="n">
        <f aca="false">IF(I20=1, 1, 0)</f>
        <v>0</v>
      </c>
      <c r="K20" s="0" t="n">
        <f aca="false">IF(I20=2, 1, 0)</f>
        <v>0</v>
      </c>
      <c r="L20" s="0" t="n">
        <f aca="false">IF(I20=3, 1, 0)</f>
        <v>1</v>
      </c>
      <c r="N20" s="0" t="n">
        <f aca="false">$B$43+($B$44*J20) + ($B$45*K20) + ($B$46*L20)</f>
        <v>121</v>
      </c>
      <c r="O20" s="0" t="n">
        <f aca="false">H20-N20</f>
        <v>7</v>
      </c>
    </row>
    <row r="21" customFormat="false" ht="15.75" hidden="false" customHeight="true" outlineLevel="0" collapsed="false">
      <c r="B21" s="0" t="n">
        <f aca="false">B20+1</f>
        <v>4</v>
      </c>
      <c r="C21" s="0" t="n">
        <v>96</v>
      </c>
      <c r="H21" s="0" t="n">
        <v>96</v>
      </c>
      <c r="I21" s="0" t="n">
        <f aca="false">I20+1</f>
        <v>4</v>
      </c>
      <c r="J21" s="0" t="n">
        <f aca="false">IF(I21=1, 1, 0)</f>
        <v>0</v>
      </c>
      <c r="K21" s="0" t="n">
        <f aca="false">IF(I21=2, 1, 0)</f>
        <v>0</v>
      </c>
      <c r="L21" s="0" t="n">
        <f aca="false">IF(I21=3, 1, 0)</f>
        <v>0</v>
      </c>
      <c r="N21" s="0" t="n">
        <f aca="false">$B$43+($B$44*J21) + ($B$45*K21) + ($B$46*L21)</f>
        <v>95</v>
      </c>
      <c r="O21" s="0" t="n">
        <f aca="false">H21-N21</f>
        <v>1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>
      <c r="A27" s="0" t="s">
        <v>19</v>
      </c>
    </row>
    <row r="28" customFormat="false" ht="15.75" hidden="false" customHeight="true" outlineLevel="0" collapsed="false"/>
    <row r="29" customFormat="false" ht="15.75" hidden="false" customHeight="true" outlineLevel="0" collapsed="false">
      <c r="A29" s="5" t="s">
        <v>20</v>
      </c>
      <c r="B29" s="5"/>
    </row>
    <row r="30" customFormat="false" ht="15.75" hidden="false" customHeight="true" outlineLevel="0" collapsed="false">
      <c r="A30" s="0" t="s">
        <v>21</v>
      </c>
      <c r="B30" s="0" t="n">
        <v>0.893791344803406</v>
      </c>
    </row>
    <row r="31" customFormat="false" ht="15.75" hidden="false" customHeight="true" outlineLevel="0" collapsed="false">
      <c r="A31" s="0" t="s">
        <v>22</v>
      </c>
      <c r="B31" s="0" t="n">
        <v>0.798862968045481</v>
      </c>
    </row>
    <row r="32" customFormat="false" ht="15.75" hidden="false" customHeight="true" outlineLevel="0" collapsed="false">
      <c r="A32" s="0" t="s">
        <v>23</v>
      </c>
      <c r="B32" s="0" t="n">
        <v>0.761149774554009</v>
      </c>
    </row>
    <row r="33" customFormat="false" ht="15.75" hidden="false" customHeight="true" outlineLevel="0" collapsed="false">
      <c r="A33" s="0" t="s">
        <v>24</v>
      </c>
      <c r="B33" s="0" t="n">
        <v>11.3247516529061</v>
      </c>
    </row>
    <row r="34" customFormat="false" ht="15.75" hidden="false" customHeight="true" outlineLevel="0" collapsed="false">
      <c r="A34" s="6" t="s">
        <v>25</v>
      </c>
      <c r="B34" s="6" t="n">
        <v>20</v>
      </c>
    </row>
    <row r="35" customFormat="false" ht="15.75" hidden="false" customHeight="true" outlineLevel="0" collapsed="false"/>
    <row r="36" customFormat="false" ht="15.75" hidden="false" customHeight="true" outlineLevel="0" collapsed="false">
      <c r="A36" s="0" t="s">
        <v>26</v>
      </c>
    </row>
    <row r="37" customFormat="false" ht="15.75" hidden="false" customHeight="true" outlineLevel="0" collapsed="false">
      <c r="A37" s="5"/>
      <c r="B37" s="5" t="s">
        <v>27</v>
      </c>
      <c r="C37" s="5" t="s">
        <v>28</v>
      </c>
      <c r="D37" s="5" t="s">
        <v>29</v>
      </c>
      <c r="E37" s="5" t="s">
        <v>30</v>
      </c>
      <c r="F37" s="5" t="s">
        <v>31</v>
      </c>
    </row>
    <row r="38" customFormat="false" ht="15.75" hidden="false" customHeight="true" outlineLevel="0" collapsed="false">
      <c r="A38" s="0" t="s">
        <v>32</v>
      </c>
      <c r="B38" s="0" t="n">
        <v>3</v>
      </c>
      <c r="C38" s="0" t="n">
        <v>8150</v>
      </c>
      <c r="D38" s="0" t="n">
        <v>2716.66666666667</v>
      </c>
      <c r="E38" s="0" t="n">
        <v>21.1825860948668</v>
      </c>
      <c r="F38" s="0" t="n">
        <v>8.10363209480307E-006</v>
      </c>
    </row>
    <row r="39" customFormat="false" ht="15.75" hidden="false" customHeight="true" outlineLevel="0" collapsed="false">
      <c r="A39" s="0" t="s">
        <v>33</v>
      </c>
      <c r="B39" s="0" t="n">
        <v>16</v>
      </c>
      <c r="C39" s="0" t="n">
        <v>2052</v>
      </c>
      <c r="D39" s="0" t="n">
        <v>128.25</v>
      </c>
    </row>
    <row r="40" customFormat="false" ht="15.75" hidden="false" customHeight="true" outlineLevel="0" collapsed="false">
      <c r="A40" s="6" t="s">
        <v>34</v>
      </c>
      <c r="B40" s="6" t="n">
        <v>19</v>
      </c>
      <c r="C40" s="6" t="n">
        <v>10202</v>
      </c>
      <c r="D40" s="6"/>
      <c r="E40" s="6"/>
      <c r="F40" s="6"/>
    </row>
    <row r="41" customFormat="false" ht="15.75" hidden="false" customHeight="true" outlineLevel="0" collapsed="false"/>
    <row r="42" customFormat="false" ht="15.75" hidden="false" customHeight="true" outlineLevel="0" collapsed="false">
      <c r="A42" s="5"/>
      <c r="B42" s="5" t="s">
        <v>35</v>
      </c>
      <c r="C42" s="5" t="s">
        <v>24</v>
      </c>
      <c r="D42" s="5" t="s">
        <v>36</v>
      </c>
      <c r="E42" s="5" t="s">
        <v>37</v>
      </c>
      <c r="F42" s="5" t="s">
        <v>38</v>
      </c>
      <c r="G42" s="5" t="s">
        <v>39</v>
      </c>
      <c r="H42" s="5" t="s">
        <v>40</v>
      </c>
      <c r="I42" s="5" t="s">
        <v>41</v>
      </c>
    </row>
    <row r="43" customFormat="false" ht="15.75" hidden="false" customHeight="true" outlineLevel="0" collapsed="false">
      <c r="A43" s="0" t="s">
        <v>42</v>
      </c>
      <c r="B43" s="0" t="n">
        <v>95</v>
      </c>
      <c r="C43" s="0" t="n">
        <v>5.06458290484024</v>
      </c>
      <c r="D43" s="0" t="n">
        <v>18.7577144623713</v>
      </c>
      <c r="E43" s="0" t="n">
        <v>2.56590356106991E-012</v>
      </c>
      <c r="F43" s="0" t="n">
        <v>84.2635638616838</v>
      </c>
      <c r="G43" s="0" t="n">
        <v>105.736436138316</v>
      </c>
      <c r="H43" s="0" t="n">
        <v>84.2635638616838</v>
      </c>
      <c r="I43" s="0" t="n">
        <v>105.736436138316</v>
      </c>
    </row>
    <row r="44" customFormat="false" ht="15.75" hidden="false" customHeight="true" outlineLevel="0" collapsed="false">
      <c r="A44" s="0" t="s">
        <v>14</v>
      </c>
      <c r="B44" s="0" t="n">
        <v>29</v>
      </c>
      <c r="C44" s="0" t="n">
        <v>7.16240183178799</v>
      </c>
      <c r="D44" s="0" t="n">
        <v>4.04892111348639</v>
      </c>
      <c r="E44" s="0" t="n">
        <v>0.000931210640148867</v>
      </c>
      <c r="F44" s="0" t="n">
        <v>13.8163864016406</v>
      </c>
      <c r="G44" s="0" t="n">
        <v>44.1836135983594</v>
      </c>
      <c r="H44" s="0" t="n">
        <v>13.8163864016406</v>
      </c>
      <c r="I44" s="0" t="n">
        <v>44.1836135983594</v>
      </c>
    </row>
    <row r="45" customFormat="false" ht="15.75" hidden="false" customHeight="true" outlineLevel="0" collapsed="false">
      <c r="A45" s="0" t="s">
        <v>15</v>
      </c>
      <c r="B45" s="0" t="n">
        <v>57</v>
      </c>
      <c r="C45" s="0" t="n">
        <v>7.16240183178799</v>
      </c>
      <c r="D45" s="0" t="n">
        <v>7.95822425754221</v>
      </c>
      <c r="E45" s="0" t="n">
        <v>5.93482164029774E-007</v>
      </c>
      <c r="F45" s="0" t="n">
        <v>41.8163864016406</v>
      </c>
      <c r="G45" s="0" t="n">
        <v>72.1836135983594</v>
      </c>
      <c r="H45" s="0" t="n">
        <v>41.8163864016406</v>
      </c>
      <c r="I45" s="0" t="n">
        <v>72.1836135983594</v>
      </c>
    </row>
    <row r="46" customFormat="false" ht="15.75" hidden="false" customHeight="true" outlineLevel="0" collapsed="false">
      <c r="A46" s="6" t="s">
        <v>16</v>
      </c>
      <c r="B46" s="6" t="n">
        <v>26</v>
      </c>
      <c r="C46" s="6" t="n">
        <v>7.16240183178799</v>
      </c>
      <c r="D46" s="6" t="n">
        <v>3.6300672051947</v>
      </c>
      <c r="E46" s="6" t="n">
        <v>0.00225155553860726</v>
      </c>
      <c r="F46" s="6" t="n">
        <v>10.8163864016406</v>
      </c>
      <c r="G46" s="6" t="n">
        <v>41.1836135983594</v>
      </c>
      <c r="H46" s="6" t="n">
        <v>10.8163864016406</v>
      </c>
      <c r="I46" s="6" t="n">
        <v>41.1836135983594</v>
      </c>
    </row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29:B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Towsif Hossain</cp:lastModifiedBy>
  <dcterms:modified xsi:type="dcterms:W3CDTF">2023-12-13T16:02:51Z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