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acultad\3er anio\Metodos Estadisticos\Parcial 1\"/>
    </mc:Choice>
  </mc:AlternateContent>
  <bookViews>
    <workbookView xWindow="0" yWindow="0" windowWidth="15270" windowHeight="50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4" i="1"/>
  <c r="I10" i="1"/>
  <c r="B2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22" i="1"/>
  <c r="C23" i="1" s="1"/>
  <c r="B22" i="1"/>
  <c r="D22" i="1" l="1"/>
  <c r="I4" i="1" s="1"/>
  <c r="E22" i="1"/>
  <c r="I5" i="1" s="1"/>
  <c r="F22" i="1"/>
  <c r="I17" i="1"/>
  <c r="I6" i="1"/>
  <c r="I16" i="1"/>
  <c r="K16" i="1" l="1"/>
  <c r="I7" i="1" s="1"/>
  <c r="I8" i="1" s="1"/>
  <c r="I11" i="1" l="1"/>
</calcChain>
</file>

<file path=xl/sharedStrings.xml><?xml version="1.0" encoding="utf-8"?>
<sst xmlns="http://schemas.openxmlformats.org/spreadsheetml/2006/main" count="20" uniqueCount="20">
  <si>
    <t>SUMAS</t>
  </si>
  <si>
    <t>x^2</t>
  </si>
  <si>
    <t>y^2</t>
  </si>
  <si>
    <t>x*y</t>
  </si>
  <si>
    <t>N</t>
  </si>
  <si>
    <t>b=</t>
  </si>
  <si>
    <t>=</t>
  </si>
  <si>
    <t>a=</t>
  </si>
  <si>
    <t>Promedio</t>
  </si>
  <si>
    <t>Syy=</t>
  </si>
  <si>
    <t>Sxy=</t>
  </si>
  <si>
    <t>S^2=</t>
  </si>
  <si>
    <t>Sxx=</t>
  </si>
  <si>
    <t>S=</t>
  </si>
  <si>
    <t>Error α</t>
  </si>
  <si>
    <t>Error β</t>
  </si>
  <si>
    <t>t:</t>
  </si>
  <si>
    <t>Confianza</t>
  </si>
  <si>
    <t>Tiempo sin dormir(hs)</t>
  </si>
  <si>
    <t>Nro de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</si>
</sst>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Diagrama</a:t>
            </a:r>
            <a:r>
              <a:rPr lang="es-AR" baseline="0"/>
              <a:t> de dispersión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sin dormir(hs)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</c:numCache>
            </c:numRef>
          </c:xVal>
          <c:yVal>
            <c:numRef>
              <c:f>Hoja1!$C$2:$C$21</c:f>
              <c:numCache>
                <c:formatCode>General</c:formatCode>
                <c:ptCount val="20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12</c:v>
                </c:pt>
                <c:pt idx="12">
                  <c:v>15</c:v>
                </c:pt>
                <c:pt idx="13">
                  <c:v>16</c:v>
                </c:pt>
                <c:pt idx="14">
                  <c:v>12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E-4AFF-9243-2C8B80A9E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04735"/>
        <c:axId val="1252105151"/>
      </c:scatterChart>
      <c:valAx>
        <c:axId val="125210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Examen</a:t>
                </a:r>
                <a:r>
                  <a:rPr lang="es-AR" baseline="0"/>
                  <a:t> de colocación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2105151"/>
        <c:crosses val="autoZero"/>
        <c:crossBetween val="midCat"/>
      </c:valAx>
      <c:valAx>
        <c:axId val="12521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Calificación en curso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210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Diagrama</a:t>
            </a:r>
            <a:r>
              <a:rPr lang="es-AR" baseline="0"/>
              <a:t> de dispersión y linea de tendencia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sin dormir(hs)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Hoja1!$B$2:$B$21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</c:numCache>
            </c:numRef>
          </c:xVal>
          <c:yVal>
            <c:numRef>
              <c:f>Hoja1!$C$2:$C$21</c:f>
              <c:numCache>
                <c:formatCode>General</c:formatCode>
                <c:ptCount val="20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12</c:v>
                </c:pt>
                <c:pt idx="12">
                  <c:v>15</c:v>
                </c:pt>
                <c:pt idx="13">
                  <c:v>16</c:v>
                </c:pt>
                <c:pt idx="14">
                  <c:v>12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A-4CF9-9BC5-6481697D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04735"/>
        <c:axId val="1252105151"/>
      </c:scatterChart>
      <c:valAx>
        <c:axId val="125210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Examen</a:t>
                </a:r>
                <a:r>
                  <a:rPr lang="es-AR" baseline="0"/>
                  <a:t> de colocación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2105151"/>
        <c:crosses val="autoZero"/>
        <c:crossBetween val="midCat"/>
      </c:valAx>
      <c:valAx>
        <c:axId val="12521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Calificación en curso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210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9525</xdr:rowOff>
    </xdr:from>
    <xdr:to>
      <xdr:col>7</xdr:col>
      <xdr:colOff>27940</xdr:colOff>
      <xdr:row>40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24</xdr:row>
      <xdr:rowOff>95250</xdr:rowOff>
    </xdr:from>
    <xdr:to>
      <xdr:col>14</xdr:col>
      <xdr:colOff>151765</xdr:colOff>
      <xdr:row>40</xdr:row>
      <xdr:rowOff>123825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J7" sqref="J7"/>
    </sheetView>
  </sheetViews>
  <sheetFormatPr baseColWidth="10" defaultRowHeight="15" x14ac:dyDescent="0.25"/>
  <cols>
    <col min="2" max="2" width="23" customWidth="1"/>
    <col min="3" max="3" width="14.42578125" customWidth="1"/>
    <col min="12" max="12" width="11.85546875" bestFit="1" customWidth="1"/>
  </cols>
  <sheetData>
    <row r="1" spans="2:11" x14ac:dyDescent="0.25">
      <c r="B1" t="s">
        <v>18</v>
      </c>
      <c r="C1" t="s">
        <v>19</v>
      </c>
      <c r="D1" t="s">
        <v>1</v>
      </c>
      <c r="E1" t="s">
        <v>2</v>
      </c>
      <c r="F1" t="s">
        <v>3</v>
      </c>
    </row>
    <row r="2" spans="2:11" x14ac:dyDescent="0.25">
      <c r="B2">
        <v>8</v>
      </c>
      <c r="C2">
        <v>8</v>
      </c>
      <c r="D2">
        <f>B2^2</f>
        <v>64</v>
      </c>
      <c r="E2">
        <f>C2^2</f>
        <v>64</v>
      </c>
      <c r="F2">
        <f>B2*C2</f>
        <v>64</v>
      </c>
    </row>
    <row r="3" spans="2:11" x14ac:dyDescent="0.25">
      <c r="B3">
        <v>8</v>
      </c>
      <c r="C3">
        <v>6</v>
      </c>
      <c r="D3">
        <f t="shared" ref="D3:D21" si="0">B3^2</f>
        <v>64</v>
      </c>
      <c r="E3">
        <f t="shared" ref="E3:E21" si="1">C3^2</f>
        <v>36</v>
      </c>
      <c r="F3">
        <f t="shared" ref="F3:F21" si="2">B3*C3</f>
        <v>48</v>
      </c>
    </row>
    <row r="4" spans="2:11" x14ac:dyDescent="0.25">
      <c r="B4">
        <v>9</v>
      </c>
      <c r="C4">
        <v>6</v>
      </c>
      <c r="D4">
        <f t="shared" si="0"/>
        <v>81</v>
      </c>
      <c r="E4">
        <f t="shared" si="1"/>
        <v>36</v>
      </c>
      <c r="F4">
        <f t="shared" si="2"/>
        <v>54</v>
      </c>
      <c r="H4" t="s">
        <v>12</v>
      </c>
      <c r="I4">
        <f>D22-(B22^2)/B24</f>
        <v>469.75</v>
      </c>
    </row>
    <row r="5" spans="2:11" x14ac:dyDescent="0.25">
      <c r="B5">
        <v>12</v>
      </c>
      <c r="C5">
        <v>6</v>
      </c>
      <c r="D5">
        <f t="shared" si="0"/>
        <v>144</v>
      </c>
      <c r="E5">
        <f t="shared" si="1"/>
        <v>36</v>
      </c>
      <c r="F5">
        <f t="shared" si="2"/>
        <v>72</v>
      </c>
      <c r="H5" t="s">
        <v>9</v>
      </c>
      <c r="I5">
        <f>E22-(C22^2)/B24</f>
        <v>210</v>
      </c>
    </row>
    <row r="6" spans="2:11" x14ac:dyDescent="0.25">
      <c r="B6">
        <v>12</v>
      </c>
      <c r="C6">
        <v>10</v>
      </c>
      <c r="D6">
        <f t="shared" si="0"/>
        <v>144</v>
      </c>
      <c r="E6">
        <f t="shared" si="1"/>
        <v>100</v>
      </c>
      <c r="F6">
        <f t="shared" si="2"/>
        <v>120</v>
      </c>
      <c r="H6" t="s">
        <v>10</v>
      </c>
      <c r="I6">
        <f>F22-(C22*B22/B24)</f>
        <v>261</v>
      </c>
    </row>
    <row r="7" spans="2:11" x14ac:dyDescent="0.25">
      <c r="B7">
        <v>15</v>
      </c>
      <c r="C7">
        <v>11</v>
      </c>
      <c r="D7">
        <f t="shared" si="0"/>
        <v>225</v>
      </c>
      <c r="E7">
        <f t="shared" si="1"/>
        <v>121</v>
      </c>
      <c r="F7">
        <f t="shared" si="2"/>
        <v>165</v>
      </c>
      <c r="H7" t="s">
        <v>11</v>
      </c>
      <c r="I7">
        <f>(I5-K16*I6)/(B24-2)</f>
        <v>4.641754732760587</v>
      </c>
    </row>
    <row r="8" spans="2:11" x14ac:dyDescent="0.25">
      <c r="B8">
        <v>16</v>
      </c>
      <c r="C8">
        <v>8</v>
      </c>
      <c r="D8">
        <f t="shared" si="0"/>
        <v>256</v>
      </c>
      <c r="E8">
        <f t="shared" si="1"/>
        <v>64</v>
      </c>
      <c r="F8">
        <f t="shared" si="2"/>
        <v>128</v>
      </c>
      <c r="H8" t="s">
        <v>13</v>
      </c>
      <c r="I8">
        <f>SQRT(I7)</f>
        <v>2.154473191469457</v>
      </c>
    </row>
    <row r="9" spans="2:11" x14ac:dyDescent="0.25">
      <c r="B9">
        <v>16</v>
      </c>
      <c r="C9">
        <v>14</v>
      </c>
      <c r="D9">
        <f t="shared" si="0"/>
        <v>256</v>
      </c>
      <c r="E9">
        <f t="shared" si="1"/>
        <v>196</v>
      </c>
      <c r="F9">
        <f t="shared" si="2"/>
        <v>224</v>
      </c>
    </row>
    <row r="10" spans="2:11" x14ac:dyDescent="0.25">
      <c r="B10">
        <v>18</v>
      </c>
      <c r="C10">
        <v>16</v>
      </c>
      <c r="D10">
        <f t="shared" si="0"/>
        <v>324</v>
      </c>
      <c r="E10">
        <f t="shared" si="1"/>
        <v>256</v>
      </c>
      <c r="F10">
        <f t="shared" si="2"/>
        <v>288</v>
      </c>
      <c r="H10" t="s">
        <v>14</v>
      </c>
      <c r="I10">
        <f>(I14*I8*SQRT(D22))/(SQRT(B24*I4))</f>
        <v>-5.1742430444485636</v>
      </c>
    </row>
    <row r="11" spans="2:11" x14ac:dyDescent="0.25">
      <c r="B11">
        <v>18</v>
      </c>
      <c r="C11">
        <v>14</v>
      </c>
      <c r="D11">
        <f t="shared" si="0"/>
        <v>324</v>
      </c>
      <c r="E11">
        <f t="shared" si="1"/>
        <v>196</v>
      </c>
      <c r="F11">
        <f t="shared" si="2"/>
        <v>252</v>
      </c>
      <c r="H11" t="s">
        <v>15</v>
      </c>
      <c r="I11">
        <f>I14*I8/SQRT(I4)</f>
        <v>-0.29591269116894364</v>
      </c>
    </row>
    <row r="12" spans="2:11" x14ac:dyDescent="0.25">
      <c r="B12">
        <v>20</v>
      </c>
      <c r="C12">
        <v>14</v>
      </c>
      <c r="D12">
        <f t="shared" si="0"/>
        <v>400</v>
      </c>
      <c r="E12">
        <f t="shared" si="1"/>
        <v>196</v>
      </c>
      <c r="F12">
        <f t="shared" si="2"/>
        <v>280</v>
      </c>
    </row>
    <row r="13" spans="2:11" x14ac:dyDescent="0.25">
      <c r="B13">
        <v>20</v>
      </c>
      <c r="C13">
        <v>12</v>
      </c>
      <c r="D13">
        <f t="shared" si="0"/>
        <v>400</v>
      </c>
      <c r="E13">
        <f t="shared" si="1"/>
        <v>144</v>
      </c>
      <c r="F13">
        <f t="shared" si="2"/>
        <v>240</v>
      </c>
      <c r="H13" t="s">
        <v>17</v>
      </c>
      <c r="I13">
        <v>99</v>
      </c>
    </row>
    <row r="14" spans="2:11" x14ac:dyDescent="0.25">
      <c r="B14">
        <v>23</v>
      </c>
      <c r="C14">
        <v>15</v>
      </c>
      <c r="D14">
        <f t="shared" si="0"/>
        <v>529</v>
      </c>
      <c r="E14">
        <f t="shared" si="1"/>
        <v>225</v>
      </c>
      <c r="F14">
        <f t="shared" si="2"/>
        <v>345</v>
      </c>
      <c r="H14" t="s">
        <v>16</v>
      </c>
      <c r="I14">
        <f>_xlfn.T.INV((1-I13/100)/2,B24-2)</f>
        <v>-2.9768427343708344</v>
      </c>
    </row>
    <row r="15" spans="2:11" x14ac:dyDescent="0.25">
      <c r="B15">
        <v>23</v>
      </c>
      <c r="C15">
        <v>16</v>
      </c>
      <c r="D15">
        <f t="shared" si="0"/>
        <v>529</v>
      </c>
      <c r="E15">
        <f t="shared" si="1"/>
        <v>256</v>
      </c>
      <c r="F15">
        <f t="shared" si="2"/>
        <v>368</v>
      </c>
    </row>
    <row r="16" spans="2:11" x14ac:dyDescent="0.25">
      <c r="B16">
        <v>24</v>
      </c>
      <c r="C16">
        <v>12</v>
      </c>
      <c r="D16">
        <f t="shared" si="0"/>
        <v>576</v>
      </c>
      <c r="E16">
        <f t="shared" si="1"/>
        <v>144</v>
      </c>
      <c r="F16">
        <f t="shared" si="2"/>
        <v>288</v>
      </c>
      <c r="H16" t="s">
        <v>5</v>
      </c>
      <c r="I16">
        <f>B24*F22-B22*C22</f>
        <v>4176</v>
      </c>
      <c r="J16" t="s">
        <v>6</v>
      </c>
      <c r="K16">
        <f>I16/I17</f>
        <v>0.55561468866418307</v>
      </c>
    </row>
    <row r="17" spans="1:9" x14ac:dyDescent="0.25">
      <c r="B17">
        <v>24</v>
      </c>
      <c r="C17">
        <v>16</v>
      </c>
      <c r="D17">
        <f t="shared" si="0"/>
        <v>576</v>
      </c>
      <c r="E17">
        <f t="shared" si="1"/>
        <v>256</v>
      </c>
      <c r="F17">
        <f t="shared" si="2"/>
        <v>384</v>
      </c>
      <c r="I17">
        <f>B24*D22-(B22^2)</f>
        <v>7516</v>
      </c>
    </row>
    <row r="19" spans="1:9" x14ac:dyDescent="0.25">
      <c r="H19" t="s">
        <v>7</v>
      </c>
      <c r="I19">
        <f>C23-K16*B23</f>
        <v>2.2629058009579559</v>
      </c>
    </row>
    <row r="22" spans="1:9" x14ac:dyDescent="0.25">
      <c r="A22" t="s">
        <v>0</v>
      </c>
      <c r="B22">
        <f>SUM(B2:B21)</f>
        <v>266</v>
      </c>
      <c r="C22">
        <f>SUM(C2:C21)</f>
        <v>184</v>
      </c>
      <c r="D22">
        <f t="shared" ref="D22:F22" si="3">SUM(D2:D21)</f>
        <v>4892</v>
      </c>
      <c r="E22">
        <f t="shared" si="3"/>
        <v>2326</v>
      </c>
      <c r="F22">
        <f t="shared" si="3"/>
        <v>3320</v>
      </c>
    </row>
    <row r="23" spans="1:9" x14ac:dyDescent="0.25">
      <c r="A23" t="s">
        <v>8</v>
      </c>
      <c r="B23">
        <f>B22/B24</f>
        <v>16.625</v>
      </c>
      <c r="C23">
        <f>C22/B24</f>
        <v>11.5</v>
      </c>
    </row>
    <row r="24" spans="1:9" x14ac:dyDescent="0.25">
      <c r="A24" t="s">
        <v>4</v>
      </c>
      <c r="B24">
        <v>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2021-03-13T12:53:28Z</dcterms:created>
  <dcterms:modified xsi:type="dcterms:W3CDTF">2021-04-06T20:05:29Z</dcterms:modified>
</cp:coreProperties>
</file>