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ntegral computer\Downloads\"/>
    </mc:Choice>
  </mc:AlternateContent>
  <xr:revisionPtr revIDLastSave="0" documentId="13_ncr:1_{F7CB4C2F-7081-40CE-876F-D273103FBDDF}" xr6:coauthVersionLast="47" xr6:coauthVersionMax="47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CHEMPLASTS" sheetId="1" r:id="rId1"/>
    <sheet name="TRIVENI" sheetId="2" r:id="rId2"/>
    <sheet name="CCL" sheetId="3" r:id="rId3"/>
    <sheet name="BORORENEW" sheetId="4" r:id="rId4"/>
    <sheet name="FINCABLES" sheetId="5" r:id="rId5"/>
    <sheet name="PORTFOLIO 1" sheetId="6" r:id="rId6"/>
    <sheet name="PORTFOLIO 2" sheetId="7" r:id="rId7"/>
    <sheet name="PORTFOLIO 3" sheetId="8" r:id="rId8"/>
    <sheet name="PORTFOLIO 4" sheetId="9" r:id="rId9"/>
    <sheet name="Markowitz frontie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0" l="1"/>
  <c r="I20" i="10"/>
  <c r="X14" i="10"/>
  <c r="X13" i="10"/>
  <c r="L12" i="10"/>
  <c r="N8" i="10" s="1"/>
  <c r="D12" i="10"/>
  <c r="E8" i="10" s="1"/>
  <c r="AD10" i="10"/>
  <c r="AD9" i="10"/>
  <c r="AD8" i="10"/>
  <c r="AF14" i="10" s="1"/>
  <c r="AD7" i="10"/>
  <c r="AD6" i="10"/>
  <c r="J21" i="10" s="1"/>
  <c r="E6" i="10"/>
  <c r="M250" i="9"/>
  <c r="L250" i="9"/>
  <c r="K250" i="9"/>
  <c r="J250" i="9"/>
  <c r="I250" i="9"/>
  <c r="M249" i="9"/>
  <c r="L249" i="9"/>
  <c r="K249" i="9"/>
  <c r="J249" i="9"/>
  <c r="I249" i="9"/>
  <c r="M248" i="9"/>
  <c r="L248" i="9"/>
  <c r="K248" i="9"/>
  <c r="J248" i="9"/>
  <c r="I248" i="9"/>
  <c r="M247" i="9"/>
  <c r="L247" i="9"/>
  <c r="K247" i="9"/>
  <c r="J247" i="9"/>
  <c r="I247" i="9"/>
  <c r="M246" i="9"/>
  <c r="L246" i="9"/>
  <c r="K246" i="9"/>
  <c r="J246" i="9"/>
  <c r="I246" i="9"/>
  <c r="M245" i="9"/>
  <c r="L245" i="9"/>
  <c r="K245" i="9"/>
  <c r="J245" i="9"/>
  <c r="I245" i="9"/>
  <c r="M244" i="9"/>
  <c r="L244" i="9"/>
  <c r="K244" i="9"/>
  <c r="J244" i="9"/>
  <c r="I244" i="9"/>
  <c r="M243" i="9"/>
  <c r="L243" i="9"/>
  <c r="K243" i="9"/>
  <c r="J243" i="9"/>
  <c r="I243" i="9"/>
  <c r="M242" i="9"/>
  <c r="L242" i="9"/>
  <c r="K242" i="9"/>
  <c r="J242" i="9"/>
  <c r="I242" i="9"/>
  <c r="M241" i="9"/>
  <c r="L241" i="9"/>
  <c r="K241" i="9"/>
  <c r="J241" i="9"/>
  <c r="I241" i="9"/>
  <c r="M240" i="9"/>
  <c r="L240" i="9"/>
  <c r="K240" i="9"/>
  <c r="J240" i="9"/>
  <c r="I240" i="9"/>
  <c r="M239" i="9"/>
  <c r="L239" i="9"/>
  <c r="K239" i="9"/>
  <c r="J239" i="9"/>
  <c r="I239" i="9"/>
  <c r="M238" i="9"/>
  <c r="L238" i="9"/>
  <c r="K238" i="9"/>
  <c r="J238" i="9"/>
  <c r="I238" i="9"/>
  <c r="M237" i="9"/>
  <c r="L237" i="9"/>
  <c r="K237" i="9"/>
  <c r="J237" i="9"/>
  <c r="I237" i="9"/>
  <c r="M236" i="9"/>
  <c r="L236" i="9"/>
  <c r="K236" i="9"/>
  <c r="J236" i="9"/>
  <c r="I236" i="9"/>
  <c r="M235" i="9"/>
  <c r="L235" i="9"/>
  <c r="K235" i="9"/>
  <c r="J235" i="9"/>
  <c r="I235" i="9"/>
  <c r="M234" i="9"/>
  <c r="L234" i="9"/>
  <c r="K234" i="9"/>
  <c r="J234" i="9"/>
  <c r="I234" i="9"/>
  <c r="M233" i="9"/>
  <c r="L233" i="9"/>
  <c r="K233" i="9"/>
  <c r="J233" i="9"/>
  <c r="I233" i="9"/>
  <c r="M232" i="9"/>
  <c r="L232" i="9"/>
  <c r="K232" i="9"/>
  <c r="J232" i="9"/>
  <c r="I232" i="9"/>
  <c r="M231" i="9"/>
  <c r="L231" i="9"/>
  <c r="K231" i="9"/>
  <c r="J231" i="9"/>
  <c r="I231" i="9"/>
  <c r="M230" i="9"/>
  <c r="L230" i="9"/>
  <c r="K230" i="9"/>
  <c r="J230" i="9"/>
  <c r="I230" i="9"/>
  <c r="M229" i="9"/>
  <c r="L229" i="9"/>
  <c r="K229" i="9"/>
  <c r="J229" i="9"/>
  <c r="I229" i="9"/>
  <c r="M228" i="9"/>
  <c r="L228" i="9"/>
  <c r="K228" i="9"/>
  <c r="J228" i="9"/>
  <c r="I228" i="9"/>
  <c r="M227" i="9"/>
  <c r="L227" i="9"/>
  <c r="K227" i="9"/>
  <c r="J227" i="9"/>
  <c r="I227" i="9"/>
  <c r="M226" i="9"/>
  <c r="L226" i="9"/>
  <c r="K226" i="9"/>
  <c r="J226" i="9"/>
  <c r="I226" i="9"/>
  <c r="M225" i="9"/>
  <c r="L225" i="9"/>
  <c r="K225" i="9"/>
  <c r="J225" i="9"/>
  <c r="I225" i="9"/>
  <c r="M224" i="9"/>
  <c r="L224" i="9"/>
  <c r="K224" i="9"/>
  <c r="J224" i="9"/>
  <c r="I224" i="9"/>
  <c r="M223" i="9"/>
  <c r="L223" i="9"/>
  <c r="K223" i="9"/>
  <c r="J223" i="9"/>
  <c r="I223" i="9"/>
  <c r="M222" i="9"/>
  <c r="L222" i="9"/>
  <c r="K222" i="9"/>
  <c r="J222" i="9"/>
  <c r="I222" i="9"/>
  <c r="M221" i="9"/>
  <c r="L221" i="9"/>
  <c r="K221" i="9"/>
  <c r="J221" i="9"/>
  <c r="I221" i="9"/>
  <c r="M220" i="9"/>
  <c r="L220" i="9"/>
  <c r="K220" i="9"/>
  <c r="J220" i="9"/>
  <c r="I220" i="9"/>
  <c r="M219" i="9"/>
  <c r="L219" i="9"/>
  <c r="K219" i="9"/>
  <c r="J219" i="9"/>
  <c r="I219" i="9"/>
  <c r="M218" i="9"/>
  <c r="L218" i="9"/>
  <c r="K218" i="9"/>
  <c r="J218" i="9"/>
  <c r="I218" i="9"/>
  <c r="M217" i="9"/>
  <c r="L217" i="9"/>
  <c r="K217" i="9"/>
  <c r="J217" i="9"/>
  <c r="I217" i="9"/>
  <c r="M216" i="9"/>
  <c r="L216" i="9"/>
  <c r="K216" i="9"/>
  <c r="J216" i="9"/>
  <c r="I216" i="9"/>
  <c r="M215" i="9"/>
  <c r="L215" i="9"/>
  <c r="K215" i="9"/>
  <c r="J215" i="9"/>
  <c r="I215" i="9"/>
  <c r="M214" i="9"/>
  <c r="L214" i="9"/>
  <c r="K214" i="9"/>
  <c r="J214" i="9"/>
  <c r="I214" i="9"/>
  <c r="M213" i="9"/>
  <c r="L213" i="9"/>
  <c r="K213" i="9"/>
  <c r="J213" i="9"/>
  <c r="I213" i="9"/>
  <c r="M212" i="9"/>
  <c r="L212" i="9"/>
  <c r="K212" i="9"/>
  <c r="J212" i="9"/>
  <c r="I212" i="9"/>
  <c r="M211" i="9"/>
  <c r="L211" i="9"/>
  <c r="K211" i="9"/>
  <c r="J211" i="9"/>
  <c r="I211" i="9"/>
  <c r="M210" i="9"/>
  <c r="L210" i="9"/>
  <c r="K210" i="9"/>
  <c r="J210" i="9"/>
  <c r="I210" i="9"/>
  <c r="M209" i="9"/>
  <c r="L209" i="9"/>
  <c r="K209" i="9"/>
  <c r="J209" i="9"/>
  <c r="I209" i="9"/>
  <c r="M208" i="9"/>
  <c r="L208" i="9"/>
  <c r="K208" i="9"/>
  <c r="J208" i="9"/>
  <c r="I208" i="9"/>
  <c r="M207" i="9"/>
  <c r="L207" i="9"/>
  <c r="K207" i="9"/>
  <c r="J207" i="9"/>
  <c r="I207" i="9"/>
  <c r="M206" i="9"/>
  <c r="L206" i="9"/>
  <c r="K206" i="9"/>
  <c r="J206" i="9"/>
  <c r="I206" i="9"/>
  <c r="M205" i="9"/>
  <c r="L205" i="9"/>
  <c r="K205" i="9"/>
  <c r="J205" i="9"/>
  <c r="I205" i="9"/>
  <c r="M204" i="9"/>
  <c r="L204" i="9"/>
  <c r="K204" i="9"/>
  <c r="J204" i="9"/>
  <c r="I204" i="9"/>
  <c r="M203" i="9"/>
  <c r="L203" i="9"/>
  <c r="K203" i="9"/>
  <c r="J203" i="9"/>
  <c r="I203" i="9"/>
  <c r="M202" i="9"/>
  <c r="L202" i="9"/>
  <c r="K202" i="9"/>
  <c r="J202" i="9"/>
  <c r="I202" i="9"/>
  <c r="M201" i="9"/>
  <c r="L201" i="9"/>
  <c r="K201" i="9"/>
  <c r="J201" i="9"/>
  <c r="I201" i="9"/>
  <c r="M200" i="9"/>
  <c r="L200" i="9"/>
  <c r="K200" i="9"/>
  <c r="J200" i="9"/>
  <c r="I200" i="9"/>
  <c r="M199" i="9"/>
  <c r="L199" i="9"/>
  <c r="K199" i="9"/>
  <c r="J199" i="9"/>
  <c r="I199" i="9"/>
  <c r="M198" i="9"/>
  <c r="L198" i="9"/>
  <c r="K198" i="9"/>
  <c r="J198" i="9"/>
  <c r="I198" i="9"/>
  <c r="M197" i="9"/>
  <c r="L197" i="9"/>
  <c r="K197" i="9"/>
  <c r="J197" i="9"/>
  <c r="I197" i="9"/>
  <c r="M196" i="9"/>
  <c r="L196" i="9"/>
  <c r="K196" i="9"/>
  <c r="J196" i="9"/>
  <c r="I196" i="9"/>
  <c r="M195" i="9"/>
  <c r="L195" i="9"/>
  <c r="K195" i="9"/>
  <c r="J195" i="9"/>
  <c r="I195" i="9"/>
  <c r="M194" i="9"/>
  <c r="L194" i="9"/>
  <c r="K194" i="9"/>
  <c r="J194" i="9"/>
  <c r="I194" i="9"/>
  <c r="M193" i="9"/>
  <c r="L193" i="9"/>
  <c r="K193" i="9"/>
  <c r="J193" i="9"/>
  <c r="I193" i="9"/>
  <c r="M192" i="9"/>
  <c r="L192" i="9"/>
  <c r="K192" i="9"/>
  <c r="J192" i="9"/>
  <c r="I192" i="9"/>
  <c r="M191" i="9"/>
  <c r="L191" i="9"/>
  <c r="K191" i="9"/>
  <c r="J191" i="9"/>
  <c r="I191" i="9"/>
  <c r="M190" i="9"/>
  <c r="L190" i="9"/>
  <c r="K190" i="9"/>
  <c r="J190" i="9"/>
  <c r="I190" i="9"/>
  <c r="M189" i="9"/>
  <c r="L189" i="9"/>
  <c r="K189" i="9"/>
  <c r="J189" i="9"/>
  <c r="I189" i="9"/>
  <c r="M188" i="9"/>
  <c r="L188" i="9"/>
  <c r="K188" i="9"/>
  <c r="J188" i="9"/>
  <c r="I188" i="9"/>
  <c r="M187" i="9"/>
  <c r="L187" i="9"/>
  <c r="K187" i="9"/>
  <c r="J187" i="9"/>
  <c r="I187" i="9"/>
  <c r="M186" i="9"/>
  <c r="L186" i="9"/>
  <c r="K186" i="9"/>
  <c r="J186" i="9"/>
  <c r="I186" i="9"/>
  <c r="M185" i="9"/>
  <c r="L185" i="9"/>
  <c r="K185" i="9"/>
  <c r="J185" i="9"/>
  <c r="I185" i="9"/>
  <c r="M184" i="9"/>
  <c r="L184" i="9"/>
  <c r="K184" i="9"/>
  <c r="J184" i="9"/>
  <c r="I184" i="9"/>
  <c r="M183" i="9"/>
  <c r="L183" i="9"/>
  <c r="K183" i="9"/>
  <c r="J183" i="9"/>
  <c r="I183" i="9"/>
  <c r="M182" i="9"/>
  <c r="L182" i="9"/>
  <c r="K182" i="9"/>
  <c r="J182" i="9"/>
  <c r="I182" i="9"/>
  <c r="M181" i="9"/>
  <c r="L181" i="9"/>
  <c r="K181" i="9"/>
  <c r="J181" i="9"/>
  <c r="I181" i="9"/>
  <c r="M180" i="9"/>
  <c r="L180" i="9"/>
  <c r="K180" i="9"/>
  <c r="J180" i="9"/>
  <c r="I180" i="9"/>
  <c r="M179" i="9"/>
  <c r="L179" i="9"/>
  <c r="K179" i="9"/>
  <c r="J179" i="9"/>
  <c r="I179" i="9"/>
  <c r="M178" i="9"/>
  <c r="L178" i="9"/>
  <c r="K178" i="9"/>
  <c r="J178" i="9"/>
  <c r="I178" i="9"/>
  <c r="M177" i="9"/>
  <c r="L177" i="9"/>
  <c r="K177" i="9"/>
  <c r="J177" i="9"/>
  <c r="I177" i="9"/>
  <c r="M176" i="9"/>
  <c r="L176" i="9"/>
  <c r="K176" i="9"/>
  <c r="J176" i="9"/>
  <c r="I176" i="9"/>
  <c r="M175" i="9"/>
  <c r="L175" i="9"/>
  <c r="K175" i="9"/>
  <c r="J175" i="9"/>
  <c r="I175" i="9"/>
  <c r="M174" i="9"/>
  <c r="L174" i="9"/>
  <c r="K174" i="9"/>
  <c r="J174" i="9"/>
  <c r="I174" i="9"/>
  <c r="M173" i="9"/>
  <c r="L173" i="9"/>
  <c r="K173" i="9"/>
  <c r="J173" i="9"/>
  <c r="I173" i="9"/>
  <c r="M172" i="9"/>
  <c r="L172" i="9"/>
  <c r="K172" i="9"/>
  <c r="J172" i="9"/>
  <c r="I172" i="9"/>
  <c r="M171" i="9"/>
  <c r="L171" i="9"/>
  <c r="K171" i="9"/>
  <c r="J171" i="9"/>
  <c r="I171" i="9"/>
  <c r="M170" i="9"/>
  <c r="L170" i="9"/>
  <c r="K170" i="9"/>
  <c r="J170" i="9"/>
  <c r="I170" i="9"/>
  <c r="M169" i="9"/>
  <c r="L169" i="9"/>
  <c r="K169" i="9"/>
  <c r="J169" i="9"/>
  <c r="I169" i="9"/>
  <c r="M168" i="9"/>
  <c r="L168" i="9"/>
  <c r="K168" i="9"/>
  <c r="J168" i="9"/>
  <c r="I168" i="9"/>
  <c r="M167" i="9"/>
  <c r="L167" i="9"/>
  <c r="K167" i="9"/>
  <c r="J167" i="9"/>
  <c r="I167" i="9"/>
  <c r="M166" i="9"/>
  <c r="L166" i="9"/>
  <c r="K166" i="9"/>
  <c r="J166" i="9"/>
  <c r="I166" i="9"/>
  <c r="M165" i="9"/>
  <c r="L165" i="9"/>
  <c r="K165" i="9"/>
  <c r="J165" i="9"/>
  <c r="I165" i="9"/>
  <c r="M164" i="9"/>
  <c r="L164" i="9"/>
  <c r="K164" i="9"/>
  <c r="J164" i="9"/>
  <c r="I164" i="9"/>
  <c r="M163" i="9"/>
  <c r="L163" i="9"/>
  <c r="K163" i="9"/>
  <c r="J163" i="9"/>
  <c r="I163" i="9"/>
  <c r="M162" i="9"/>
  <c r="L162" i="9"/>
  <c r="K162" i="9"/>
  <c r="J162" i="9"/>
  <c r="I162" i="9"/>
  <c r="M161" i="9"/>
  <c r="L161" i="9"/>
  <c r="K161" i="9"/>
  <c r="J161" i="9"/>
  <c r="I161" i="9"/>
  <c r="M160" i="9"/>
  <c r="L160" i="9"/>
  <c r="K160" i="9"/>
  <c r="J160" i="9"/>
  <c r="I160" i="9"/>
  <c r="M159" i="9"/>
  <c r="L159" i="9"/>
  <c r="K159" i="9"/>
  <c r="J159" i="9"/>
  <c r="I159" i="9"/>
  <c r="M158" i="9"/>
  <c r="L158" i="9"/>
  <c r="K158" i="9"/>
  <c r="J158" i="9"/>
  <c r="I158" i="9"/>
  <c r="M157" i="9"/>
  <c r="L157" i="9"/>
  <c r="K157" i="9"/>
  <c r="J157" i="9"/>
  <c r="I157" i="9"/>
  <c r="M156" i="9"/>
  <c r="L156" i="9"/>
  <c r="K156" i="9"/>
  <c r="J156" i="9"/>
  <c r="I156" i="9"/>
  <c r="M155" i="9"/>
  <c r="L155" i="9"/>
  <c r="K155" i="9"/>
  <c r="J155" i="9"/>
  <c r="I155" i="9"/>
  <c r="M154" i="9"/>
  <c r="L154" i="9"/>
  <c r="K154" i="9"/>
  <c r="J154" i="9"/>
  <c r="I154" i="9"/>
  <c r="M153" i="9"/>
  <c r="L153" i="9"/>
  <c r="K153" i="9"/>
  <c r="J153" i="9"/>
  <c r="I153" i="9"/>
  <c r="M152" i="9"/>
  <c r="L152" i="9"/>
  <c r="K152" i="9"/>
  <c r="J152" i="9"/>
  <c r="I152" i="9"/>
  <c r="M151" i="9"/>
  <c r="L151" i="9"/>
  <c r="K151" i="9"/>
  <c r="J151" i="9"/>
  <c r="I151" i="9"/>
  <c r="M150" i="9"/>
  <c r="L150" i="9"/>
  <c r="K150" i="9"/>
  <c r="J150" i="9"/>
  <c r="I150" i="9"/>
  <c r="M149" i="9"/>
  <c r="L149" i="9"/>
  <c r="K149" i="9"/>
  <c r="J149" i="9"/>
  <c r="I149" i="9"/>
  <c r="M148" i="9"/>
  <c r="L148" i="9"/>
  <c r="K148" i="9"/>
  <c r="J148" i="9"/>
  <c r="I148" i="9"/>
  <c r="M147" i="9"/>
  <c r="L147" i="9"/>
  <c r="K147" i="9"/>
  <c r="J147" i="9"/>
  <c r="I147" i="9"/>
  <c r="M146" i="9"/>
  <c r="L146" i="9"/>
  <c r="K146" i="9"/>
  <c r="J146" i="9"/>
  <c r="I146" i="9"/>
  <c r="M145" i="9"/>
  <c r="L145" i="9"/>
  <c r="K145" i="9"/>
  <c r="J145" i="9"/>
  <c r="I145" i="9"/>
  <c r="M144" i="9"/>
  <c r="L144" i="9"/>
  <c r="K144" i="9"/>
  <c r="J144" i="9"/>
  <c r="I144" i="9"/>
  <c r="M143" i="9"/>
  <c r="L143" i="9"/>
  <c r="K143" i="9"/>
  <c r="J143" i="9"/>
  <c r="I143" i="9"/>
  <c r="M142" i="9"/>
  <c r="L142" i="9"/>
  <c r="K142" i="9"/>
  <c r="J142" i="9"/>
  <c r="I142" i="9"/>
  <c r="M141" i="9"/>
  <c r="L141" i="9"/>
  <c r="K141" i="9"/>
  <c r="J141" i="9"/>
  <c r="I141" i="9"/>
  <c r="M140" i="9"/>
  <c r="L140" i="9"/>
  <c r="K140" i="9"/>
  <c r="J140" i="9"/>
  <c r="I140" i="9"/>
  <c r="M139" i="9"/>
  <c r="L139" i="9"/>
  <c r="K139" i="9"/>
  <c r="J139" i="9"/>
  <c r="I139" i="9"/>
  <c r="M138" i="9"/>
  <c r="L138" i="9"/>
  <c r="K138" i="9"/>
  <c r="J138" i="9"/>
  <c r="I138" i="9"/>
  <c r="M137" i="9"/>
  <c r="L137" i="9"/>
  <c r="K137" i="9"/>
  <c r="J137" i="9"/>
  <c r="I137" i="9"/>
  <c r="M136" i="9"/>
  <c r="L136" i="9"/>
  <c r="K136" i="9"/>
  <c r="J136" i="9"/>
  <c r="I136" i="9"/>
  <c r="M135" i="9"/>
  <c r="L135" i="9"/>
  <c r="K135" i="9"/>
  <c r="J135" i="9"/>
  <c r="I135" i="9"/>
  <c r="M134" i="9"/>
  <c r="L134" i="9"/>
  <c r="K134" i="9"/>
  <c r="J134" i="9"/>
  <c r="I134" i="9"/>
  <c r="M133" i="9"/>
  <c r="L133" i="9"/>
  <c r="K133" i="9"/>
  <c r="J133" i="9"/>
  <c r="I133" i="9"/>
  <c r="M132" i="9"/>
  <c r="L132" i="9"/>
  <c r="K132" i="9"/>
  <c r="J132" i="9"/>
  <c r="I132" i="9"/>
  <c r="M131" i="9"/>
  <c r="L131" i="9"/>
  <c r="K131" i="9"/>
  <c r="J131" i="9"/>
  <c r="I131" i="9"/>
  <c r="M130" i="9"/>
  <c r="L130" i="9"/>
  <c r="K130" i="9"/>
  <c r="J130" i="9"/>
  <c r="I130" i="9"/>
  <c r="M129" i="9"/>
  <c r="L129" i="9"/>
  <c r="K129" i="9"/>
  <c r="J129" i="9"/>
  <c r="I129" i="9"/>
  <c r="M128" i="9"/>
  <c r="L128" i="9"/>
  <c r="K128" i="9"/>
  <c r="J128" i="9"/>
  <c r="I128" i="9"/>
  <c r="M127" i="9"/>
  <c r="L127" i="9"/>
  <c r="K127" i="9"/>
  <c r="J127" i="9"/>
  <c r="I127" i="9"/>
  <c r="M126" i="9"/>
  <c r="L126" i="9"/>
  <c r="K126" i="9"/>
  <c r="J126" i="9"/>
  <c r="I126" i="9"/>
  <c r="M125" i="9"/>
  <c r="L125" i="9"/>
  <c r="K125" i="9"/>
  <c r="J125" i="9"/>
  <c r="I125" i="9"/>
  <c r="M124" i="9"/>
  <c r="L124" i="9"/>
  <c r="K124" i="9"/>
  <c r="J124" i="9"/>
  <c r="I124" i="9"/>
  <c r="M123" i="9"/>
  <c r="L123" i="9"/>
  <c r="K123" i="9"/>
  <c r="J123" i="9"/>
  <c r="I123" i="9"/>
  <c r="M122" i="9"/>
  <c r="L122" i="9"/>
  <c r="K122" i="9"/>
  <c r="J122" i="9"/>
  <c r="I122" i="9"/>
  <c r="M121" i="9"/>
  <c r="L121" i="9"/>
  <c r="K121" i="9"/>
  <c r="J121" i="9"/>
  <c r="I121" i="9"/>
  <c r="M120" i="9"/>
  <c r="L120" i="9"/>
  <c r="K120" i="9"/>
  <c r="J120" i="9"/>
  <c r="I120" i="9"/>
  <c r="M119" i="9"/>
  <c r="L119" i="9"/>
  <c r="K119" i="9"/>
  <c r="J119" i="9"/>
  <c r="I119" i="9"/>
  <c r="M118" i="9"/>
  <c r="L118" i="9"/>
  <c r="K118" i="9"/>
  <c r="J118" i="9"/>
  <c r="I118" i="9"/>
  <c r="M117" i="9"/>
  <c r="L117" i="9"/>
  <c r="K117" i="9"/>
  <c r="J117" i="9"/>
  <c r="I117" i="9"/>
  <c r="M116" i="9"/>
  <c r="L116" i="9"/>
  <c r="K116" i="9"/>
  <c r="J116" i="9"/>
  <c r="I116" i="9"/>
  <c r="M115" i="9"/>
  <c r="L115" i="9"/>
  <c r="K115" i="9"/>
  <c r="J115" i="9"/>
  <c r="I115" i="9"/>
  <c r="M114" i="9"/>
  <c r="L114" i="9"/>
  <c r="K114" i="9"/>
  <c r="J114" i="9"/>
  <c r="I114" i="9"/>
  <c r="M113" i="9"/>
  <c r="L113" i="9"/>
  <c r="K113" i="9"/>
  <c r="J113" i="9"/>
  <c r="I113" i="9"/>
  <c r="M112" i="9"/>
  <c r="L112" i="9"/>
  <c r="K112" i="9"/>
  <c r="J112" i="9"/>
  <c r="I112" i="9"/>
  <c r="M111" i="9"/>
  <c r="L111" i="9"/>
  <c r="K111" i="9"/>
  <c r="J111" i="9"/>
  <c r="I111" i="9"/>
  <c r="M110" i="9"/>
  <c r="L110" i="9"/>
  <c r="K110" i="9"/>
  <c r="J110" i="9"/>
  <c r="I110" i="9"/>
  <c r="M109" i="9"/>
  <c r="L109" i="9"/>
  <c r="K109" i="9"/>
  <c r="J109" i="9"/>
  <c r="I109" i="9"/>
  <c r="M108" i="9"/>
  <c r="L108" i="9"/>
  <c r="K108" i="9"/>
  <c r="J108" i="9"/>
  <c r="I108" i="9"/>
  <c r="M107" i="9"/>
  <c r="L107" i="9"/>
  <c r="K107" i="9"/>
  <c r="J107" i="9"/>
  <c r="I107" i="9"/>
  <c r="M106" i="9"/>
  <c r="L106" i="9"/>
  <c r="K106" i="9"/>
  <c r="J106" i="9"/>
  <c r="I106" i="9"/>
  <c r="M105" i="9"/>
  <c r="L105" i="9"/>
  <c r="K105" i="9"/>
  <c r="J105" i="9"/>
  <c r="I105" i="9"/>
  <c r="M104" i="9"/>
  <c r="L104" i="9"/>
  <c r="K104" i="9"/>
  <c r="J104" i="9"/>
  <c r="I104" i="9"/>
  <c r="M103" i="9"/>
  <c r="L103" i="9"/>
  <c r="K103" i="9"/>
  <c r="J103" i="9"/>
  <c r="I103" i="9"/>
  <c r="M102" i="9"/>
  <c r="L102" i="9"/>
  <c r="K102" i="9"/>
  <c r="J102" i="9"/>
  <c r="I102" i="9"/>
  <c r="M101" i="9"/>
  <c r="L101" i="9"/>
  <c r="K101" i="9"/>
  <c r="J101" i="9"/>
  <c r="I101" i="9"/>
  <c r="M100" i="9"/>
  <c r="L100" i="9"/>
  <c r="K100" i="9"/>
  <c r="J100" i="9"/>
  <c r="I100" i="9"/>
  <c r="M99" i="9"/>
  <c r="L99" i="9"/>
  <c r="K99" i="9"/>
  <c r="J99" i="9"/>
  <c r="I99" i="9"/>
  <c r="M98" i="9"/>
  <c r="L98" i="9"/>
  <c r="K98" i="9"/>
  <c r="J98" i="9"/>
  <c r="I98" i="9"/>
  <c r="M97" i="9"/>
  <c r="L97" i="9"/>
  <c r="K97" i="9"/>
  <c r="J97" i="9"/>
  <c r="I97" i="9"/>
  <c r="M96" i="9"/>
  <c r="L96" i="9"/>
  <c r="K96" i="9"/>
  <c r="J96" i="9"/>
  <c r="I96" i="9"/>
  <c r="M95" i="9"/>
  <c r="L95" i="9"/>
  <c r="K95" i="9"/>
  <c r="J95" i="9"/>
  <c r="I95" i="9"/>
  <c r="M94" i="9"/>
  <c r="L94" i="9"/>
  <c r="K94" i="9"/>
  <c r="J94" i="9"/>
  <c r="I94" i="9"/>
  <c r="M93" i="9"/>
  <c r="L93" i="9"/>
  <c r="K93" i="9"/>
  <c r="J93" i="9"/>
  <c r="I93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M87" i="9"/>
  <c r="L87" i="9"/>
  <c r="K87" i="9"/>
  <c r="J87" i="9"/>
  <c r="I87" i="9"/>
  <c r="M86" i="9"/>
  <c r="L86" i="9"/>
  <c r="K86" i="9"/>
  <c r="J86" i="9"/>
  <c r="I86" i="9"/>
  <c r="M85" i="9"/>
  <c r="L85" i="9"/>
  <c r="K85" i="9"/>
  <c r="J85" i="9"/>
  <c r="I85" i="9"/>
  <c r="M84" i="9"/>
  <c r="L84" i="9"/>
  <c r="K84" i="9"/>
  <c r="J84" i="9"/>
  <c r="I84" i="9"/>
  <c r="M83" i="9"/>
  <c r="L83" i="9"/>
  <c r="K83" i="9"/>
  <c r="J83" i="9"/>
  <c r="I83" i="9"/>
  <c r="M82" i="9"/>
  <c r="L82" i="9"/>
  <c r="K82" i="9"/>
  <c r="J82" i="9"/>
  <c r="I82" i="9"/>
  <c r="M81" i="9"/>
  <c r="L81" i="9"/>
  <c r="K81" i="9"/>
  <c r="J81" i="9"/>
  <c r="I81" i="9"/>
  <c r="M80" i="9"/>
  <c r="L80" i="9"/>
  <c r="K80" i="9"/>
  <c r="J80" i="9"/>
  <c r="I80" i="9"/>
  <c r="M79" i="9"/>
  <c r="L79" i="9"/>
  <c r="K79" i="9"/>
  <c r="J79" i="9"/>
  <c r="I79" i="9"/>
  <c r="M78" i="9"/>
  <c r="L78" i="9"/>
  <c r="K78" i="9"/>
  <c r="J78" i="9"/>
  <c r="I78" i="9"/>
  <c r="M77" i="9"/>
  <c r="L77" i="9"/>
  <c r="K77" i="9"/>
  <c r="J77" i="9"/>
  <c r="I77" i="9"/>
  <c r="M76" i="9"/>
  <c r="L76" i="9"/>
  <c r="K76" i="9"/>
  <c r="J76" i="9"/>
  <c r="I76" i="9"/>
  <c r="M75" i="9"/>
  <c r="L75" i="9"/>
  <c r="K75" i="9"/>
  <c r="J75" i="9"/>
  <c r="I75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M69" i="9"/>
  <c r="L69" i="9"/>
  <c r="K69" i="9"/>
  <c r="J69" i="9"/>
  <c r="I69" i="9"/>
  <c r="M68" i="9"/>
  <c r="L68" i="9"/>
  <c r="K68" i="9"/>
  <c r="J68" i="9"/>
  <c r="I68" i="9"/>
  <c r="M67" i="9"/>
  <c r="L67" i="9"/>
  <c r="K67" i="9"/>
  <c r="J67" i="9"/>
  <c r="I67" i="9"/>
  <c r="M66" i="9"/>
  <c r="L66" i="9"/>
  <c r="K66" i="9"/>
  <c r="J66" i="9"/>
  <c r="I66" i="9"/>
  <c r="M65" i="9"/>
  <c r="L65" i="9"/>
  <c r="K65" i="9"/>
  <c r="J65" i="9"/>
  <c r="I65" i="9"/>
  <c r="M64" i="9"/>
  <c r="L64" i="9"/>
  <c r="K64" i="9"/>
  <c r="J64" i="9"/>
  <c r="I64" i="9"/>
  <c r="M63" i="9"/>
  <c r="L63" i="9"/>
  <c r="K63" i="9"/>
  <c r="J63" i="9"/>
  <c r="I63" i="9"/>
  <c r="M62" i="9"/>
  <c r="L62" i="9"/>
  <c r="K62" i="9"/>
  <c r="J62" i="9"/>
  <c r="I62" i="9"/>
  <c r="M61" i="9"/>
  <c r="L61" i="9"/>
  <c r="K61" i="9"/>
  <c r="J61" i="9"/>
  <c r="I61" i="9"/>
  <c r="M60" i="9"/>
  <c r="L60" i="9"/>
  <c r="K60" i="9"/>
  <c r="J60" i="9"/>
  <c r="I60" i="9"/>
  <c r="M59" i="9"/>
  <c r="L59" i="9"/>
  <c r="K59" i="9"/>
  <c r="J59" i="9"/>
  <c r="I59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53" i="9"/>
  <c r="L53" i="9"/>
  <c r="K53" i="9"/>
  <c r="J53" i="9"/>
  <c r="I53" i="9"/>
  <c r="M52" i="9"/>
  <c r="L52" i="9"/>
  <c r="K52" i="9"/>
  <c r="J52" i="9"/>
  <c r="I52" i="9"/>
  <c r="M51" i="9"/>
  <c r="L51" i="9"/>
  <c r="K51" i="9"/>
  <c r="J51" i="9"/>
  <c r="I51" i="9"/>
  <c r="M50" i="9"/>
  <c r="L50" i="9"/>
  <c r="K50" i="9"/>
  <c r="J50" i="9"/>
  <c r="I50" i="9"/>
  <c r="M49" i="9"/>
  <c r="L49" i="9"/>
  <c r="K49" i="9"/>
  <c r="J49" i="9"/>
  <c r="I49" i="9"/>
  <c r="M48" i="9"/>
  <c r="L48" i="9"/>
  <c r="K48" i="9"/>
  <c r="J48" i="9"/>
  <c r="I48" i="9"/>
  <c r="M47" i="9"/>
  <c r="L47" i="9"/>
  <c r="K47" i="9"/>
  <c r="J47" i="9"/>
  <c r="I47" i="9"/>
  <c r="M46" i="9"/>
  <c r="L46" i="9"/>
  <c r="K46" i="9"/>
  <c r="J46" i="9"/>
  <c r="I46" i="9"/>
  <c r="M45" i="9"/>
  <c r="L45" i="9"/>
  <c r="K45" i="9"/>
  <c r="J45" i="9"/>
  <c r="I45" i="9"/>
  <c r="M44" i="9"/>
  <c r="L44" i="9"/>
  <c r="K44" i="9"/>
  <c r="J44" i="9"/>
  <c r="I44" i="9"/>
  <c r="M43" i="9"/>
  <c r="L43" i="9"/>
  <c r="K43" i="9"/>
  <c r="J43" i="9"/>
  <c r="I43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J38" i="9"/>
  <c r="I38" i="9"/>
  <c r="M37" i="9"/>
  <c r="L37" i="9"/>
  <c r="K37" i="9"/>
  <c r="J37" i="9"/>
  <c r="I37" i="9"/>
  <c r="P36" i="9"/>
  <c r="M36" i="9"/>
  <c r="L36" i="9"/>
  <c r="K36" i="9"/>
  <c r="J36" i="9"/>
  <c r="I36" i="9"/>
  <c r="P35" i="9"/>
  <c r="M35" i="9"/>
  <c r="L35" i="9"/>
  <c r="K35" i="9"/>
  <c r="J35" i="9"/>
  <c r="I35" i="9"/>
  <c r="P34" i="9"/>
  <c r="M34" i="9"/>
  <c r="L34" i="9"/>
  <c r="K34" i="9"/>
  <c r="J34" i="9"/>
  <c r="I34" i="9"/>
  <c r="P33" i="9"/>
  <c r="M33" i="9"/>
  <c r="L33" i="9"/>
  <c r="K33" i="9"/>
  <c r="J33" i="9"/>
  <c r="I33" i="9"/>
  <c r="P32" i="9"/>
  <c r="R39" i="9" s="1"/>
  <c r="M32" i="9"/>
  <c r="L32" i="9"/>
  <c r="K32" i="9"/>
  <c r="J32" i="9"/>
  <c r="I32" i="9"/>
  <c r="M31" i="9"/>
  <c r="L31" i="9"/>
  <c r="K31" i="9"/>
  <c r="J31" i="9"/>
  <c r="I31" i="9"/>
  <c r="M30" i="9"/>
  <c r="L30" i="9"/>
  <c r="K30" i="9"/>
  <c r="J30" i="9"/>
  <c r="I30" i="9"/>
  <c r="M29" i="9"/>
  <c r="L29" i="9"/>
  <c r="K29" i="9"/>
  <c r="J29" i="9"/>
  <c r="I29" i="9"/>
  <c r="M28" i="9"/>
  <c r="L28" i="9"/>
  <c r="K28" i="9"/>
  <c r="J28" i="9"/>
  <c r="I28" i="9"/>
  <c r="M27" i="9"/>
  <c r="L27" i="9"/>
  <c r="K27" i="9"/>
  <c r="J27" i="9"/>
  <c r="I27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I22" i="9"/>
  <c r="M21" i="9"/>
  <c r="L21" i="9"/>
  <c r="K21" i="9"/>
  <c r="J21" i="9"/>
  <c r="I21" i="9"/>
  <c r="M20" i="9"/>
  <c r="L20" i="9"/>
  <c r="K20" i="9"/>
  <c r="J20" i="9"/>
  <c r="I20" i="9"/>
  <c r="M19" i="9"/>
  <c r="L19" i="9"/>
  <c r="K19" i="9"/>
  <c r="J19" i="9"/>
  <c r="I19" i="9"/>
  <c r="M18" i="9"/>
  <c r="L18" i="9"/>
  <c r="K18" i="9"/>
  <c r="J18" i="9"/>
  <c r="I18" i="9"/>
  <c r="M17" i="9"/>
  <c r="L17" i="9"/>
  <c r="K17" i="9"/>
  <c r="J17" i="9"/>
  <c r="I17" i="9"/>
  <c r="M16" i="9"/>
  <c r="L16" i="9"/>
  <c r="K16" i="9"/>
  <c r="J16" i="9"/>
  <c r="I16" i="9"/>
  <c r="M15" i="9"/>
  <c r="L15" i="9"/>
  <c r="K15" i="9"/>
  <c r="J15" i="9"/>
  <c r="I15" i="9"/>
  <c r="M14" i="9"/>
  <c r="L14" i="9"/>
  <c r="K14" i="9"/>
  <c r="J14" i="9"/>
  <c r="I14" i="9"/>
  <c r="M13" i="9"/>
  <c r="L13" i="9"/>
  <c r="K13" i="9"/>
  <c r="J13" i="9"/>
  <c r="I13" i="9"/>
  <c r="M12" i="9"/>
  <c r="L12" i="9"/>
  <c r="K12" i="9"/>
  <c r="J12" i="9"/>
  <c r="I12" i="9"/>
  <c r="M11" i="9"/>
  <c r="L11" i="9"/>
  <c r="K11" i="9"/>
  <c r="J11" i="9"/>
  <c r="I11" i="9"/>
  <c r="M10" i="9"/>
  <c r="L10" i="9"/>
  <c r="K10" i="9"/>
  <c r="J10" i="9"/>
  <c r="I10" i="9"/>
  <c r="Q3" i="9" s="1" a="1"/>
  <c r="M9" i="9"/>
  <c r="L9" i="9"/>
  <c r="K9" i="9"/>
  <c r="J9" i="9"/>
  <c r="I9" i="9"/>
  <c r="M8" i="9"/>
  <c r="L8" i="9"/>
  <c r="K8" i="9"/>
  <c r="J8" i="9"/>
  <c r="I8" i="9"/>
  <c r="M7" i="9"/>
  <c r="L7" i="9"/>
  <c r="K7" i="9"/>
  <c r="J7" i="9"/>
  <c r="I7" i="9"/>
  <c r="M6" i="9"/>
  <c r="L6" i="9"/>
  <c r="K6" i="9"/>
  <c r="J6" i="9"/>
  <c r="I6" i="9"/>
  <c r="M5" i="9"/>
  <c r="L5" i="9"/>
  <c r="K5" i="9"/>
  <c r="J5" i="9"/>
  <c r="I5" i="9"/>
  <c r="M4" i="9"/>
  <c r="L4" i="9"/>
  <c r="K4" i="9"/>
  <c r="J4" i="9"/>
  <c r="I4" i="9"/>
  <c r="M3" i="9"/>
  <c r="L3" i="9"/>
  <c r="K3" i="9"/>
  <c r="J3" i="9"/>
  <c r="I3" i="9"/>
  <c r="G14" i="8"/>
  <c r="G13" i="8"/>
  <c r="E12" i="7"/>
  <c r="E8" i="7" s="1"/>
  <c r="E10" i="7"/>
  <c r="E9" i="7"/>
  <c r="E6" i="7"/>
  <c r="D12" i="6"/>
  <c r="E8" i="6" s="1"/>
  <c r="E10" i="6"/>
  <c r="E9" i="6"/>
  <c r="E6" i="6"/>
  <c r="T7" i="5"/>
  <c r="T6" i="5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T6" i="4"/>
  <c r="T7" i="4" s="1"/>
  <c r="H6" i="4"/>
  <c r="H5" i="4"/>
  <c r="V4" i="4"/>
  <c r="T4" i="4"/>
  <c r="H4" i="4"/>
  <c r="T3" i="4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T6" i="3" s="1"/>
  <c r="T7" i="3" s="1"/>
  <c r="V4" i="3"/>
  <c r="T4" i="3"/>
  <c r="H4" i="3"/>
  <c r="T3" i="3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V4" i="2"/>
  <c r="T4" i="2"/>
  <c r="H4" i="2"/>
  <c r="T6" i="2" s="1"/>
  <c r="T7" i="2" s="1"/>
  <c r="T3" i="2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T6" i="1" s="1"/>
  <c r="T7" i="1" s="1"/>
  <c r="V4" i="1"/>
  <c r="T4" i="1"/>
  <c r="H4" i="1"/>
  <c r="T3" i="1"/>
  <c r="Q7" i="9" l="1"/>
  <c r="Q16" i="9" s="1"/>
  <c r="S5" i="9"/>
  <c r="S14" i="9" s="1"/>
  <c r="U3" i="9"/>
  <c r="U12" i="9" s="1"/>
  <c r="T7" i="9"/>
  <c r="T16" i="9" s="1"/>
  <c r="Q6" i="9"/>
  <c r="Q15" i="9" s="1"/>
  <c r="S4" i="9"/>
  <c r="S13" i="9" s="1"/>
  <c r="Q3" i="9"/>
  <c r="Q12" i="9" s="1"/>
  <c r="U6" i="9"/>
  <c r="U15" i="9" s="1"/>
  <c r="R5" i="9"/>
  <c r="R14" i="9" s="1"/>
  <c r="T3" i="9"/>
  <c r="T12" i="9" s="1"/>
  <c r="T6" i="9"/>
  <c r="T15" i="9" s="1"/>
  <c r="Q5" i="9"/>
  <c r="Q14" i="9" s="1"/>
  <c r="S3" i="9"/>
  <c r="S12" i="9" s="1"/>
  <c r="S6" i="9"/>
  <c r="S15" i="9" s="1"/>
  <c r="U4" i="9"/>
  <c r="U13" i="9" s="1"/>
  <c r="R3" i="9"/>
  <c r="R12" i="9" s="1"/>
  <c r="U7" i="9"/>
  <c r="U16" i="9" s="1"/>
  <c r="R6" i="9"/>
  <c r="R15" i="9" s="1"/>
  <c r="T4" i="9"/>
  <c r="T13" i="9" s="1"/>
  <c r="S7" i="9"/>
  <c r="S16" i="9" s="1"/>
  <c r="U5" i="9"/>
  <c r="U14" i="9" s="1"/>
  <c r="R4" i="9"/>
  <c r="R13" i="9" s="1"/>
  <c r="R7" i="9"/>
  <c r="R16" i="9" s="1"/>
  <c r="T5" i="9"/>
  <c r="T14" i="9" s="1"/>
  <c r="Q4" i="9"/>
  <c r="Q13" i="9" s="1"/>
  <c r="N6" i="10"/>
  <c r="E9" i="10"/>
  <c r="J18" i="10" s="1"/>
  <c r="I18" i="10"/>
  <c r="R38" i="9"/>
  <c r="N9" i="10"/>
  <c r="E7" i="10"/>
  <c r="G14" i="10" s="1"/>
  <c r="N7" i="10"/>
  <c r="E10" i="10"/>
  <c r="AF13" i="10"/>
  <c r="E7" i="6"/>
  <c r="G14" i="6" s="1"/>
  <c r="E7" i="7"/>
  <c r="E16" i="7" s="1"/>
  <c r="N10" i="10"/>
  <c r="I21" i="10"/>
  <c r="G13" i="10" l="1"/>
  <c r="P14" i="10"/>
  <c r="J19" i="10"/>
  <c r="I19" i="10"/>
  <c r="P13" i="10"/>
  <c r="G13" i="6"/>
  <c r="E15" i="7"/>
</calcChain>
</file>

<file path=xl/sharedStrings.xml><?xml version="1.0" encoding="utf-8"?>
<sst xmlns="http://schemas.openxmlformats.org/spreadsheetml/2006/main" count="277" uniqueCount="64">
  <si>
    <t>CHEMPLASTS - Prices and Returns</t>
  </si>
  <si>
    <t>NIFTY50 - Prices and Returns</t>
  </si>
  <si>
    <t>Date</t>
  </si>
  <si>
    <t>Open</t>
  </si>
  <si>
    <t>High</t>
  </si>
  <si>
    <t>Low</t>
  </si>
  <si>
    <t>Close</t>
  </si>
  <si>
    <t>Adj Close</t>
  </si>
  <si>
    <t>Volume</t>
  </si>
  <si>
    <t>Daily Returns</t>
  </si>
  <si>
    <t>Beta =</t>
  </si>
  <si>
    <t>Expected return for year =</t>
  </si>
  <si>
    <t xml:space="preserve">Sharpe ratio = </t>
  </si>
  <si>
    <t xml:space="preserve">Risk free rate = </t>
  </si>
  <si>
    <t>Standard deviation of returns=</t>
  </si>
  <si>
    <t>Coefficient of variation=</t>
  </si>
  <si>
    <t>TRIVENI - Prices and Returns</t>
  </si>
  <si>
    <t xml:space="preserve">Beta = </t>
  </si>
  <si>
    <t>Risk free rate =</t>
  </si>
  <si>
    <t>CCL - Prices and Returns</t>
  </si>
  <si>
    <t xml:space="preserve">Expected return for year = </t>
  </si>
  <si>
    <t>BORORENEW - Prices and Returns</t>
  </si>
  <si>
    <t>Sharpe ratio =</t>
  </si>
  <si>
    <t xml:space="preserve">Standard deviation of returns=
</t>
  </si>
  <si>
    <t>FINCABLES - Prices and Returns</t>
  </si>
  <si>
    <t>PRICE WEIGHTED PORTFOLIO (AS PER THE PRICES ON 3RD OF MARCH)</t>
  </si>
  <si>
    <t>Stock</t>
  </si>
  <si>
    <t>Price</t>
  </si>
  <si>
    <t>Weight of each stock in portfolio (in %)</t>
  </si>
  <si>
    <t>expected returns</t>
  </si>
  <si>
    <t>Std deviation of stock(in %)</t>
  </si>
  <si>
    <t>FINCABLES</t>
  </si>
  <si>
    <t>BORORENEW</t>
  </si>
  <si>
    <t>CCL</t>
  </si>
  <si>
    <t>TRIVENI</t>
  </si>
  <si>
    <t>CHEMPLASTS</t>
  </si>
  <si>
    <t>total market value of portfolio</t>
  </si>
  <si>
    <t>Portfolio expected return (in %)</t>
  </si>
  <si>
    <t>Standard deviation of portfolio/ Risk of the portfolio (in %)</t>
  </si>
  <si>
    <t>VALUE-WEIGHTED PORTFOLIO (AS PER THE PRICES ON 3RD OF MARCH)</t>
  </si>
  <si>
    <t>Market Cap (in B $)</t>
  </si>
  <si>
    <t>Std deviation of stock</t>
  </si>
  <si>
    <t>Total market cap of portfolio</t>
  </si>
  <si>
    <t>EQUALLY WEIGHTED PORTFOLIO (AS PER THE PRICES ON 3RD OF MARCH)</t>
  </si>
  <si>
    <t>Minimum Variance Portfolio(AS PER THE PRICES ON 3RD OF MARCH)</t>
  </si>
  <si>
    <t>CHEMPLAST</t>
  </si>
  <si>
    <t>XTX</t>
  </si>
  <si>
    <t>Excess returns</t>
  </si>
  <si>
    <t>CHEM</t>
  </si>
  <si>
    <t>TRI</t>
  </si>
  <si>
    <t>BORO</t>
  </si>
  <si>
    <t>FINC</t>
  </si>
  <si>
    <t>Variance - Co-variance</t>
  </si>
  <si>
    <t>Weights</t>
  </si>
  <si>
    <t>Total</t>
  </si>
  <si>
    <t>WTS</t>
  </si>
  <si>
    <t>Variance</t>
  </si>
  <si>
    <t>Expected returns</t>
  </si>
  <si>
    <t xml:space="preserve">Exp. return on portfolio = </t>
  </si>
  <si>
    <t>Standard deviation of portfolio/ Risk of the portfolio (in %)=</t>
  </si>
  <si>
    <t>Portfolio 1</t>
  </si>
  <si>
    <t>Portfolio 2</t>
  </si>
  <si>
    <t>Portfolio 3</t>
  </si>
  <si>
    <t xml:space="preserve"> Portfolio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</si>
</sst>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232A31"/>
      <name val="Calibri"/>
    </font>
    <font>
      <sz val="7"/>
      <color rgb="FF232A31"/>
      <name val="Arial"/>
    </font>
    <font>
      <sz val="10"/>
      <color theme="1"/>
      <name val="Calibri"/>
      <scheme val="minor"/>
    </font>
    <font>
      <sz val="9"/>
      <color rgb="FF1F1F1F"/>
      <name val="&quot;Google Sans&quot;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1F1F1F"/>
      <name val="Calibri"/>
      <scheme val="minor"/>
    </font>
    <font>
      <sz val="11"/>
      <color rgb="FF1F1F1F"/>
      <name val="&quot;Google Sans&quot;"/>
    </font>
    <font>
      <sz val="9"/>
      <color rgb="FF000000"/>
      <name val="&quot;Google Sans Mono&quot;"/>
    </font>
    <font>
      <sz val="9"/>
      <color theme="1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2" fillId="0" borderId="0" xfId="0" applyNumberFormat="1" applyFont="1"/>
    <xf numFmtId="10" fontId="2" fillId="0" borderId="0" xfId="0" applyNumberFormat="1" applyFont="1"/>
    <xf numFmtId="11" fontId="2" fillId="0" borderId="0" xfId="0" applyNumberFormat="1" applyFont="1"/>
    <xf numFmtId="0" fontId="3" fillId="2" borderId="0" xfId="0" applyFont="1" applyFill="1" applyAlignment="1">
      <alignment horizontal="left"/>
    </xf>
    <xf numFmtId="0" fontId="2" fillId="3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0" applyFont="1" applyFill="1" applyBorder="1"/>
    <xf numFmtId="0" fontId="1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right"/>
    </xf>
    <xf numFmtId="0" fontId="10" fillId="3" borderId="1" xfId="0" applyFont="1" applyFill="1" applyBorder="1"/>
    <xf numFmtId="0" fontId="0" fillId="3" borderId="1" xfId="0" applyFill="1" applyBorder="1"/>
    <xf numFmtId="11" fontId="8" fillId="0" borderId="0" xfId="0" applyNumberFormat="1" applyFont="1" applyAlignment="1">
      <alignment horizontal="right"/>
    </xf>
    <xf numFmtId="11" fontId="1" fillId="0" borderId="0" xfId="0" applyNumberFormat="1" applyFont="1"/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'Markowitz frontier'!$H$18</c:f>
              <c:strCache>
                <c:ptCount val="1"/>
                <c:pt idx="0">
                  <c:v>Portfolio 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'Markowitz frontier'!$J$18:$J$21</c:f>
              <c:numCache>
                <c:formatCode>General</c:formatCode>
                <c:ptCount val="4"/>
                <c:pt idx="0">
                  <c:v>1.1976798091676968</c:v>
                </c:pt>
                <c:pt idx="1">
                  <c:v>1.2173864888536721</c:v>
                </c:pt>
                <c:pt idx="2">
                  <c:v>1.1844698825088831</c:v>
                </c:pt>
                <c:pt idx="3">
                  <c:v>1.2140616214261515</c:v>
                </c:pt>
              </c:numCache>
            </c:numRef>
          </c:xVal>
          <c:yVal>
            <c:numRef>
              <c:f>'Markowitz frontier'!$I$18</c:f>
              <c:numCache>
                <c:formatCode>General</c:formatCode>
                <c:ptCount val="1"/>
                <c:pt idx="0">
                  <c:v>31.288892865250642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0-46DC-9276-81EDC2366988}"/>
            </c:ext>
          </c:extLst>
        </c:ser>
        <c:ser>
          <c:idx val="1"/>
          <c:order val="1"/>
          <c:tx>
            <c:strRef>
              <c:f>'Markowitz frontier'!$H$19</c:f>
              <c:strCache>
                <c:ptCount val="1"/>
                <c:pt idx="0">
                  <c:v>Portfolio 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'Markowitz frontier'!$J$19</c:f>
              <c:numCache>
                <c:formatCode>General</c:formatCode>
                <c:ptCount val="1"/>
                <c:pt idx="0">
                  <c:v>1.2173864888536721</c:v>
                </c:pt>
              </c:numCache>
            </c:numRef>
          </c:xVal>
          <c:yVal>
            <c:numRef>
              <c:f>'Markowitz frontier'!$I$19</c:f>
              <c:numCache>
                <c:formatCode>General</c:formatCode>
                <c:ptCount val="1"/>
                <c:pt idx="0">
                  <c:v>29.421504660942887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40-46DC-9276-81EDC2366988}"/>
            </c:ext>
          </c:extLst>
        </c:ser>
        <c:ser>
          <c:idx val="2"/>
          <c:order val="2"/>
          <c:tx>
            <c:strRef>
              <c:f>'Markowitz frontier'!$H$20</c:f>
              <c:strCache>
                <c:ptCount val="1"/>
                <c:pt idx="0">
                  <c:v>Portfolio 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'Markowitz frontier'!$J$20</c:f>
              <c:numCache>
                <c:formatCode>General</c:formatCode>
                <c:ptCount val="1"/>
                <c:pt idx="0">
                  <c:v>1.1844698825088831</c:v>
                </c:pt>
              </c:numCache>
            </c:numRef>
          </c:xVal>
          <c:yVal>
            <c:numRef>
              <c:f>'Markowitz frontier'!$I$20</c:f>
              <c:numCache>
                <c:formatCode>General</c:formatCode>
                <c:ptCount val="1"/>
                <c:pt idx="0">
                  <c:v>37.001236079999998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40-46DC-9276-81EDC2366988}"/>
            </c:ext>
          </c:extLst>
        </c:ser>
        <c:ser>
          <c:idx val="3"/>
          <c:order val="3"/>
          <c:tx>
            <c:strRef>
              <c:f>'Markowitz frontier'!$H$21</c:f>
              <c:strCache>
                <c:ptCount val="1"/>
                <c:pt idx="0">
                  <c:v> Portfolio 4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'Markowitz frontier'!$J$21</c:f>
              <c:numCache>
                <c:formatCode>General</c:formatCode>
                <c:ptCount val="1"/>
                <c:pt idx="0">
                  <c:v>1.2140616214261515</c:v>
                </c:pt>
              </c:numCache>
            </c:numRef>
          </c:xVal>
          <c:yVal>
            <c:numRef>
              <c:f>'Markowitz frontier'!$I$21</c:f>
              <c:numCache>
                <c:formatCode>General</c:formatCode>
                <c:ptCount val="1"/>
                <c:pt idx="0">
                  <c:v>17.698606347776028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40-46DC-9276-81EDC2366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62711"/>
        <c:axId val="458410488"/>
      </c:scatterChart>
      <c:valAx>
        <c:axId val="841362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Risk/Volatility of Portfolio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10488"/>
        <c:crosses val="autoZero"/>
        <c:crossBetween val="midCat"/>
      </c:valAx>
      <c:valAx>
        <c:axId val="4584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62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14</xdr:row>
      <xdr:rowOff>66675</xdr:rowOff>
    </xdr:from>
    <xdr:ext cx="5553075" cy="2705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/>
  </sheetViews>
  <sheetFormatPr defaultColWidth="14.453125" defaultRowHeight="15" customHeight="1"/>
  <cols>
    <col min="1" max="1" width="12.08984375" customWidth="1"/>
    <col min="2" max="7" width="8.7265625" customWidth="1"/>
    <col min="8" max="8" width="12" customWidth="1"/>
    <col min="9" max="9" width="8.7265625" customWidth="1"/>
    <col min="10" max="10" width="10.453125" customWidth="1"/>
    <col min="11" max="16" width="8.7265625" customWidth="1"/>
    <col min="17" max="17" width="12" customWidth="1"/>
    <col min="18" max="18" width="8.7265625" customWidth="1"/>
    <col min="19" max="19" width="28.81640625" customWidth="1"/>
    <col min="20" max="20" width="18.81640625" customWidth="1"/>
    <col min="21" max="21" width="13" customWidth="1"/>
    <col min="22" max="26" width="8.7265625" customWidth="1"/>
  </cols>
  <sheetData>
    <row r="1" spans="1:22" ht="14.25" customHeight="1">
      <c r="A1" s="1" t="s">
        <v>0</v>
      </c>
      <c r="J1" s="1" t="s">
        <v>1</v>
      </c>
    </row>
    <row r="2" spans="1:2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22" ht="14.25" customHeight="1">
      <c r="A3" s="2">
        <v>44655</v>
      </c>
      <c r="B3" s="1">
        <v>656.79998799999998</v>
      </c>
      <c r="C3" s="1">
        <v>669.84997599999997</v>
      </c>
      <c r="D3" s="1">
        <v>635.29998799999998</v>
      </c>
      <c r="E3" s="1">
        <v>639.20001200000002</v>
      </c>
      <c r="F3" s="1">
        <v>639.20001200000002</v>
      </c>
      <c r="G3" s="1">
        <v>217087</v>
      </c>
      <c r="J3" s="2">
        <v>44655</v>
      </c>
      <c r="K3" s="1">
        <v>17809.099610000001</v>
      </c>
      <c r="L3" s="1">
        <v>18114.650389999999</v>
      </c>
      <c r="M3" s="1">
        <v>17791.400389999999</v>
      </c>
      <c r="N3" s="1">
        <v>18053.400389999999</v>
      </c>
      <c r="O3" s="1">
        <v>18053.400389999999</v>
      </c>
      <c r="P3" s="1">
        <v>345500</v>
      </c>
      <c r="S3" s="1" t="s">
        <v>10</v>
      </c>
      <c r="T3" s="1">
        <f>COVAR(H4:H250, Q4:Q250)/VAR(Q4:Q250)</f>
        <v>0.9333297844645112</v>
      </c>
    </row>
    <row r="4" spans="1:22" ht="14.25" customHeight="1">
      <c r="A4" s="2">
        <v>44656</v>
      </c>
      <c r="B4" s="1">
        <v>643.20001200000002</v>
      </c>
      <c r="C4" s="1">
        <v>645.5</v>
      </c>
      <c r="D4" s="1">
        <v>625</v>
      </c>
      <c r="E4" s="1">
        <v>635.54998799999998</v>
      </c>
      <c r="F4" s="1">
        <v>635.54998799999998</v>
      </c>
      <c r="G4" s="1">
        <v>297591</v>
      </c>
      <c r="H4" s="1">
        <f t="shared" ref="H4:H250" si="0">E4/E3 -1</f>
        <v>-5.7103002682672432E-3</v>
      </c>
      <c r="J4" s="2">
        <v>44656</v>
      </c>
      <c r="K4" s="1">
        <v>18080.599610000001</v>
      </c>
      <c r="L4" s="1">
        <v>18095.449219999999</v>
      </c>
      <c r="M4" s="1">
        <v>17921.550780000001</v>
      </c>
      <c r="N4" s="1">
        <v>17957.400389999999</v>
      </c>
      <c r="O4" s="1">
        <v>17957.400389999999</v>
      </c>
      <c r="P4" s="1">
        <v>283500</v>
      </c>
      <c r="Q4" s="1">
        <v>-5.317558E-3</v>
      </c>
      <c r="S4" s="1" t="s">
        <v>11</v>
      </c>
      <c r="T4" s="1">
        <f>E250/E3 -1</f>
        <v>-0.45580413099241301</v>
      </c>
      <c r="U4" s="1" t="s">
        <v>12</v>
      </c>
      <c r="V4" s="1">
        <f>(E250/E4-1-0.0648)/_xlfn.STDEV.P(E4:E250)*100</f>
        <v>-0.81826483993670196</v>
      </c>
    </row>
    <row r="5" spans="1:22" ht="14.25" customHeight="1">
      <c r="A5" s="2">
        <v>44657</v>
      </c>
      <c r="B5" s="1">
        <v>636</v>
      </c>
      <c r="C5" s="1">
        <v>654.59997599999997</v>
      </c>
      <c r="D5" s="1">
        <v>631.90002400000003</v>
      </c>
      <c r="E5" s="1">
        <v>636.59997599999997</v>
      </c>
      <c r="F5" s="1">
        <v>636.59997599999997</v>
      </c>
      <c r="G5" s="1">
        <v>344925</v>
      </c>
      <c r="H5" s="1">
        <f t="shared" si="0"/>
        <v>1.6520934935491116E-3</v>
      </c>
      <c r="J5" s="2">
        <v>44657</v>
      </c>
      <c r="K5" s="1">
        <v>17842.75</v>
      </c>
      <c r="L5" s="1">
        <v>17901</v>
      </c>
      <c r="M5" s="1">
        <v>17779.849610000001</v>
      </c>
      <c r="N5" s="1">
        <v>17807.650389999999</v>
      </c>
      <c r="O5" s="1">
        <v>17807.650389999999</v>
      </c>
      <c r="P5" s="1">
        <v>328800</v>
      </c>
      <c r="Q5" s="1">
        <v>-8.3391799999999999E-3</v>
      </c>
      <c r="S5" s="1" t="s">
        <v>13</v>
      </c>
      <c r="T5" s="3">
        <v>6.4799999999999996E-2</v>
      </c>
    </row>
    <row r="6" spans="1:22" ht="14.25" customHeight="1">
      <c r="A6" s="2">
        <v>44658</v>
      </c>
      <c r="B6" s="1">
        <v>639</v>
      </c>
      <c r="C6" s="1">
        <v>644.79998799999998</v>
      </c>
      <c r="D6" s="1">
        <v>629</v>
      </c>
      <c r="E6" s="1">
        <v>633.20001200000002</v>
      </c>
      <c r="F6" s="1">
        <v>633.20001200000002</v>
      </c>
      <c r="G6" s="1">
        <v>128692</v>
      </c>
      <c r="H6" s="1">
        <f t="shared" si="0"/>
        <v>-5.3408170408099087E-3</v>
      </c>
      <c r="J6" s="2">
        <v>44658</v>
      </c>
      <c r="K6" s="1">
        <v>17723.300780000001</v>
      </c>
      <c r="L6" s="1">
        <v>17787.5</v>
      </c>
      <c r="M6" s="1">
        <v>17623.699219999999</v>
      </c>
      <c r="N6" s="1">
        <v>17639.550780000001</v>
      </c>
      <c r="O6" s="1">
        <v>17639.550780000001</v>
      </c>
      <c r="P6" s="1">
        <v>308800</v>
      </c>
      <c r="Q6" s="1">
        <v>-9.4397409999999998E-3</v>
      </c>
      <c r="S6" s="1" t="s">
        <v>14</v>
      </c>
      <c r="T6" s="1">
        <f>STDEV(H4:H250)</f>
        <v>2.7227773120236592E-2</v>
      </c>
    </row>
    <row r="7" spans="1:22" ht="14.25" customHeight="1">
      <c r="A7" s="2">
        <v>44659</v>
      </c>
      <c r="B7" s="1">
        <v>625.09997599999997</v>
      </c>
      <c r="C7" s="1">
        <v>645.90002400000003</v>
      </c>
      <c r="D7" s="1">
        <v>625.09997599999997</v>
      </c>
      <c r="E7" s="1">
        <v>631.54998799999998</v>
      </c>
      <c r="F7" s="1">
        <v>631.54998799999998</v>
      </c>
      <c r="G7" s="1">
        <v>80361</v>
      </c>
      <c r="H7" s="1">
        <f t="shared" si="0"/>
        <v>-2.6058496031741152E-3</v>
      </c>
      <c r="J7" s="2">
        <v>44659</v>
      </c>
      <c r="K7" s="1">
        <v>17698.150389999999</v>
      </c>
      <c r="L7" s="1">
        <v>17842.75</v>
      </c>
      <c r="M7" s="1">
        <v>17600.550780000001</v>
      </c>
      <c r="N7" s="1">
        <v>17784.349610000001</v>
      </c>
      <c r="O7" s="1">
        <v>17784.349610000001</v>
      </c>
      <c r="P7" s="1">
        <v>274400</v>
      </c>
      <c r="Q7" s="1">
        <v>8.2087589999999995E-3</v>
      </c>
      <c r="S7" s="1" t="s">
        <v>15</v>
      </c>
      <c r="T7" s="1">
        <f>T6/T4%</f>
        <v>-5.9735687478202788</v>
      </c>
    </row>
    <row r="8" spans="1:22" ht="14.25" customHeight="1">
      <c r="A8" s="2">
        <v>44662</v>
      </c>
      <c r="B8" s="1">
        <v>640</v>
      </c>
      <c r="C8" s="1">
        <v>640</v>
      </c>
      <c r="D8" s="1">
        <v>618</v>
      </c>
      <c r="E8" s="1">
        <v>621.25</v>
      </c>
      <c r="F8" s="1">
        <v>621.25</v>
      </c>
      <c r="G8" s="1">
        <v>102906</v>
      </c>
      <c r="H8" s="1">
        <f t="shared" si="0"/>
        <v>-1.6309062141886987E-2</v>
      </c>
      <c r="J8" s="2">
        <v>44662</v>
      </c>
      <c r="K8" s="1">
        <v>17740.900389999999</v>
      </c>
      <c r="L8" s="1">
        <v>17779.050780000001</v>
      </c>
      <c r="M8" s="1">
        <v>17650.949219999999</v>
      </c>
      <c r="N8" s="1">
        <v>17674.949219999999</v>
      </c>
      <c r="O8" s="1">
        <v>17674.949219999999</v>
      </c>
      <c r="P8" s="1">
        <v>251700</v>
      </c>
      <c r="Q8" s="1">
        <v>-6.151498E-3</v>
      </c>
    </row>
    <row r="9" spans="1:22" ht="14.25" customHeight="1">
      <c r="A9" s="2">
        <v>44663</v>
      </c>
      <c r="B9" s="1">
        <v>618</v>
      </c>
      <c r="C9" s="1">
        <v>630</v>
      </c>
      <c r="D9" s="1">
        <v>609</v>
      </c>
      <c r="E9" s="1">
        <v>615.79998799999998</v>
      </c>
      <c r="F9" s="1">
        <v>615.79998799999998</v>
      </c>
      <c r="G9" s="1">
        <v>94114</v>
      </c>
      <c r="H9" s="1">
        <f t="shared" si="0"/>
        <v>-8.7726551307847345E-3</v>
      </c>
      <c r="J9" s="2">
        <v>44663</v>
      </c>
      <c r="K9" s="1">
        <v>17584.849610000001</v>
      </c>
      <c r="L9" s="1">
        <v>17595.300780000001</v>
      </c>
      <c r="M9" s="1">
        <v>17442.349610000001</v>
      </c>
      <c r="N9" s="1">
        <v>17530.300780000001</v>
      </c>
      <c r="O9" s="1">
        <v>17530.300780000001</v>
      </c>
      <c r="P9" s="1">
        <v>266000</v>
      </c>
      <c r="Q9" s="1">
        <v>-8.1838109999999992E-3</v>
      </c>
    </row>
    <row r="10" spans="1:22" ht="14.25" customHeight="1">
      <c r="A10" s="2">
        <v>44664</v>
      </c>
      <c r="B10" s="1">
        <v>615.79998799999998</v>
      </c>
      <c r="C10" s="1">
        <v>646.45001200000002</v>
      </c>
      <c r="D10" s="1">
        <v>615.79998799999998</v>
      </c>
      <c r="E10" s="1">
        <v>640.79998799999998</v>
      </c>
      <c r="F10" s="1">
        <v>640.79998799999998</v>
      </c>
      <c r="G10" s="1">
        <v>627624</v>
      </c>
      <c r="H10" s="1">
        <f t="shared" si="0"/>
        <v>4.0597597413399189E-2</v>
      </c>
      <c r="J10" s="2">
        <v>44664</v>
      </c>
      <c r="K10" s="1">
        <v>17599.900389999999</v>
      </c>
      <c r="L10" s="1">
        <v>17663.650389999999</v>
      </c>
      <c r="M10" s="1">
        <v>17457.400389999999</v>
      </c>
      <c r="N10" s="1">
        <v>17475.650389999999</v>
      </c>
      <c r="O10" s="1">
        <v>17475.650389999999</v>
      </c>
      <c r="P10" s="1">
        <v>245100</v>
      </c>
      <c r="Q10" s="1">
        <v>-3.117482E-3</v>
      </c>
    </row>
    <row r="11" spans="1:22" ht="14.25" customHeight="1">
      <c r="A11" s="2">
        <v>44669</v>
      </c>
      <c r="B11" s="1">
        <v>640.79998799999998</v>
      </c>
      <c r="C11" s="1">
        <v>651.84997599999997</v>
      </c>
      <c r="D11" s="1">
        <v>632</v>
      </c>
      <c r="E11" s="1">
        <v>637.45001200000002</v>
      </c>
      <c r="F11" s="1">
        <v>637.45001200000002</v>
      </c>
      <c r="G11" s="1">
        <v>125451</v>
      </c>
      <c r="H11" s="1">
        <f t="shared" si="0"/>
        <v>-5.2278028444656677E-3</v>
      </c>
      <c r="J11" s="2">
        <v>44669</v>
      </c>
      <c r="K11" s="1">
        <v>17183.449219999999</v>
      </c>
      <c r="L11" s="1">
        <v>17237.75</v>
      </c>
      <c r="M11" s="1">
        <v>17067.849610000001</v>
      </c>
      <c r="N11" s="1">
        <v>17173.650389999999</v>
      </c>
      <c r="O11" s="1">
        <v>17173.650389999999</v>
      </c>
      <c r="P11" s="1">
        <v>376100</v>
      </c>
      <c r="Q11" s="1">
        <v>-1.7281187999999999E-2</v>
      </c>
    </row>
    <row r="12" spans="1:22" ht="14.25" customHeight="1">
      <c r="A12" s="2">
        <v>44670</v>
      </c>
      <c r="B12" s="1">
        <v>635</v>
      </c>
      <c r="C12" s="1">
        <v>644.40002400000003</v>
      </c>
      <c r="D12" s="1">
        <v>588.09997599999997</v>
      </c>
      <c r="E12" s="1">
        <v>603.09997599999997</v>
      </c>
      <c r="F12" s="1">
        <v>603.09997599999997</v>
      </c>
      <c r="G12" s="1">
        <v>152952</v>
      </c>
      <c r="H12" s="1">
        <f t="shared" si="0"/>
        <v>-5.388663480015754E-2</v>
      </c>
      <c r="J12" s="2">
        <v>44670</v>
      </c>
      <c r="K12" s="1">
        <v>17258.949219999999</v>
      </c>
      <c r="L12" s="1">
        <v>17275.650389999999</v>
      </c>
      <c r="M12" s="1">
        <v>16824.699219999999</v>
      </c>
      <c r="N12" s="1">
        <v>16958.650389999999</v>
      </c>
      <c r="O12" s="1">
        <v>16958.650389999999</v>
      </c>
      <c r="P12" s="1">
        <v>401400</v>
      </c>
      <c r="Q12" s="1">
        <v>-1.2519179E-2</v>
      </c>
    </row>
    <row r="13" spans="1:22" ht="14.25" customHeight="1">
      <c r="A13" s="2">
        <v>44671</v>
      </c>
      <c r="B13" s="1">
        <v>608</v>
      </c>
      <c r="C13" s="1">
        <v>629</v>
      </c>
      <c r="D13" s="1">
        <v>605</v>
      </c>
      <c r="E13" s="1">
        <v>616.34997599999997</v>
      </c>
      <c r="F13" s="1">
        <v>616.34997599999997</v>
      </c>
      <c r="G13" s="1">
        <v>323787</v>
      </c>
      <c r="H13" s="1">
        <f t="shared" si="0"/>
        <v>2.196982345759535E-2</v>
      </c>
      <c r="J13" s="2">
        <v>44671</v>
      </c>
      <c r="K13" s="1">
        <v>17045.25</v>
      </c>
      <c r="L13" s="1">
        <v>17186.900389999999</v>
      </c>
      <c r="M13" s="1">
        <v>16978.949219999999</v>
      </c>
      <c r="N13" s="1">
        <v>17136.550780000001</v>
      </c>
      <c r="O13" s="1">
        <v>17136.550780000001</v>
      </c>
      <c r="P13" s="1">
        <v>286100</v>
      </c>
      <c r="Q13" s="1">
        <v>1.0490245E-2</v>
      </c>
    </row>
    <row r="14" spans="1:22" ht="14.25" customHeight="1">
      <c r="A14" s="2">
        <v>44672</v>
      </c>
      <c r="B14" s="1">
        <v>621.79998799999998</v>
      </c>
      <c r="C14" s="1">
        <v>626.04998799999998</v>
      </c>
      <c r="D14" s="1">
        <v>615</v>
      </c>
      <c r="E14" s="1">
        <v>617.09997599999997</v>
      </c>
      <c r="F14" s="1">
        <v>617.09997599999997</v>
      </c>
      <c r="G14" s="1">
        <v>67825</v>
      </c>
      <c r="H14" s="1">
        <f t="shared" si="0"/>
        <v>1.216841127937407E-3</v>
      </c>
      <c r="J14" s="2">
        <v>44672</v>
      </c>
      <c r="K14" s="1">
        <v>17234.599610000001</v>
      </c>
      <c r="L14" s="1">
        <v>17414.699219999999</v>
      </c>
      <c r="M14" s="1">
        <v>17215.5</v>
      </c>
      <c r="N14" s="1">
        <v>17392.599610000001</v>
      </c>
      <c r="O14" s="1">
        <v>17392.599610000001</v>
      </c>
      <c r="P14" s="1">
        <v>285200</v>
      </c>
      <c r="Q14" s="1">
        <v>1.4941678E-2</v>
      </c>
    </row>
    <row r="15" spans="1:22" ht="14.25" customHeight="1">
      <c r="A15" s="2">
        <v>44673</v>
      </c>
      <c r="B15" s="1">
        <v>619</v>
      </c>
      <c r="C15" s="1">
        <v>639</v>
      </c>
      <c r="D15" s="1">
        <v>617.09997599999997</v>
      </c>
      <c r="E15" s="1">
        <v>631.45001200000002</v>
      </c>
      <c r="F15" s="1">
        <v>631.45001200000002</v>
      </c>
      <c r="G15" s="1">
        <v>177630</v>
      </c>
      <c r="H15" s="1">
        <f t="shared" si="0"/>
        <v>2.3253988912811163E-2</v>
      </c>
      <c r="J15" s="2">
        <v>44673</v>
      </c>
      <c r="K15" s="1">
        <v>17242.75</v>
      </c>
      <c r="L15" s="1">
        <v>17315.300780000001</v>
      </c>
      <c r="M15" s="1">
        <v>17149.199219999999</v>
      </c>
      <c r="N15" s="1">
        <v>17171.949219999999</v>
      </c>
      <c r="O15" s="1">
        <v>17171.949219999999</v>
      </c>
      <c r="P15" s="1">
        <v>262700</v>
      </c>
      <c r="Q15" s="1">
        <v>-1.2686453E-2</v>
      </c>
    </row>
    <row r="16" spans="1:22" ht="14.25" customHeight="1">
      <c r="A16" s="2">
        <v>44676</v>
      </c>
      <c r="B16" s="1">
        <v>624.20001200000002</v>
      </c>
      <c r="C16" s="1">
        <v>624.95001200000002</v>
      </c>
      <c r="D16" s="1">
        <v>607.5</v>
      </c>
      <c r="E16" s="1">
        <v>610.25</v>
      </c>
      <c r="F16" s="1">
        <v>610.25</v>
      </c>
      <c r="G16" s="1">
        <v>82864</v>
      </c>
      <c r="H16" s="1">
        <f t="shared" si="0"/>
        <v>-3.3573539626443161E-2</v>
      </c>
      <c r="J16" s="2">
        <v>44676</v>
      </c>
      <c r="K16" s="1">
        <v>17009.050780000001</v>
      </c>
      <c r="L16" s="1">
        <v>17054.300780000001</v>
      </c>
      <c r="M16" s="1">
        <v>16888.699219999999</v>
      </c>
      <c r="N16" s="1">
        <v>16953.949219999999</v>
      </c>
      <c r="O16" s="1">
        <v>16953.949219999999</v>
      </c>
      <c r="P16" s="1">
        <v>275700</v>
      </c>
      <c r="Q16" s="1">
        <v>-1.2695123000000001E-2</v>
      </c>
    </row>
    <row r="17" spans="1:17" ht="14.25" customHeight="1">
      <c r="A17" s="2">
        <v>44677</v>
      </c>
      <c r="B17" s="1">
        <v>615.04998799999998</v>
      </c>
      <c r="C17" s="1">
        <v>638</v>
      </c>
      <c r="D17" s="1">
        <v>615.04998799999998</v>
      </c>
      <c r="E17" s="1">
        <v>617.84997599999997</v>
      </c>
      <c r="F17" s="1">
        <v>617.84997599999997</v>
      </c>
      <c r="G17" s="1">
        <v>372830</v>
      </c>
      <c r="H17" s="1">
        <f t="shared" si="0"/>
        <v>1.2453873002867599E-2</v>
      </c>
      <c r="J17" s="2">
        <v>44677</v>
      </c>
      <c r="K17" s="1">
        <v>17121.300780000001</v>
      </c>
      <c r="L17" s="1">
        <v>17223.849610000001</v>
      </c>
      <c r="M17" s="1">
        <v>17064.449219999999</v>
      </c>
      <c r="N17" s="1">
        <v>17200.800780000001</v>
      </c>
      <c r="O17" s="1">
        <v>17200.800780000001</v>
      </c>
      <c r="P17" s="1">
        <v>261100</v>
      </c>
      <c r="Q17" s="1">
        <v>1.4560122E-2</v>
      </c>
    </row>
    <row r="18" spans="1:17" ht="14.25" customHeight="1">
      <c r="A18" s="2">
        <v>44678</v>
      </c>
      <c r="B18" s="1">
        <v>617</v>
      </c>
      <c r="C18" s="1">
        <v>617.25</v>
      </c>
      <c r="D18" s="1">
        <v>599.90002400000003</v>
      </c>
      <c r="E18" s="1">
        <v>611.25</v>
      </c>
      <c r="F18" s="1">
        <v>611.25</v>
      </c>
      <c r="G18" s="1">
        <v>79163</v>
      </c>
      <c r="H18" s="1">
        <f t="shared" si="0"/>
        <v>-1.0682165989110537E-2</v>
      </c>
      <c r="J18" s="2">
        <v>44678</v>
      </c>
      <c r="K18" s="1">
        <v>17073.349610000001</v>
      </c>
      <c r="L18" s="1">
        <v>17110.699219999999</v>
      </c>
      <c r="M18" s="1">
        <v>16958.449219999999</v>
      </c>
      <c r="N18" s="1">
        <v>17038.400389999999</v>
      </c>
      <c r="O18" s="1">
        <v>17038.400389999999</v>
      </c>
      <c r="P18" s="1">
        <v>265100</v>
      </c>
      <c r="Q18" s="1">
        <v>-9.4414440000000002E-3</v>
      </c>
    </row>
    <row r="19" spans="1:17" ht="14.25" customHeight="1">
      <c r="A19" s="2">
        <v>44679</v>
      </c>
      <c r="B19" s="1">
        <v>601.54998799999998</v>
      </c>
      <c r="C19" s="1">
        <v>623.5</v>
      </c>
      <c r="D19" s="1">
        <v>601.25</v>
      </c>
      <c r="E19" s="1">
        <v>605.40002400000003</v>
      </c>
      <c r="F19" s="1">
        <v>605.40002400000003</v>
      </c>
      <c r="G19" s="1">
        <v>80979</v>
      </c>
      <c r="H19" s="1">
        <f t="shared" si="0"/>
        <v>-9.5705128834355779E-3</v>
      </c>
      <c r="J19" s="2">
        <v>44679</v>
      </c>
      <c r="K19" s="1">
        <v>17189.5</v>
      </c>
      <c r="L19" s="1">
        <v>17322.5</v>
      </c>
      <c r="M19" s="1">
        <v>17071.050780000001</v>
      </c>
      <c r="N19" s="1">
        <v>17245.050780000001</v>
      </c>
      <c r="O19" s="1">
        <v>17245.050780000001</v>
      </c>
      <c r="P19" s="1">
        <v>312900</v>
      </c>
      <c r="Q19" s="1">
        <v>1.2128509000000001E-2</v>
      </c>
    </row>
    <row r="20" spans="1:17" ht="14.25" customHeight="1">
      <c r="A20" s="2">
        <v>44680</v>
      </c>
      <c r="B20" s="1">
        <v>606</v>
      </c>
      <c r="C20" s="1">
        <v>608.84997599999997</v>
      </c>
      <c r="D20" s="1">
        <v>591.09997599999997</v>
      </c>
      <c r="E20" s="1">
        <v>594.40002400000003</v>
      </c>
      <c r="F20" s="1">
        <v>594.40002400000003</v>
      </c>
      <c r="G20" s="1">
        <v>141859</v>
      </c>
      <c r="H20" s="1">
        <f t="shared" si="0"/>
        <v>-1.8169804367236031E-2</v>
      </c>
      <c r="J20" s="2">
        <v>44680</v>
      </c>
      <c r="K20" s="1">
        <v>17329.25</v>
      </c>
      <c r="L20" s="1">
        <v>17377.650389999999</v>
      </c>
      <c r="M20" s="1">
        <v>17053.25</v>
      </c>
      <c r="N20" s="1">
        <v>17102.550780000001</v>
      </c>
      <c r="O20" s="1">
        <v>17102.550780000001</v>
      </c>
      <c r="P20" s="1">
        <v>336200</v>
      </c>
      <c r="Q20" s="1">
        <v>-8.2632399999999998E-3</v>
      </c>
    </row>
    <row r="21" spans="1:17" ht="14.25" customHeight="1">
      <c r="A21" s="2">
        <v>44683</v>
      </c>
      <c r="B21" s="1">
        <v>587</v>
      </c>
      <c r="C21" s="1">
        <v>591.5</v>
      </c>
      <c r="D21" s="1">
        <v>561</v>
      </c>
      <c r="E21" s="1">
        <v>573.95001200000002</v>
      </c>
      <c r="F21" s="1">
        <v>573.95001200000002</v>
      </c>
      <c r="G21" s="1">
        <v>147901</v>
      </c>
      <c r="H21" s="1">
        <f t="shared" si="0"/>
        <v>-3.4404460252848157E-2</v>
      </c>
      <c r="J21" s="2">
        <v>44683</v>
      </c>
      <c r="K21" s="1">
        <v>16924.449219999999</v>
      </c>
      <c r="L21" s="1">
        <v>17092.25</v>
      </c>
      <c r="M21" s="1">
        <v>16917.25</v>
      </c>
      <c r="N21" s="1">
        <v>17069.099610000001</v>
      </c>
      <c r="O21" s="1">
        <v>17069.099610000001</v>
      </c>
      <c r="P21" s="1">
        <v>278200</v>
      </c>
      <c r="Q21" s="1">
        <v>-1.9559170000000002E-3</v>
      </c>
    </row>
    <row r="22" spans="1:17" ht="14.25" customHeight="1">
      <c r="A22" s="2">
        <v>44685</v>
      </c>
      <c r="B22" s="1">
        <v>575.25</v>
      </c>
      <c r="C22" s="1">
        <v>595.40002400000003</v>
      </c>
      <c r="D22" s="1">
        <v>550</v>
      </c>
      <c r="E22" s="1">
        <v>553.65002400000003</v>
      </c>
      <c r="F22" s="1">
        <v>553.65002400000003</v>
      </c>
      <c r="G22" s="1">
        <v>139840</v>
      </c>
      <c r="H22" s="1">
        <f t="shared" si="0"/>
        <v>-3.5368912928953833E-2</v>
      </c>
      <c r="J22" s="2">
        <v>44685</v>
      </c>
      <c r="K22" s="1">
        <v>17096.599610000001</v>
      </c>
      <c r="L22" s="1">
        <v>17132.849610000001</v>
      </c>
      <c r="M22" s="1">
        <v>16623.949219999999</v>
      </c>
      <c r="N22" s="1">
        <v>16677.599610000001</v>
      </c>
      <c r="O22" s="1">
        <v>16677.599610000001</v>
      </c>
      <c r="P22" s="1">
        <v>310600</v>
      </c>
      <c r="Q22" s="1">
        <v>-2.2936182999999999E-2</v>
      </c>
    </row>
    <row r="23" spans="1:17" ht="14.25" customHeight="1">
      <c r="A23" s="2">
        <v>44686</v>
      </c>
      <c r="B23" s="1">
        <v>560</v>
      </c>
      <c r="C23" s="1">
        <v>568.65002400000003</v>
      </c>
      <c r="D23" s="1">
        <v>553</v>
      </c>
      <c r="E23" s="1">
        <v>556.65002400000003</v>
      </c>
      <c r="F23" s="1">
        <v>556.65002400000003</v>
      </c>
      <c r="G23" s="1">
        <v>65597</v>
      </c>
      <c r="H23" s="1">
        <f t="shared" si="0"/>
        <v>5.4185855142310224E-3</v>
      </c>
      <c r="J23" s="2">
        <v>44686</v>
      </c>
      <c r="K23" s="1">
        <v>16854.75</v>
      </c>
      <c r="L23" s="1">
        <v>16945.699219999999</v>
      </c>
      <c r="M23" s="1">
        <v>16651.849610000001</v>
      </c>
      <c r="N23" s="1">
        <v>16682.650389999999</v>
      </c>
      <c r="O23" s="1">
        <v>16682.650389999999</v>
      </c>
      <c r="P23" s="1">
        <v>265800</v>
      </c>
      <c r="Q23" s="1">
        <v>3.0284799999999998E-4</v>
      </c>
    </row>
    <row r="24" spans="1:17" ht="14.25" customHeight="1">
      <c r="A24" s="2">
        <v>44687</v>
      </c>
      <c r="B24" s="1">
        <v>549</v>
      </c>
      <c r="C24" s="1">
        <v>559.70001200000002</v>
      </c>
      <c r="D24" s="1">
        <v>534.84997599999997</v>
      </c>
      <c r="E24" s="1">
        <v>552.95001200000002</v>
      </c>
      <c r="F24" s="1">
        <v>552.95001200000002</v>
      </c>
      <c r="G24" s="1">
        <v>100688</v>
      </c>
      <c r="H24" s="1">
        <f t="shared" si="0"/>
        <v>-6.6469268669249182E-3</v>
      </c>
      <c r="J24" s="2">
        <v>44687</v>
      </c>
      <c r="K24" s="1">
        <v>16415.550780000001</v>
      </c>
      <c r="L24" s="1">
        <v>16484.199219999999</v>
      </c>
      <c r="M24" s="1">
        <v>16340.900390000001</v>
      </c>
      <c r="N24" s="1">
        <v>16411.25</v>
      </c>
      <c r="O24" s="1">
        <v>16411.25</v>
      </c>
      <c r="P24" s="1">
        <v>300500</v>
      </c>
      <c r="Q24" s="1">
        <v>-1.6268422000000001E-2</v>
      </c>
    </row>
    <row r="25" spans="1:17" ht="14.25" customHeight="1">
      <c r="A25" s="2">
        <v>44690</v>
      </c>
      <c r="B25" s="1">
        <v>560</v>
      </c>
      <c r="C25" s="1">
        <v>569.04998799999998</v>
      </c>
      <c r="D25" s="1">
        <v>536.90002400000003</v>
      </c>
      <c r="E25" s="1">
        <v>557.09997599999997</v>
      </c>
      <c r="F25" s="1">
        <v>557.09997599999997</v>
      </c>
      <c r="G25" s="1">
        <v>105798</v>
      </c>
      <c r="H25" s="1">
        <f t="shared" si="0"/>
        <v>7.5051341168972385E-3</v>
      </c>
      <c r="J25" s="2">
        <v>44690</v>
      </c>
      <c r="K25" s="1">
        <v>16227.700199999999</v>
      </c>
      <c r="L25" s="1">
        <v>16403.699219999999</v>
      </c>
      <c r="M25" s="1">
        <v>16142.099609999999</v>
      </c>
      <c r="N25" s="1">
        <v>16301.849609999999</v>
      </c>
      <c r="O25" s="1">
        <v>16301.849609999999</v>
      </c>
      <c r="P25" s="1">
        <v>288400</v>
      </c>
      <c r="Q25" s="1">
        <v>-6.666183E-3</v>
      </c>
    </row>
    <row r="26" spans="1:17" ht="14.25" customHeight="1">
      <c r="A26" s="2">
        <v>44691</v>
      </c>
      <c r="B26" s="1">
        <v>552</v>
      </c>
      <c r="C26" s="1">
        <v>560</v>
      </c>
      <c r="D26" s="1">
        <v>514.15002400000003</v>
      </c>
      <c r="E26" s="1">
        <v>518.65002400000003</v>
      </c>
      <c r="F26" s="1">
        <v>518.65002400000003</v>
      </c>
      <c r="G26" s="1">
        <v>182016</v>
      </c>
      <c r="H26" s="1">
        <f t="shared" si="0"/>
        <v>-6.9018046412552603E-2</v>
      </c>
      <c r="J26" s="2">
        <v>44691</v>
      </c>
      <c r="K26" s="1">
        <v>16248.900390000001</v>
      </c>
      <c r="L26" s="1">
        <v>16404.550780000001</v>
      </c>
      <c r="M26" s="1">
        <v>16197.29981</v>
      </c>
      <c r="N26" s="1">
        <v>16240.04981</v>
      </c>
      <c r="O26" s="1">
        <v>16240.04981</v>
      </c>
      <c r="P26" s="1">
        <v>283100</v>
      </c>
      <c r="Q26" s="1">
        <v>-3.7909689999999999E-3</v>
      </c>
    </row>
    <row r="27" spans="1:17" ht="14.25" customHeight="1">
      <c r="A27" s="2">
        <v>44692</v>
      </c>
      <c r="B27" s="1">
        <v>510</v>
      </c>
      <c r="C27" s="1">
        <v>541</v>
      </c>
      <c r="D27" s="1">
        <v>490.54998799999998</v>
      </c>
      <c r="E27" s="1">
        <v>508.85000600000001</v>
      </c>
      <c r="F27" s="1">
        <v>508.85000600000001</v>
      </c>
      <c r="G27" s="1">
        <v>238508</v>
      </c>
      <c r="H27" s="1">
        <f t="shared" si="0"/>
        <v>-1.8895242546060342E-2</v>
      </c>
      <c r="J27" s="2">
        <v>44692</v>
      </c>
      <c r="K27" s="1">
        <v>16270.04981</v>
      </c>
      <c r="L27" s="1">
        <v>16318.75</v>
      </c>
      <c r="M27" s="1">
        <v>15992.599609999999</v>
      </c>
      <c r="N27" s="1">
        <v>16167.099609999999</v>
      </c>
      <c r="O27" s="1">
        <v>16167.099609999999</v>
      </c>
      <c r="P27" s="1">
        <v>284300</v>
      </c>
      <c r="Q27" s="1">
        <v>-4.4919929999999997E-3</v>
      </c>
    </row>
    <row r="28" spans="1:17" ht="14.25" customHeight="1">
      <c r="A28" s="2">
        <v>44693</v>
      </c>
      <c r="B28" s="1">
        <v>495</v>
      </c>
      <c r="C28" s="1">
        <v>501.20001200000002</v>
      </c>
      <c r="D28" s="1">
        <v>475.85000600000001</v>
      </c>
      <c r="E28" s="1">
        <v>483.64999399999999</v>
      </c>
      <c r="F28" s="1">
        <v>483.64999399999999</v>
      </c>
      <c r="G28" s="1">
        <v>172793</v>
      </c>
      <c r="H28" s="1">
        <f t="shared" si="0"/>
        <v>-4.9523458195655401E-2</v>
      </c>
      <c r="J28" s="2">
        <v>44693</v>
      </c>
      <c r="K28" s="1">
        <v>16021.099609999999</v>
      </c>
      <c r="L28" s="1">
        <v>16041.950199999999</v>
      </c>
      <c r="M28" s="1">
        <v>15735.75</v>
      </c>
      <c r="N28" s="1">
        <v>15808</v>
      </c>
      <c r="O28" s="1">
        <v>15808</v>
      </c>
      <c r="P28" s="1">
        <v>314900</v>
      </c>
      <c r="Q28" s="1">
        <v>-2.2211752000000001E-2</v>
      </c>
    </row>
    <row r="29" spans="1:17" ht="14.25" customHeight="1">
      <c r="A29" s="2">
        <v>44694</v>
      </c>
      <c r="B29" s="1">
        <v>499</v>
      </c>
      <c r="C29" s="1">
        <v>533.45001200000002</v>
      </c>
      <c r="D29" s="1">
        <v>492.89999399999999</v>
      </c>
      <c r="E29" s="1">
        <v>515.5</v>
      </c>
      <c r="F29" s="1">
        <v>515.5</v>
      </c>
      <c r="G29" s="1">
        <v>308592</v>
      </c>
      <c r="H29" s="1">
        <f t="shared" si="0"/>
        <v>6.5853419611538344E-2</v>
      </c>
      <c r="J29" s="2">
        <v>44694</v>
      </c>
      <c r="K29" s="1">
        <v>15977</v>
      </c>
      <c r="L29" s="1">
        <v>16083.599609999999</v>
      </c>
      <c r="M29" s="1">
        <v>15740.849609999999</v>
      </c>
      <c r="N29" s="1">
        <v>15782.150390000001</v>
      </c>
      <c r="O29" s="1">
        <v>15782.150390000001</v>
      </c>
      <c r="P29" s="1">
        <v>369100</v>
      </c>
      <c r="Q29" s="1">
        <v>-1.6352230000000001E-3</v>
      </c>
    </row>
    <row r="30" spans="1:17" ht="14.25" customHeight="1">
      <c r="A30" s="2">
        <v>44697</v>
      </c>
      <c r="B30" s="1">
        <v>516</v>
      </c>
      <c r="C30" s="1">
        <v>533.40002400000003</v>
      </c>
      <c r="D30" s="1">
        <v>500.75</v>
      </c>
      <c r="E30" s="1">
        <v>522.54998799999998</v>
      </c>
      <c r="F30" s="1">
        <v>522.54998799999998</v>
      </c>
      <c r="G30" s="1">
        <v>247684</v>
      </c>
      <c r="H30" s="1">
        <f t="shared" si="0"/>
        <v>1.3676019398642048E-2</v>
      </c>
      <c r="J30" s="2">
        <v>44697</v>
      </c>
      <c r="K30" s="1">
        <v>15845.099609999999</v>
      </c>
      <c r="L30" s="1">
        <v>15977.950199999999</v>
      </c>
      <c r="M30" s="1">
        <v>15739.650390000001</v>
      </c>
      <c r="N30" s="1">
        <v>15842.29981</v>
      </c>
      <c r="O30" s="1">
        <v>15842.29981</v>
      </c>
      <c r="P30" s="1">
        <v>217600</v>
      </c>
      <c r="Q30" s="1">
        <v>3.811231E-3</v>
      </c>
    </row>
    <row r="31" spans="1:17" ht="14.25" customHeight="1">
      <c r="A31" s="2">
        <v>44698</v>
      </c>
      <c r="B31" s="1">
        <v>535.5</v>
      </c>
      <c r="C31" s="1">
        <v>538.09997599999997</v>
      </c>
      <c r="D31" s="1">
        <v>523.65002400000003</v>
      </c>
      <c r="E31" s="1">
        <v>528.79998799999998</v>
      </c>
      <c r="F31" s="1">
        <v>528.79998799999998</v>
      </c>
      <c r="G31" s="1">
        <v>163270</v>
      </c>
      <c r="H31" s="1">
        <f t="shared" si="0"/>
        <v>1.1960578209792239E-2</v>
      </c>
      <c r="J31" s="2">
        <v>44698</v>
      </c>
      <c r="K31" s="1">
        <v>15912.599609999999</v>
      </c>
      <c r="L31" s="1">
        <v>16284.25</v>
      </c>
      <c r="M31" s="1">
        <v>15900.79981</v>
      </c>
      <c r="N31" s="1">
        <v>16259.29981</v>
      </c>
      <c r="O31" s="1">
        <v>16259.29981</v>
      </c>
      <c r="P31" s="1">
        <v>295700</v>
      </c>
      <c r="Q31" s="1">
        <v>2.6321936000000001E-2</v>
      </c>
    </row>
    <row r="32" spans="1:17" ht="14.25" customHeight="1">
      <c r="A32" s="2">
        <v>44699</v>
      </c>
      <c r="B32" s="1">
        <v>538.79998799999998</v>
      </c>
      <c r="C32" s="1">
        <v>538.79998799999998</v>
      </c>
      <c r="D32" s="1">
        <v>518</v>
      </c>
      <c r="E32" s="1">
        <v>523.09997599999997</v>
      </c>
      <c r="F32" s="1">
        <v>523.09997599999997</v>
      </c>
      <c r="G32" s="1">
        <v>109770</v>
      </c>
      <c r="H32" s="1">
        <f t="shared" si="0"/>
        <v>-1.0779145479103192E-2</v>
      </c>
      <c r="J32" s="2">
        <v>44699</v>
      </c>
      <c r="K32" s="1">
        <v>16318.150390000001</v>
      </c>
      <c r="L32" s="1">
        <v>16399.800780000001</v>
      </c>
      <c r="M32" s="1">
        <v>16211.200199999999</v>
      </c>
      <c r="N32" s="1">
        <v>16240.29981</v>
      </c>
      <c r="O32" s="1">
        <v>16240.29981</v>
      </c>
      <c r="P32" s="1">
        <v>290400</v>
      </c>
      <c r="Q32" s="1">
        <v>-1.1685619999999999E-3</v>
      </c>
    </row>
    <row r="33" spans="1:17" ht="14.25" customHeight="1">
      <c r="A33" s="2">
        <v>44700</v>
      </c>
      <c r="B33" s="1">
        <v>512</v>
      </c>
      <c r="C33" s="1">
        <v>512.59997599999997</v>
      </c>
      <c r="D33" s="1">
        <v>488</v>
      </c>
      <c r="E33" s="1">
        <v>493.04998799999998</v>
      </c>
      <c r="F33" s="1">
        <v>493.04998799999998</v>
      </c>
      <c r="G33" s="1">
        <v>192326</v>
      </c>
      <c r="H33" s="1">
        <f t="shared" si="0"/>
        <v>-5.7445974725106819E-2</v>
      </c>
      <c r="J33" s="2">
        <v>44700</v>
      </c>
      <c r="K33" s="1">
        <v>15917.400390000001</v>
      </c>
      <c r="L33" s="1">
        <v>15984.75</v>
      </c>
      <c r="M33" s="1">
        <v>15775.200199999999</v>
      </c>
      <c r="N33" s="1">
        <v>15809.400390000001</v>
      </c>
      <c r="O33" s="1">
        <v>15809.400390000001</v>
      </c>
      <c r="P33" s="1">
        <v>313900</v>
      </c>
      <c r="Q33" s="1">
        <v>-2.6532725E-2</v>
      </c>
    </row>
    <row r="34" spans="1:17" ht="14.25" customHeight="1">
      <c r="A34" s="2">
        <v>44701</v>
      </c>
      <c r="B34" s="1">
        <v>503.79998799999998</v>
      </c>
      <c r="C34" s="1">
        <v>503.79998799999998</v>
      </c>
      <c r="D34" s="1">
        <v>478.89999399999999</v>
      </c>
      <c r="E34" s="1">
        <v>482.85000600000001</v>
      </c>
      <c r="F34" s="1">
        <v>482.85000600000001</v>
      </c>
      <c r="G34" s="1">
        <v>222425</v>
      </c>
      <c r="H34" s="1">
        <f t="shared" si="0"/>
        <v>-2.0687521038941781E-2</v>
      </c>
      <c r="J34" s="2">
        <v>44701</v>
      </c>
      <c r="K34" s="1">
        <v>16043.79981</v>
      </c>
      <c r="L34" s="1">
        <v>16283.04981</v>
      </c>
      <c r="M34" s="1">
        <v>16003.849609999999</v>
      </c>
      <c r="N34" s="1">
        <v>16266.150390000001</v>
      </c>
      <c r="O34" s="1">
        <v>16266.150390000001</v>
      </c>
      <c r="P34" s="1">
        <v>252400</v>
      </c>
      <c r="Q34" s="1">
        <v>2.8891039E-2</v>
      </c>
    </row>
    <row r="35" spans="1:17" ht="14.25" customHeight="1">
      <c r="A35" s="2">
        <v>44704</v>
      </c>
      <c r="B35" s="1">
        <v>492</v>
      </c>
      <c r="C35" s="1">
        <v>506.39999399999999</v>
      </c>
      <c r="D35" s="1">
        <v>480.95001200000002</v>
      </c>
      <c r="E35" s="1">
        <v>497.85000600000001</v>
      </c>
      <c r="F35" s="1">
        <v>497.85000600000001</v>
      </c>
      <c r="G35" s="1">
        <v>185401</v>
      </c>
      <c r="H35" s="1">
        <f t="shared" si="0"/>
        <v>3.1065547920900327E-2</v>
      </c>
      <c r="J35" s="2">
        <v>44704</v>
      </c>
      <c r="K35" s="1">
        <v>16290.950199999999</v>
      </c>
      <c r="L35" s="1">
        <v>16414.699219999999</v>
      </c>
      <c r="M35" s="1">
        <v>16185.75</v>
      </c>
      <c r="N35" s="1">
        <v>16214.700199999999</v>
      </c>
      <c r="O35" s="1">
        <v>16214.700199999999</v>
      </c>
      <c r="P35" s="1">
        <v>293800</v>
      </c>
      <c r="Q35" s="1">
        <v>-3.1630220000000001E-3</v>
      </c>
    </row>
    <row r="36" spans="1:17" ht="14.25" customHeight="1">
      <c r="A36" s="2">
        <v>44705</v>
      </c>
      <c r="B36" s="1">
        <v>497.85000600000001</v>
      </c>
      <c r="C36" s="1">
        <v>508.85000600000001</v>
      </c>
      <c r="D36" s="1">
        <v>492.20001200000002</v>
      </c>
      <c r="E36" s="1">
        <v>496.39999399999999</v>
      </c>
      <c r="F36" s="1">
        <v>496.39999399999999</v>
      </c>
      <c r="G36" s="1">
        <v>105364</v>
      </c>
      <c r="H36" s="1">
        <f t="shared" si="0"/>
        <v>-2.9125479211101757E-3</v>
      </c>
      <c r="J36" s="2">
        <v>44705</v>
      </c>
      <c r="K36" s="1">
        <v>16225.54981</v>
      </c>
      <c r="L36" s="1">
        <v>16262.79981</v>
      </c>
      <c r="M36" s="1">
        <v>16078.599609999999</v>
      </c>
      <c r="N36" s="1">
        <v>16125.150390000001</v>
      </c>
      <c r="O36" s="1">
        <v>16125.150390000001</v>
      </c>
      <c r="P36" s="1">
        <v>249800</v>
      </c>
      <c r="Q36" s="1">
        <v>-5.5227540000000004E-3</v>
      </c>
    </row>
    <row r="37" spans="1:17" ht="14.25" customHeight="1">
      <c r="A37" s="2">
        <v>44706</v>
      </c>
      <c r="B37" s="1">
        <v>501</v>
      </c>
      <c r="C37" s="1">
        <v>506</v>
      </c>
      <c r="D37" s="1">
        <v>481.39999399999999</v>
      </c>
      <c r="E37" s="1">
        <v>489.89999399999999</v>
      </c>
      <c r="F37" s="1">
        <v>489.89999399999999</v>
      </c>
      <c r="G37" s="1">
        <v>101619</v>
      </c>
      <c r="H37" s="1">
        <f t="shared" si="0"/>
        <v>-1.309427896568427E-2</v>
      </c>
      <c r="J37" s="2">
        <v>44706</v>
      </c>
      <c r="K37" s="1">
        <v>16196.349609999999</v>
      </c>
      <c r="L37" s="1">
        <v>16223.349609999999</v>
      </c>
      <c r="M37" s="1">
        <v>16006.950199999999</v>
      </c>
      <c r="N37" s="1">
        <v>16025.79981</v>
      </c>
      <c r="O37" s="1">
        <v>16025.79981</v>
      </c>
      <c r="P37" s="1">
        <v>243300</v>
      </c>
      <c r="Q37" s="1">
        <v>-6.1612189999999999E-3</v>
      </c>
    </row>
    <row r="38" spans="1:17" ht="14.25" customHeight="1">
      <c r="A38" s="2">
        <v>44707</v>
      </c>
      <c r="B38" s="1">
        <v>502</v>
      </c>
      <c r="C38" s="1">
        <v>502</v>
      </c>
      <c r="D38" s="1">
        <v>478</v>
      </c>
      <c r="E38" s="1">
        <v>489.64999399999999</v>
      </c>
      <c r="F38" s="1">
        <v>489.64999399999999</v>
      </c>
      <c r="G38" s="1">
        <v>170974</v>
      </c>
      <c r="H38" s="1">
        <f t="shared" si="0"/>
        <v>-5.1030823241859924E-4</v>
      </c>
      <c r="J38" s="2">
        <v>44707</v>
      </c>
      <c r="K38" s="1">
        <v>16105</v>
      </c>
      <c r="L38" s="1">
        <v>16204.450199999999</v>
      </c>
      <c r="M38" s="1">
        <v>15903.700199999999</v>
      </c>
      <c r="N38" s="1">
        <v>16170.150390000001</v>
      </c>
      <c r="O38" s="1">
        <v>16170.150390000001</v>
      </c>
      <c r="P38" s="1">
        <v>314300</v>
      </c>
      <c r="Q38" s="1">
        <v>9.0073870000000004E-3</v>
      </c>
    </row>
    <row r="39" spans="1:17" ht="14.25" customHeight="1">
      <c r="A39" s="2">
        <v>44708</v>
      </c>
      <c r="B39" s="1">
        <v>499</v>
      </c>
      <c r="C39" s="1">
        <v>499</v>
      </c>
      <c r="D39" s="1">
        <v>484.04998799999998</v>
      </c>
      <c r="E39" s="1">
        <v>488.5</v>
      </c>
      <c r="F39" s="1">
        <v>488.5</v>
      </c>
      <c r="G39" s="1">
        <v>104702</v>
      </c>
      <c r="H39" s="1">
        <f t="shared" si="0"/>
        <v>-2.3486041337519303E-3</v>
      </c>
      <c r="J39" s="2">
        <v>44708</v>
      </c>
      <c r="K39" s="1">
        <v>16296.599609999999</v>
      </c>
      <c r="L39" s="1">
        <v>16370.599609999999</v>
      </c>
      <c r="M39" s="1">
        <v>16221.950199999999</v>
      </c>
      <c r="N39" s="1">
        <v>16352.450199999999</v>
      </c>
      <c r="O39" s="1">
        <v>16352.450199999999</v>
      </c>
      <c r="P39" s="1">
        <v>274100</v>
      </c>
      <c r="Q39" s="1">
        <v>1.1273847E-2</v>
      </c>
    </row>
    <row r="40" spans="1:17" ht="14.25" customHeight="1">
      <c r="A40" s="2">
        <v>44711</v>
      </c>
      <c r="B40" s="1">
        <v>497.5</v>
      </c>
      <c r="C40" s="1">
        <v>514.75</v>
      </c>
      <c r="D40" s="1">
        <v>490.75</v>
      </c>
      <c r="E40" s="1">
        <v>494.95001200000002</v>
      </c>
      <c r="F40" s="1">
        <v>494.95001200000002</v>
      </c>
      <c r="G40" s="1">
        <v>254885</v>
      </c>
      <c r="H40" s="1">
        <f t="shared" si="0"/>
        <v>1.3203709314227208E-2</v>
      </c>
      <c r="J40" s="2">
        <v>44711</v>
      </c>
      <c r="K40" s="1">
        <v>16527.900389999999</v>
      </c>
      <c r="L40" s="1">
        <v>16695.5</v>
      </c>
      <c r="M40" s="1">
        <v>16506.150389999999</v>
      </c>
      <c r="N40" s="1">
        <v>16661.400389999999</v>
      </c>
      <c r="O40" s="1">
        <v>16661.400389999999</v>
      </c>
      <c r="P40" s="1">
        <v>251400</v>
      </c>
      <c r="Q40" s="1">
        <v>1.8893205E-2</v>
      </c>
    </row>
    <row r="41" spans="1:17" ht="14.25" customHeight="1">
      <c r="A41" s="2">
        <v>44712</v>
      </c>
      <c r="B41" s="1">
        <v>500</v>
      </c>
      <c r="C41" s="1">
        <v>500.29998799999998</v>
      </c>
      <c r="D41" s="1">
        <v>473.10000600000001</v>
      </c>
      <c r="E41" s="1">
        <v>482.29998799999998</v>
      </c>
      <c r="F41" s="1">
        <v>482.29998799999998</v>
      </c>
      <c r="G41" s="1">
        <v>494297</v>
      </c>
      <c r="H41" s="1">
        <f t="shared" si="0"/>
        <v>-2.5558185055665872E-2</v>
      </c>
      <c r="J41" s="2">
        <v>44712</v>
      </c>
      <c r="K41" s="1">
        <v>16578.449219999999</v>
      </c>
      <c r="L41" s="1">
        <v>16690.75</v>
      </c>
      <c r="M41" s="1">
        <v>16521.900389999999</v>
      </c>
      <c r="N41" s="1">
        <v>16584.550780000001</v>
      </c>
      <c r="O41" s="1">
        <v>16584.550780000001</v>
      </c>
      <c r="P41" s="1">
        <v>651600</v>
      </c>
      <c r="Q41" s="1">
        <v>-4.6124340000000003E-3</v>
      </c>
    </row>
    <row r="42" spans="1:17" ht="14.25" customHeight="1">
      <c r="A42" s="2">
        <v>44713</v>
      </c>
      <c r="B42" s="1">
        <v>483.5</v>
      </c>
      <c r="C42" s="1">
        <v>489.29998799999998</v>
      </c>
      <c r="D42" s="1">
        <v>481</v>
      </c>
      <c r="E42" s="1">
        <v>481.85000600000001</v>
      </c>
      <c r="F42" s="1">
        <v>481.85000600000001</v>
      </c>
      <c r="G42" s="1">
        <v>89954</v>
      </c>
      <c r="H42" s="1">
        <f t="shared" si="0"/>
        <v>-9.3299193696017024E-4</v>
      </c>
      <c r="J42" s="2">
        <v>44713</v>
      </c>
      <c r="K42" s="1">
        <v>16594.400389999999</v>
      </c>
      <c r="L42" s="1">
        <v>16649.199219999999</v>
      </c>
      <c r="M42" s="1">
        <v>16438.849610000001</v>
      </c>
      <c r="N42" s="1">
        <v>16522.75</v>
      </c>
      <c r="O42" s="1">
        <v>16522.75</v>
      </c>
      <c r="P42" s="1">
        <v>249600</v>
      </c>
      <c r="Q42" s="1">
        <v>-3.7264070000000002E-3</v>
      </c>
    </row>
    <row r="43" spans="1:17" ht="14.25" customHeight="1">
      <c r="A43" s="2">
        <v>44714</v>
      </c>
      <c r="B43" s="1">
        <v>485</v>
      </c>
      <c r="C43" s="1">
        <v>485.70001200000002</v>
      </c>
      <c r="D43" s="1">
        <v>473.25</v>
      </c>
      <c r="E43" s="1">
        <v>479.89999399999999</v>
      </c>
      <c r="F43" s="1">
        <v>479.89999399999999</v>
      </c>
      <c r="G43" s="1">
        <v>80048</v>
      </c>
      <c r="H43" s="1">
        <f t="shared" si="0"/>
        <v>-4.0469274166616831E-3</v>
      </c>
      <c r="J43" s="2">
        <v>44714</v>
      </c>
      <c r="K43" s="1">
        <v>16481.650389999999</v>
      </c>
      <c r="L43" s="1">
        <v>16646.400389999999</v>
      </c>
      <c r="M43" s="1">
        <v>16443.050780000001</v>
      </c>
      <c r="N43" s="1">
        <v>16628</v>
      </c>
      <c r="O43" s="1">
        <v>16628</v>
      </c>
      <c r="P43" s="1">
        <v>236000</v>
      </c>
      <c r="Q43" s="1">
        <v>6.3700049999999998E-3</v>
      </c>
    </row>
    <row r="44" spans="1:17" ht="14.25" customHeight="1">
      <c r="A44" s="2">
        <v>44715</v>
      </c>
      <c r="B44" s="1">
        <v>489</v>
      </c>
      <c r="C44" s="1">
        <v>490.64999399999999</v>
      </c>
      <c r="D44" s="1">
        <v>470</v>
      </c>
      <c r="E44" s="1">
        <v>473.89999399999999</v>
      </c>
      <c r="F44" s="1">
        <v>473.89999399999999</v>
      </c>
      <c r="G44" s="1">
        <v>82569</v>
      </c>
      <c r="H44" s="1">
        <f t="shared" si="0"/>
        <v>-1.2502604865629596E-2</v>
      </c>
      <c r="J44" s="2">
        <v>44715</v>
      </c>
      <c r="K44" s="1">
        <v>16761.650389999999</v>
      </c>
      <c r="L44" s="1">
        <v>16793.849610000001</v>
      </c>
      <c r="M44" s="1">
        <v>16567.900389999999</v>
      </c>
      <c r="N44" s="1">
        <v>16584.300780000001</v>
      </c>
      <c r="O44" s="1">
        <v>16584.300780000001</v>
      </c>
      <c r="P44" s="1">
        <v>245500</v>
      </c>
      <c r="Q44" s="1">
        <v>-2.6280499999999998E-3</v>
      </c>
    </row>
    <row r="45" spans="1:17" ht="14.25" customHeight="1">
      <c r="A45" s="2">
        <v>44718</v>
      </c>
      <c r="B45" s="1">
        <v>472.04998799999998</v>
      </c>
      <c r="C45" s="1">
        <v>484.85000600000001</v>
      </c>
      <c r="D45" s="1">
        <v>470.04998799999998</v>
      </c>
      <c r="E45" s="1">
        <v>480.64999399999999</v>
      </c>
      <c r="F45" s="1">
        <v>480.64999399999999</v>
      </c>
      <c r="G45" s="1">
        <v>94629</v>
      </c>
      <c r="H45" s="1">
        <f t="shared" si="0"/>
        <v>1.4243511469637093E-2</v>
      </c>
      <c r="J45" s="2">
        <v>44718</v>
      </c>
      <c r="K45" s="1">
        <v>16530.699219999999</v>
      </c>
      <c r="L45" s="1">
        <v>16610.949219999999</v>
      </c>
      <c r="M45" s="1">
        <v>16444.550780000001</v>
      </c>
      <c r="N45" s="1">
        <v>16569.550780000001</v>
      </c>
      <c r="O45" s="1">
        <v>16569.550780000001</v>
      </c>
      <c r="P45" s="1">
        <v>233600</v>
      </c>
      <c r="Q45" s="1">
        <v>-8.8939499999999996E-4</v>
      </c>
    </row>
    <row r="46" spans="1:17" ht="14.25" customHeight="1">
      <c r="A46" s="2">
        <v>44719</v>
      </c>
      <c r="B46" s="1">
        <v>480.64999399999999</v>
      </c>
      <c r="C46" s="1">
        <v>483.5</v>
      </c>
      <c r="D46" s="1">
        <v>474.39999399999999</v>
      </c>
      <c r="E46" s="1">
        <v>477.29998799999998</v>
      </c>
      <c r="F46" s="1">
        <v>477.29998799999998</v>
      </c>
      <c r="G46" s="1">
        <v>95632</v>
      </c>
      <c r="H46" s="1">
        <f t="shared" si="0"/>
        <v>-6.9697410627659329E-3</v>
      </c>
      <c r="J46" s="2">
        <v>44719</v>
      </c>
      <c r="K46" s="1">
        <v>16469.599610000001</v>
      </c>
      <c r="L46" s="1">
        <v>16487.25</v>
      </c>
      <c r="M46" s="1">
        <v>16347.099609999999</v>
      </c>
      <c r="N46" s="1">
        <v>16416.349610000001</v>
      </c>
      <c r="O46" s="1">
        <v>16416.349610000001</v>
      </c>
      <c r="P46" s="1">
        <v>233800</v>
      </c>
      <c r="Q46" s="1">
        <v>-9.2459459999999997E-3</v>
      </c>
    </row>
    <row r="47" spans="1:17" ht="14.25" customHeight="1">
      <c r="A47" s="2">
        <v>44720</v>
      </c>
      <c r="B47" s="1">
        <v>479.5</v>
      </c>
      <c r="C47" s="1">
        <v>481.5</v>
      </c>
      <c r="D47" s="1">
        <v>472.20001200000002</v>
      </c>
      <c r="E47" s="1">
        <v>474.39999399999999</v>
      </c>
      <c r="F47" s="1">
        <v>474.39999399999999</v>
      </c>
      <c r="G47" s="1">
        <v>51908</v>
      </c>
      <c r="H47" s="1">
        <f t="shared" si="0"/>
        <v>-6.0758308671903238E-3</v>
      </c>
      <c r="J47" s="2">
        <v>44720</v>
      </c>
      <c r="K47" s="1">
        <v>16474.949219999999</v>
      </c>
      <c r="L47" s="1">
        <v>16514.300780000001</v>
      </c>
      <c r="M47" s="1">
        <v>16293.349609999999</v>
      </c>
      <c r="N47" s="1">
        <v>16356.25</v>
      </c>
      <c r="O47" s="1">
        <v>16356.25</v>
      </c>
      <c r="P47" s="1">
        <v>243500</v>
      </c>
      <c r="Q47" s="1">
        <v>-3.6609609999999999E-3</v>
      </c>
    </row>
    <row r="48" spans="1:17" ht="14.25" customHeight="1">
      <c r="A48" s="2">
        <v>44721</v>
      </c>
      <c r="B48" s="1">
        <v>474.60000600000001</v>
      </c>
      <c r="C48" s="1">
        <v>478.95001200000002</v>
      </c>
      <c r="D48" s="1">
        <v>472</v>
      </c>
      <c r="E48" s="1">
        <v>475.75</v>
      </c>
      <c r="F48" s="1">
        <v>475.75</v>
      </c>
      <c r="G48" s="1">
        <v>40964</v>
      </c>
      <c r="H48" s="1">
        <f t="shared" si="0"/>
        <v>2.8457125149121687E-3</v>
      </c>
      <c r="J48" s="2">
        <v>44721</v>
      </c>
      <c r="K48" s="1">
        <v>16263.849609999999</v>
      </c>
      <c r="L48" s="1">
        <v>16492.800780000001</v>
      </c>
      <c r="M48" s="1">
        <v>16243.849609999999</v>
      </c>
      <c r="N48" s="1">
        <v>16478.099610000001</v>
      </c>
      <c r="O48" s="1">
        <v>16478.099610000001</v>
      </c>
      <c r="P48" s="1">
        <v>205000</v>
      </c>
      <c r="Q48" s="1">
        <v>7.4497280000000001E-3</v>
      </c>
    </row>
    <row r="49" spans="1:17" ht="14.25" customHeight="1">
      <c r="A49" s="2">
        <v>44722</v>
      </c>
      <c r="B49" s="1">
        <v>472</v>
      </c>
      <c r="C49" s="1">
        <v>474.89999399999999</v>
      </c>
      <c r="D49" s="1">
        <v>466.64999399999999</v>
      </c>
      <c r="E49" s="1">
        <v>468.89999399999999</v>
      </c>
      <c r="F49" s="1">
        <v>468.89999399999999</v>
      </c>
      <c r="G49" s="1">
        <v>55882</v>
      </c>
      <c r="H49" s="1">
        <f t="shared" si="0"/>
        <v>-1.4398331056227009E-2</v>
      </c>
      <c r="J49" s="2">
        <v>44722</v>
      </c>
      <c r="K49" s="1">
        <v>16283.950199999999</v>
      </c>
      <c r="L49" s="1">
        <v>16324.700199999999</v>
      </c>
      <c r="M49" s="1">
        <v>16172.599609999999</v>
      </c>
      <c r="N49" s="1">
        <v>16201.79981</v>
      </c>
      <c r="O49" s="1">
        <v>16201.79981</v>
      </c>
      <c r="P49" s="1">
        <v>189700</v>
      </c>
      <c r="Q49" s="1">
        <v>-1.6767698000000001E-2</v>
      </c>
    </row>
    <row r="50" spans="1:17" ht="14.25" customHeight="1">
      <c r="A50" s="2">
        <v>44725</v>
      </c>
      <c r="B50" s="1">
        <v>465.04998799999998</v>
      </c>
      <c r="C50" s="1">
        <v>465.45001200000002</v>
      </c>
      <c r="D50" s="1">
        <v>448.5</v>
      </c>
      <c r="E50" s="1">
        <v>451.29998799999998</v>
      </c>
      <c r="F50" s="1">
        <v>451.29998799999998</v>
      </c>
      <c r="G50" s="1">
        <v>104043</v>
      </c>
      <c r="H50" s="1">
        <f t="shared" si="0"/>
        <v>-3.7534668853077435E-2</v>
      </c>
      <c r="J50" s="2">
        <v>44725</v>
      </c>
      <c r="K50" s="1">
        <v>15877.54981</v>
      </c>
      <c r="L50" s="1">
        <v>15886.150390000001</v>
      </c>
      <c r="M50" s="1">
        <v>15684</v>
      </c>
      <c r="N50" s="1">
        <v>15774.400390000001</v>
      </c>
      <c r="O50" s="1">
        <v>15774.400390000001</v>
      </c>
      <c r="P50" s="1">
        <v>225500</v>
      </c>
      <c r="Q50" s="1">
        <v>-2.6379749000000001E-2</v>
      </c>
    </row>
    <row r="51" spans="1:17" ht="14.25" customHeight="1">
      <c r="A51" s="2">
        <v>44726</v>
      </c>
      <c r="B51" s="1">
        <v>450.10000600000001</v>
      </c>
      <c r="C51" s="1">
        <v>454</v>
      </c>
      <c r="D51" s="1">
        <v>430</v>
      </c>
      <c r="E51" s="1">
        <v>435.10000600000001</v>
      </c>
      <c r="F51" s="1">
        <v>435.10000600000001</v>
      </c>
      <c r="G51" s="1">
        <v>173406</v>
      </c>
      <c r="H51" s="1">
        <f t="shared" si="0"/>
        <v>-3.589626064869289E-2</v>
      </c>
      <c r="J51" s="2">
        <v>44726</v>
      </c>
      <c r="K51" s="1">
        <v>15674.25</v>
      </c>
      <c r="L51" s="1">
        <v>15858</v>
      </c>
      <c r="M51" s="1">
        <v>15659.450199999999</v>
      </c>
      <c r="N51" s="1">
        <v>15732.099609999999</v>
      </c>
      <c r="O51" s="1">
        <v>15732.099609999999</v>
      </c>
      <c r="P51" s="1">
        <v>225400</v>
      </c>
      <c r="Q51" s="1">
        <v>-2.6816100000000001E-3</v>
      </c>
    </row>
    <row r="52" spans="1:17" ht="14.25" customHeight="1">
      <c r="A52" s="2">
        <v>44727</v>
      </c>
      <c r="B52" s="1">
        <v>441.95001200000002</v>
      </c>
      <c r="C52" s="1">
        <v>441.95001200000002</v>
      </c>
      <c r="D52" s="1">
        <v>428.10000600000001</v>
      </c>
      <c r="E52" s="1">
        <v>431.39999399999999</v>
      </c>
      <c r="F52" s="1">
        <v>431.39999399999999</v>
      </c>
      <c r="G52" s="1">
        <v>53671</v>
      </c>
      <c r="H52" s="1">
        <f t="shared" si="0"/>
        <v>-8.503819694270498E-3</v>
      </c>
      <c r="J52" s="2">
        <v>44727</v>
      </c>
      <c r="K52" s="1">
        <v>15729.25</v>
      </c>
      <c r="L52" s="1">
        <v>15783.650390000001</v>
      </c>
      <c r="M52" s="1">
        <v>15678.900390000001</v>
      </c>
      <c r="N52" s="1">
        <v>15692.150390000001</v>
      </c>
      <c r="O52" s="1">
        <v>15692.150390000001</v>
      </c>
      <c r="P52" s="1">
        <v>183000</v>
      </c>
      <c r="Q52" s="1">
        <v>-2.5393439999999998E-3</v>
      </c>
    </row>
    <row r="53" spans="1:17" ht="14.25" customHeight="1">
      <c r="A53" s="2">
        <v>44728</v>
      </c>
      <c r="B53" s="1">
        <v>437.45001200000002</v>
      </c>
      <c r="C53" s="1">
        <v>457.95001200000002</v>
      </c>
      <c r="D53" s="1">
        <v>406.04998799999998</v>
      </c>
      <c r="E53" s="1">
        <v>409.89999399999999</v>
      </c>
      <c r="F53" s="1">
        <v>409.89999399999999</v>
      </c>
      <c r="G53" s="1">
        <v>497213</v>
      </c>
      <c r="H53" s="1">
        <f t="shared" si="0"/>
        <v>-4.9837738291669931E-2</v>
      </c>
      <c r="J53" s="2">
        <v>44728</v>
      </c>
      <c r="K53" s="1">
        <v>15832.25</v>
      </c>
      <c r="L53" s="1">
        <v>15863.150390000001</v>
      </c>
      <c r="M53" s="1">
        <v>15335.099609999999</v>
      </c>
      <c r="N53" s="1">
        <v>15360.599609999999</v>
      </c>
      <c r="O53" s="1">
        <v>15360.599609999999</v>
      </c>
      <c r="P53" s="1">
        <v>264700</v>
      </c>
      <c r="Q53" s="1">
        <v>-2.1128448000000001E-2</v>
      </c>
    </row>
    <row r="54" spans="1:17" ht="14.25" customHeight="1">
      <c r="A54" s="2">
        <v>44729</v>
      </c>
      <c r="B54" s="1">
        <v>416.04998799999998</v>
      </c>
      <c r="C54" s="1">
        <v>416.04998799999998</v>
      </c>
      <c r="D54" s="1">
        <v>385.14999399999999</v>
      </c>
      <c r="E54" s="1">
        <v>391.79998799999998</v>
      </c>
      <c r="F54" s="1">
        <v>391.79998799999998</v>
      </c>
      <c r="G54" s="1">
        <v>367016</v>
      </c>
      <c r="H54" s="1">
        <f t="shared" si="0"/>
        <v>-4.4157126774683531E-2</v>
      </c>
      <c r="J54" s="2">
        <v>44729</v>
      </c>
      <c r="K54" s="1">
        <v>15272.650390000001</v>
      </c>
      <c r="L54" s="1">
        <v>15400.400390000001</v>
      </c>
      <c r="M54" s="1">
        <v>15183.400390000001</v>
      </c>
      <c r="N54" s="1">
        <v>15293.5</v>
      </c>
      <c r="O54" s="1">
        <v>15293.5</v>
      </c>
      <c r="P54" s="1">
        <v>342600</v>
      </c>
      <c r="Q54" s="1">
        <v>-4.368294E-3</v>
      </c>
    </row>
    <row r="55" spans="1:17" ht="14.25" customHeight="1">
      <c r="A55" s="2">
        <v>44732</v>
      </c>
      <c r="B55" s="1">
        <v>393.85000600000001</v>
      </c>
      <c r="C55" s="1">
        <v>399.89999399999999</v>
      </c>
      <c r="D55" s="1">
        <v>382.70001200000002</v>
      </c>
      <c r="E55" s="1">
        <v>391.89999399999999</v>
      </c>
      <c r="F55" s="1">
        <v>391.89999399999999</v>
      </c>
      <c r="G55" s="1">
        <v>150589</v>
      </c>
      <c r="H55" s="1">
        <f t="shared" si="0"/>
        <v>2.5524758311123996E-4</v>
      </c>
      <c r="J55" s="2">
        <v>44732</v>
      </c>
      <c r="K55" s="1">
        <v>15334.5</v>
      </c>
      <c r="L55" s="1">
        <v>15382.5</v>
      </c>
      <c r="M55" s="1">
        <v>15191.099609999999</v>
      </c>
      <c r="N55" s="1">
        <v>15350.150390000001</v>
      </c>
      <c r="O55" s="1">
        <v>15350.150390000001</v>
      </c>
      <c r="P55" s="1">
        <v>260000</v>
      </c>
      <c r="Q55" s="1">
        <v>3.7042139999999999E-3</v>
      </c>
    </row>
    <row r="56" spans="1:17" ht="14.25" customHeight="1">
      <c r="A56" s="2">
        <v>44733</v>
      </c>
      <c r="B56" s="1">
        <v>392.60000600000001</v>
      </c>
      <c r="C56" s="1">
        <v>405.14999399999999</v>
      </c>
      <c r="D56" s="1">
        <v>386.60000600000001</v>
      </c>
      <c r="E56" s="1">
        <v>400.25</v>
      </c>
      <c r="F56" s="1">
        <v>400.25</v>
      </c>
      <c r="G56" s="1">
        <v>176011</v>
      </c>
      <c r="H56" s="1">
        <f t="shared" si="0"/>
        <v>2.1306471364732849E-2</v>
      </c>
      <c r="J56" s="2">
        <v>44733</v>
      </c>
      <c r="K56" s="1">
        <v>15455.950199999999</v>
      </c>
      <c r="L56" s="1">
        <v>15707.25</v>
      </c>
      <c r="M56" s="1">
        <v>15419.849609999999</v>
      </c>
      <c r="N56" s="1">
        <v>15638.79981</v>
      </c>
      <c r="O56" s="1">
        <v>15638.79981</v>
      </c>
      <c r="P56" s="1">
        <v>262800</v>
      </c>
      <c r="Q56" s="1">
        <v>1.8804338E-2</v>
      </c>
    </row>
    <row r="57" spans="1:17" ht="14.25" customHeight="1">
      <c r="A57" s="2">
        <v>44734</v>
      </c>
      <c r="B57" s="1">
        <v>398.5</v>
      </c>
      <c r="C57" s="1">
        <v>398.5</v>
      </c>
      <c r="D57" s="1">
        <v>389.04998799999998</v>
      </c>
      <c r="E57" s="1">
        <v>393.95001200000002</v>
      </c>
      <c r="F57" s="1">
        <v>393.95001200000002</v>
      </c>
      <c r="G57" s="1">
        <v>162847</v>
      </c>
      <c r="H57" s="1">
        <f t="shared" si="0"/>
        <v>-1.574013241723915E-2</v>
      </c>
      <c r="J57" s="2">
        <v>44734</v>
      </c>
      <c r="K57" s="1">
        <v>15545.650390000001</v>
      </c>
      <c r="L57" s="1">
        <v>15565.400390000001</v>
      </c>
      <c r="M57" s="1">
        <v>15385.950199999999</v>
      </c>
      <c r="N57" s="1">
        <v>15413.29981</v>
      </c>
      <c r="O57" s="1">
        <v>15413.29981</v>
      </c>
      <c r="P57" s="1">
        <v>220900</v>
      </c>
      <c r="Q57" s="1">
        <v>-1.4419265000000001E-2</v>
      </c>
    </row>
    <row r="58" spans="1:17" ht="14.25" customHeight="1">
      <c r="A58" s="2">
        <v>44735</v>
      </c>
      <c r="B58" s="1">
        <v>395</v>
      </c>
      <c r="C58" s="1">
        <v>467.70001200000002</v>
      </c>
      <c r="D58" s="1">
        <v>395</v>
      </c>
      <c r="E58" s="1">
        <v>452.20001200000002</v>
      </c>
      <c r="F58" s="1">
        <v>452.20001200000002</v>
      </c>
      <c r="G58" s="1">
        <v>1743059</v>
      </c>
      <c r="H58" s="1">
        <f t="shared" si="0"/>
        <v>0.14786139922747354</v>
      </c>
      <c r="J58" s="2">
        <v>44735</v>
      </c>
      <c r="K58" s="1">
        <v>15451.54981</v>
      </c>
      <c r="L58" s="1">
        <v>15628.450199999999</v>
      </c>
      <c r="M58" s="1">
        <v>15367.5</v>
      </c>
      <c r="N58" s="1">
        <v>15556.650390000001</v>
      </c>
      <c r="O58" s="1">
        <v>15556.650390000001</v>
      </c>
      <c r="P58" s="1">
        <v>259200</v>
      </c>
      <c r="Q58" s="1">
        <v>9.3004479999999994E-3</v>
      </c>
    </row>
    <row r="59" spans="1:17" ht="14.25" customHeight="1">
      <c r="A59" s="2">
        <v>44736</v>
      </c>
      <c r="B59" s="1">
        <v>445</v>
      </c>
      <c r="C59" s="1">
        <v>472.95001200000002</v>
      </c>
      <c r="D59" s="1">
        <v>437.79998799999998</v>
      </c>
      <c r="E59" s="1">
        <v>468.5</v>
      </c>
      <c r="F59" s="1">
        <v>468.5</v>
      </c>
      <c r="G59" s="1">
        <v>757493</v>
      </c>
      <c r="H59" s="1">
        <f t="shared" si="0"/>
        <v>3.6045969852827042E-2</v>
      </c>
      <c r="J59" s="2">
        <v>44736</v>
      </c>
      <c r="K59" s="1">
        <v>15657.400390000001</v>
      </c>
      <c r="L59" s="1">
        <v>15749.25</v>
      </c>
      <c r="M59" s="1">
        <v>15619.450199999999</v>
      </c>
      <c r="N59" s="1">
        <v>15699.25</v>
      </c>
      <c r="O59" s="1">
        <v>15699.25</v>
      </c>
      <c r="P59" s="1">
        <v>219600</v>
      </c>
      <c r="Q59" s="1">
        <v>9.1664729999999996E-3</v>
      </c>
    </row>
    <row r="60" spans="1:17" ht="14.25" customHeight="1">
      <c r="A60" s="2">
        <v>44739</v>
      </c>
      <c r="B60" s="1">
        <v>471.25</v>
      </c>
      <c r="C60" s="1">
        <v>495</v>
      </c>
      <c r="D60" s="1">
        <v>461.39999399999999</v>
      </c>
      <c r="E60" s="1">
        <v>482.14999399999999</v>
      </c>
      <c r="F60" s="1">
        <v>482.14999399999999</v>
      </c>
      <c r="G60" s="1">
        <v>473104</v>
      </c>
      <c r="H60" s="1">
        <f t="shared" si="0"/>
        <v>2.9135526147278545E-2</v>
      </c>
      <c r="J60" s="2">
        <v>44739</v>
      </c>
      <c r="K60" s="1">
        <v>15926.200199999999</v>
      </c>
      <c r="L60" s="1">
        <v>15927.450199999999</v>
      </c>
      <c r="M60" s="1">
        <v>15815.5</v>
      </c>
      <c r="N60" s="1">
        <v>15832.04981</v>
      </c>
      <c r="O60" s="1">
        <v>15832.04981</v>
      </c>
      <c r="P60" s="1">
        <v>210900</v>
      </c>
      <c r="Q60" s="1">
        <v>8.4589899999999996E-3</v>
      </c>
    </row>
    <row r="61" spans="1:17" ht="14.25" customHeight="1">
      <c r="A61" s="2">
        <v>44740</v>
      </c>
      <c r="B61" s="1">
        <v>474.70001200000002</v>
      </c>
      <c r="C61" s="1">
        <v>476.25</v>
      </c>
      <c r="D61" s="1">
        <v>460.25</v>
      </c>
      <c r="E61" s="1">
        <v>462.60000600000001</v>
      </c>
      <c r="F61" s="1">
        <v>462.60000600000001</v>
      </c>
      <c r="G61" s="1">
        <v>123535</v>
      </c>
      <c r="H61" s="1">
        <f t="shared" si="0"/>
        <v>-4.0547523059805246E-2</v>
      </c>
      <c r="J61" s="2">
        <v>44740</v>
      </c>
      <c r="K61" s="1">
        <v>15757.450199999999</v>
      </c>
      <c r="L61" s="1">
        <v>15892.099609999999</v>
      </c>
      <c r="M61" s="1">
        <v>15710.150390000001</v>
      </c>
      <c r="N61" s="1">
        <v>15850.200199999999</v>
      </c>
      <c r="O61" s="1">
        <v>15850.200199999999</v>
      </c>
      <c r="P61" s="1">
        <v>251900</v>
      </c>
      <c r="Q61" s="1">
        <v>1.1464330000000001E-3</v>
      </c>
    </row>
    <row r="62" spans="1:17" ht="14.25" customHeight="1">
      <c r="A62" s="2">
        <v>44741</v>
      </c>
      <c r="B62" s="1">
        <v>455.5</v>
      </c>
      <c r="C62" s="1">
        <v>467</v>
      </c>
      <c r="D62" s="1">
        <v>439.54998799999998</v>
      </c>
      <c r="E62" s="1">
        <v>448.70001200000002</v>
      </c>
      <c r="F62" s="1">
        <v>448.70001200000002</v>
      </c>
      <c r="G62" s="1">
        <v>103912</v>
      </c>
      <c r="H62" s="1">
        <f t="shared" si="0"/>
        <v>-3.004754392502107E-2</v>
      </c>
      <c r="J62" s="2">
        <v>44741</v>
      </c>
      <c r="K62" s="1">
        <v>15701.700199999999</v>
      </c>
      <c r="L62" s="1">
        <v>15861.599609999999</v>
      </c>
      <c r="M62" s="1">
        <v>15687.79981</v>
      </c>
      <c r="N62" s="1">
        <v>15799.099609999999</v>
      </c>
      <c r="O62" s="1">
        <v>15799.099609999999</v>
      </c>
      <c r="P62" s="1">
        <v>444900</v>
      </c>
      <c r="Q62" s="1">
        <v>-3.223971E-3</v>
      </c>
    </row>
    <row r="63" spans="1:17" ht="14.25" customHeight="1">
      <c r="A63" s="2">
        <v>44742</v>
      </c>
      <c r="B63" s="1">
        <v>448.95001200000002</v>
      </c>
      <c r="C63" s="1">
        <v>477.89999399999999</v>
      </c>
      <c r="D63" s="1">
        <v>448.95001200000002</v>
      </c>
      <c r="E63" s="1">
        <v>470.14999399999999</v>
      </c>
      <c r="F63" s="1">
        <v>470.14999399999999</v>
      </c>
      <c r="G63" s="1">
        <v>258263</v>
      </c>
      <c r="H63" s="1">
        <f t="shared" si="0"/>
        <v>4.7804727939253944E-2</v>
      </c>
      <c r="J63" s="2">
        <v>44742</v>
      </c>
      <c r="K63" s="1">
        <v>15774.5</v>
      </c>
      <c r="L63" s="1">
        <v>15890</v>
      </c>
      <c r="M63" s="1">
        <v>15728.849609999999</v>
      </c>
      <c r="N63" s="1">
        <v>15780.25</v>
      </c>
      <c r="O63" s="1">
        <v>15780.25</v>
      </c>
      <c r="P63" s="1">
        <v>306000</v>
      </c>
      <c r="Q63" s="1">
        <v>-1.1930809999999999E-3</v>
      </c>
    </row>
    <row r="64" spans="1:17" ht="14.25" customHeight="1">
      <c r="A64" s="2">
        <v>44743</v>
      </c>
      <c r="B64" s="1">
        <v>469.79998799999998</v>
      </c>
      <c r="C64" s="1">
        <v>479</v>
      </c>
      <c r="D64" s="1">
        <v>460.79998799999998</v>
      </c>
      <c r="E64" s="1">
        <v>476</v>
      </c>
      <c r="F64" s="1">
        <v>476</v>
      </c>
      <c r="G64" s="1">
        <v>98313</v>
      </c>
      <c r="H64" s="1">
        <f t="shared" si="0"/>
        <v>1.2442850313000298E-2</v>
      </c>
      <c r="J64" s="2">
        <v>44743</v>
      </c>
      <c r="K64" s="1">
        <v>15703.700199999999</v>
      </c>
      <c r="L64" s="1">
        <v>15793.950199999999</v>
      </c>
      <c r="M64" s="1">
        <v>15511.04981</v>
      </c>
      <c r="N64" s="1">
        <v>15752.04981</v>
      </c>
      <c r="O64" s="1">
        <v>15752.04981</v>
      </c>
      <c r="P64" s="1">
        <v>364100</v>
      </c>
      <c r="Q64" s="1">
        <v>-1.787056E-3</v>
      </c>
    </row>
    <row r="65" spans="1:17" ht="14.25" customHeight="1">
      <c r="A65" s="2">
        <v>44746</v>
      </c>
      <c r="B65" s="1">
        <v>476</v>
      </c>
      <c r="C65" s="1">
        <v>504.39999399999999</v>
      </c>
      <c r="D65" s="1">
        <v>463.25</v>
      </c>
      <c r="E65" s="1">
        <v>495.95001200000002</v>
      </c>
      <c r="F65" s="1">
        <v>495.95001200000002</v>
      </c>
      <c r="G65" s="1">
        <v>202619</v>
      </c>
      <c r="H65" s="1">
        <f t="shared" si="0"/>
        <v>4.1911789915966446E-2</v>
      </c>
      <c r="J65" s="2">
        <v>44746</v>
      </c>
      <c r="K65" s="1">
        <v>15710.5</v>
      </c>
      <c r="L65" s="1">
        <v>15852.349609999999</v>
      </c>
      <c r="M65" s="1">
        <v>15661.79981</v>
      </c>
      <c r="N65" s="1">
        <v>15835.349609999999</v>
      </c>
      <c r="O65" s="1">
        <v>15835.349609999999</v>
      </c>
      <c r="P65" s="1">
        <v>304300</v>
      </c>
      <c r="Q65" s="1">
        <v>5.2881880000000001E-3</v>
      </c>
    </row>
    <row r="66" spans="1:17" ht="14.25" customHeight="1">
      <c r="A66" s="2">
        <v>44747</v>
      </c>
      <c r="B66" s="1">
        <v>499</v>
      </c>
      <c r="C66" s="1">
        <v>500.04998799999998</v>
      </c>
      <c r="D66" s="1">
        <v>486.10000600000001</v>
      </c>
      <c r="E66" s="1">
        <v>488.64999399999999</v>
      </c>
      <c r="F66" s="1">
        <v>488.64999399999999</v>
      </c>
      <c r="G66" s="1">
        <v>458881</v>
      </c>
      <c r="H66" s="1">
        <f t="shared" si="0"/>
        <v>-1.4719261666234273E-2</v>
      </c>
      <c r="J66" s="2">
        <v>44747</v>
      </c>
      <c r="K66" s="1">
        <v>15909.150390000001</v>
      </c>
      <c r="L66" s="1">
        <v>16025.75</v>
      </c>
      <c r="M66" s="1">
        <v>15785.450199999999</v>
      </c>
      <c r="N66" s="1">
        <v>15810.849609999999</v>
      </c>
      <c r="O66" s="1">
        <v>15810.849609999999</v>
      </c>
      <c r="P66" s="1">
        <v>254200</v>
      </c>
      <c r="Q66" s="1">
        <v>-1.547171E-3</v>
      </c>
    </row>
    <row r="67" spans="1:17" ht="14.25" customHeight="1">
      <c r="A67" s="2">
        <v>44748</v>
      </c>
      <c r="B67" s="1">
        <v>492.10000600000001</v>
      </c>
      <c r="C67" s="1">
        <v>495</v>
      </c>
      <c r="D67" s="1">
        <v>478</v>
      </c>
      <c r="E67" s="1">
        <v>490.89999399999999</v>
      </c>
      <c r="F67" s="1">
        <v>490.89999399999999</v>
      </c>
      <c r="G67" s="1">
        <v>143109</v>
      </c>
      <c r="H67" s="1">
        <f t="shared" si="0"/>
        <v>4.604522721021409E-3</v>
      </c>
      <c r="J67" s="2">
        <v>44748</v>
      </c>
      <c r="K67" s="1">
        <v>15818.200199999999</v>
      </c>
      <c r="L67" s="1">
        <v>16011.349609999999</v>
      </c>
      <c r="M67" s="1">
        <v>15800.900390000001</v>
      </c>
      <c r="N67" s="1">
        <v>15989.79981</v>
      </c>
      <c r="O67" s="1">
        <v>15989.79981</v>
      </c>
      <c r="P67" s="1">
        <v>288400</v>
      </c>
      <c r="Q67" s="1">
        <v>1.1318190000000001E-2</v>
      </c>
    </row>
    <row r="68" spans="1:17" ht="14.25" customHeight="1">
      <c r="A68" s="2">
        <v>44749</v>
      </c>
      <c r="B68" s="1">
        <v>492.10000600000001</v>
      </c>
      <c r="C68" s="1">
        <v>500.79998799999998</v>
      </c>
      <c r="D68" s="1">
        <v>480.25</v>
      </c>
      <c r="E68" s="1">
        <v>484.39999399999999</v>
      </c>
      <c r="F68" s="1">
        <v>484.39999399999999</v>
      </c>
      <c r="G68" s="1">
        <v>103757</v>
      </c>
      <c r="H68" s="1">
        <f t="shared" si="0"/>
        <v>-1.3240986106021424E-2</v>
      </c>
      <c r="J68" s="2">
        <v>44749</v>
      </c>
      <c r="K68" s="1">
        <v>16113.75</v>
      </c>
      <c r="L68" s="1">
        <v>16150.5</v>
      </c>
      <c r="M68" s="1">
        <v>16045.950199999999</v>
      </c>
      <c r="N68" s="1">
        <v>16132.900390000001</v>
      </c>
      <c r="O68" s="1">
        <v>16132.900390000001</v>
      </c>
      <c r="P68" s="1">
        <v>264600</v>
      </c>
      <c r="Q68" s="1">
        <v>8.9494919999999999E-3</v>
      </c>
    </row>
    <row r="69" spans="1:17" ht="14.25" customHeight="1">
      <c r="A69" s="2">
        <v>44750</v>
      </c>
      <c r="B69" s="1">
        <v>484.29998799999998</v>
      </c>
      <c r="C69" s="1">
        <v>499.10000600000001</v>
      </c>
      <c r="D69" s="1">
        <v>482</v>
      </c>
      <c r="E69" s="1">
        <v>484.20001200000002</v>
      </c>
      <c r="F69" s="1">
        <v>484.20001200000002</v>
      </c>
      <c r="G69" s="1">
        <v>105255</v>
      </c>
      <c r="H69" s="1">
        <f t="shared" si="0"/>
        <v>-4.1284476151326466E-4</v>
      </c>
      <c r="J69" s="2">
        <v>44750</v>
      </c>
      <c r="K69" s="1">
        <v>16273.650390000001</v>
      </c>
      <c r="L69" s="1">
        <v>16275.5</v>
      </c>
      <c r="M69" s="1">
        <v>16157.900390000001</v>
      </c>
      <c r="N69" s="1">
        <v>16220.599609999999</v>
      </c>
      <c r="O69" s="1">
        <v>16220.599609999999</v>
      </c>
      <c r="P69" s="1">
        <v>281100</v>
      </c>
      <c r="Q69" s="1">
        <v>5.4360479999999997E-3</v>
      </c>
    </row>
    <row r="70" spans="1:17" ht="14.25" customHeight="1">
      <c r="A70" s="2">
        <v>44753</v>
      </c>
      <c r="B70" s="1">
        <v>484</v>
      </c>
      <c r="C70" s="1">
        <v>485</v>
      </c>
      <c r="D70" s="1">
        <v>478.14999399999999</v>
      </c>
      <c r="E70" s="1">
        <v>482.54998799999998</v>
      </c>
      <c r="F70" s="1">
        <v>482.54998799999998</v>
      </c>
      <c r="G70" s="1">
        <v>61530</v>
      </c>
      <c r="H70" s="1">
        <f t="shared" si="0"/>
        <v>-3.4077322575531976E-3</v>
      </c>
      <c r="J70" s="2">
        <v>44753</v>
      </c>
      <c r="K70" s="1">
        <v>16136.150390000001</v>
      </c>
      <c r="L70" s="1">
        <v>16248.54981</v>
      </c>
      <c r="M70" s="1">
        <v>16115.5</v>
      </c>
      <c r="N70" s="1">
        <v>16216</v>
      </c>
      <c r="O70" s="1">
        <v>16216</v>
      </c>
      <c r="P70" s="1">
        <v>255900</v>
      </c>
      <c r="Q70" s="1">
        <v>-2.8356600000000002E-4</v>
      </c>
    </row>
    <row r="71" spans="1:17" ht="14.25" customHeight="1">
      <c r="A71" s="2">
        <v>44754</v>
      </c>
      <c r="B71" s="1">
        <v>482.60000600000001</v>
      </c>
      <c r="C71" s="1">
        <v>484.89999399999999</v>
      </c>
      <c r="D71" s="1">
        <v>465</v>
      </c>
      <c r="E71" s="1">
        <v>467.85000600000001</v>
      </c>
      <c r="F71" s="1">
        <v>467.85000600000001</v>
      </c>
      <c r="G71" s="1">
        <v>103079</v>
      </c>
      <c r="H71" s="1">
        <f t="shared" si="0"/>
        <v>-3.0463127894637898E-2</v>
      </c>
      <c r="J71" s="2">
        <v>44754</v>
      </c>
      <c r="K71" s="1">
        <v>16126.200199999999</v>
      </c>
      <c r="L71" s="1">
        <v>16158.75</v>
      </c>
      <c r="M71" s="1">
        <v>16031.150390000001</v>
      </c>
      <c r="N71" s="1">
        <v>16058.29981</v>
      </c>
      <c r="O71" s="1">
        <v>16058.29981</v>
      </c>
      <c r="P71" s="1">
        <v>208600</v>
      </c>
      <c r="Q71" s="1">
        <v>-9.7249750000000003E-3</v>
      </c>
    </row>
    <row r="72" spans="1:17" ht="14.25" customHeight="1">
      <c r="A72" s="2">
        <v>44755</v>
      </c>
      <c r="B72" s="1">
        <v>470</v>
      </c>
      <c r="C72" s="1">
        <v>476.75</v>
      </c>
      <c r="D72" s="1">
        <v>460.54998799999998</v>
      </c>
      <c r="E72" s="1">
        <v>463.10000600000001</v>
      </c>
      <c r="F72" s="1">
        <v>463.10000600000001</v>
      </c>
      <c r="G72" s="1">
        <v>53760</v>
      </c>
      <c r="H72" s="1">
        <f t="shared" si="0"/>
        <v>-1.0152826630507761E-2</v>
      </c>
      <c r="J72" s="2">
        <v>44755</v>
      </c>
      <c r="K72" s="1">
        <v>16128.200199999999</v>
      </c>
      <c r="L72" s="1">
        <v>16140</v>
      </c>
      <c r="M72" s="1">
        <v>15950.150390000001</v>
      </c>
      <c r="N72" s="1">
        <v>15966.650390000001</v>
      </c>
      <c r="O72" s="1">
        <v>15966.650390000001</v>
      </c>
      <c r="P72" s="1">
        <v>233300</v>
      </c>
      <c r="Q72" s="1">
        <v>-5.7072920000000001E-3</v>
      </c>
    </row>
    <row r="73" spans="1:17" ht="14.25" customHeight="1">
      <c r="A73" s="2">
        <v>44756</v>
      </c>
      <c r="B73" s="1">
        <v>468.29998799999998</v>
      </c>
      <c r="C73" s="1">
        <v>468.29998799999998</v>
      </c>
      <c r="D73" s="1">
        <v>460.35000600000001</v>
      </c>
      <c r="E73" s="1">
        <v>463.70001200000002</v>
      </c>
      <c r="F73" s="1">
        <v>463.70001200000002</v>
      </c>
      <c r="G73" s="1">
        <v>32477</v>
      </c>
      <c r="H73" s="1">
        <f t="shared" si="0"/>
        <v>1.2956294368953181E-3</v>
      </c>
      <c r="J73" s="2">
        <v>44756</v>
      </c>
      <c r="K73" s="1">
        <v>16018.849609999999</v>
      </c>
      <c r="L73" s="1">
        <v>16070.849609999999</v>
      </c>
      <c r="M73" s="1">
        <v>15858.200199999999</v>
      </c>
      <c r="N73" s="1">
        <v>15938.650390000001</v>
      </c>
      <c r="O73" s="1">
        <v>15938.650390000001</v>
      </c>
      <c r="P73" s="1">
        <v>228600</v>
      </c>
      <c r="Q73" s="1">
        <v>-1.753655E-3</v>
      </c>
    </row>
    <row r="74" spans="1:17" ht="14.25" customHeight="1">
      <c r="A74" s="2">
        <v>44757</v>
      </c>
      <c r="B74" s="1">
        <v>466.5</v>
      </c>
      <c r="C74" s="1">
        <v>480.70001200000002</v>
      </c>
      <c r="D74" s="1">
        <v>460</v>
      </c>
      <c r="E74" s="1">
        <v>467.04998799999998</v>
      </c>
      <c r="F74" s="1">
        <v>467.04998799999998</v>
      </c>
      <c r="G74" s="1">
        <v>125048</v>
      </c>
      <c r="H74" s="1">
        <f t="shared" si="0"/>
        <v>7.2244466536697249E-3</v>
      </c>
      <c r="J74" s="2">
        <v>44757</v>
      </c>
      <c r="K74" s="1">
        <v>16010.79981</v>
      </c>
      <c r="L74" s="1">
        <v>16066.950199999999</v>
      </c>
      <c r="M74" s="1">
        <v>15927.29981</v>
      </c>
      <c r="N74" s="1">
        <v>16049.200199999999</v>
      </c>
      <c r="O74" s="1">
        <v>16049.200199999999</v>
      </c>
      <c r="P74" s="1">
        <v>205800</v>
      </c>
      <c r="Q74" s="1">
        <v>6.9359579999999999E-3</v>
      </c>
    </row>
    <row r="75" spans="1:17" ht="14.25" customHeight="1">
      <c r="A75" s="2">
        <v>44760</v>
      </c>
      <c r="B75" s="1">
        <v>470</v>
      </c>
      <c r="C75" s="1">
        <v>476.5</v>
      </c>
      <c r="D75" s="1">
        <v>466.79998799999998</v>
      </c>
      <c r="E75" s="1">
        <v>473</v>
      </c>
      <c r="F75" s="1">
        <v>473</v>
      </c>
      <c r="G75" s="1">
        <v>321086</v>
      </c>
      <c r="H75" s="1">
        <f t="shared" si="0"/>
        <v>1.2739561402151267E-2</v>
      </c>
      <c r="J75" s="2">
        <v>44760</v>
      </c>
      <c r="K75" s="1">
        <v>16151.400390000001</v>
      </c>
      <c r="L75" s="1">
        <v>16287.950199999999</v>
      </c>
      <c r="M75" s="1">
        <v>16142.200199999999</v>
      </c>
      <c r="N75" s="1">
        <v>16278.5</v>
      </c>
      <c r="O75" s="1">
        <v>16278.5</v>
      </c>
      <c r="P75" s="1">
        <v>227700</v>
      </c>
      <c r="Q75" s="1">
        <v>1.4287304000000001E-2</v>
      </c>
    </row>
    <row r="76" spans="1:17" ht="14.25" customHeight="1">
      <c r="A76" s="2">
        <v>44761</v>
      </c>
      <c r="B76" s="1">
        <v>477.75</v>
      </c>
      <c r="C76" s="1">
        <v>480.79998799999998</v>
      </c>
      <c r="D76" s="1">
        <v>470.39999399999999</v>
      </c>
      <c r="E76" s="1">
        <v>472.95001200000002</v>
      </c>
      <c r="F76" s="1">
        <v>472.95001200000002</v>
      </c>
      <c r="G76" s="1">
        <v>262809</v>
      </c>
      <c r="H76" s="1">
        <f t="shared" si="0"/>
        <v>-1.056828752642458E-4</v>
      </c>
      <c r="J76" s="2">
        <v>44761</v>
      </c>
      <c r="K76" s="1">
        <v>16187.04981</v>
      </c>
      <c r="L76" s="1">
        <v>16359.5</v>
      </c>
      <c r="M76" s="1">
        <v>16187.04981</v>
      </c>
      <c r="N76" s="1">
        <v>16340.54981</v>
      </c>
      <c r="O76" s="1">
        <v>16340.54981</v>
      </c>
      <c r="P76" s="1">
        <v>222600</v>
      </c>
      <c r="Q76" s="1">
        <v>3.811764E-3</v>
      </c>
    </row>
    <row r="77" spans="1:17" ht="14.25" customHeight="1">
      <c r="A77" s="2">
        <v>44762</v>
      </c>
      <c r="B77" s="1">
        <v>479</v>
      </c>
      <c r="C77" s="1">
        <v>496.25</v>
      </c>
      <c r="D77" s="1">
        <v>474.35000600000001</v>
      </c>
      <c r="E77" s="1">
        <v>478.25</v>
      </c>
      <c r="F77" s="1">
        <v>478.25</v>
      </c>
      <c r="G77" s="1">
        <v>454433</v>
      </c>
      <c r="H77" s="1">
        <f t="shared" si="0"/>
        <v>1.1206232932710058E-2</v>
      </c>
      <c r="J77" s="2">
        <v>44762</v>
      </c>
      <c r="K77" s="1">
        <v>16562.800780000001</v>
      </c>
      <c r="L77" s="1">
        <v>16588</v>
      </c>
      <c r="M77" s="1">
        <v>16490.949219999999</v>
      </c>
      <c r="N77" s="1">
        <v>16520.849610000001</v>
      </c>
      <c r="O77" s="1">
        <v>16520.849610000001</v>
      </c>
      <c r="P77" s="1">
        <v>284400</v>
      </c>
      <c r="Q77" s="1">
        <v>1.1033888E-2</v>
      </c>
    </row>
    <row r="78" spans="1:17" ht="14.25" customHeight="1">
      <c r="A78" s="2">
        <v>44763</v>
      </c>
      <c r="B78" s="1">
        <v>479</v>
      </c>
      <c r="C78" s="1">
        <v>484.75</v>
      </c>
      <c r="D78" s="1">
        <v>472</v>
      </c>
      <c r="E78" s="1">
        <v>480.85000600000001</v>
      </c>
      <c r="F78" s="1">
        <v>480.85000600000001</v>
      </c>
      <c r="G78" s="1">
        <v>44476</v>
      </c>
      <c r="H78" s="1">
        <f t="shared" si="0"/>
        <v>5.4364997386304736E-3</v>
      </c>
      <c r="J78" s="2">
        <v>44763</v>
      </c>
      <c r="K78" s="1">
        <v>16523.550780000001</v>
      </c>
      <c r="L78" s="1">
        <v>16626.949219999999</v>
      </c>
      <c r="M78" s="1">
        <v>16483.900389999999</v>
      </c>
      <c r="N78" s="1">
        <v>16605.25</v>
      </c>
      <c r="O78" s="1">
        <v>16605.25</v>
      </c>
      <c r="P78" s="1">
        <v>243600</v>
      </c>
      <c r="Q78" s="1">
        <v>5.1087199999999998E-3</v>
      </c>
    </row>
    <row r="79" spans="1:17" ht="14.25" customHeight="1">
      <c r="A79" s="2">
        <v>44764</v>
      </c>
      <c r="B79" s="1">
        <v>487</v>
      </c>
      <c r="C79" s="1">
        <v>495</v>
      </c>
      <c r="D79" s="1">
        <v>482.04998799999998</v>
      </c>
      <c r="E79" s="1">
        <v>487.35000600000001</v>
      </c>
      <c r="F79" s="1">
        <v>487.35000600000001</v>
      </c>
      <c r="G79" s="1">
        <v>146081</v>
      </c>
      <c r="H79" s="1">
        <f t="shared" si="0"/>
        <v>1.3517728852851407E-2</v>
      </c>
      <c r="J79" s="2">
        <v>44764</v>
      </c>
      <c r="K79" s="1">
        <v>16661.25</v>
      </c>
      <c r="L79" s="1">
        <v>16752.25</v>
      </c>
      <c r="M79" s="1">
        <v>16610.900389999999</v>
      </c>
      <c r="N79" s="1">
        <v>16719.449219999999</v>
      </c>
      <c r="O79" s="1">
        <v>16719.449219999999</v>
      </c>
      <c r="P79" s="1">
        <v>190900</v>
      </c>
      <c r="Q79" s="1">
        <v>6.8772959999999998E-3</v>
      </c>
    </row>
    <row r="80" spans="1:17" ht="14.25" customHeight="1">
      <c r="A80" s="2">
        <v>44767</v>
      </c>
      <c r="B80" s="1">
        <v>490</v>
      </c>
      <c r="C80" s="1">
        <v>492.85000600000001</v>
      </c>
      <c r="D80" s="1">
        <v>471.60000600000001</v>
      </c>
      <c r="E80" s="1">
        <v>473.29998799999998</v>
      </c>
      <c r="F80" s="1">
        <v>473.29998799999998</v>
      </c>
      <c r="G80" s="1">
        <v>367682</v>
      </c>
      <c r="H80" s="1">
        <f t="shared" si="0"/>
        <v>-2.8829419979529036E-2</v>
      </c>
      <c r="J80" s="2">
        <v>44767</v>
      </c>
      <c r="K80" s="1">
        <v>16662.550780000001</v>
      </c>
      <c r="L80" s="1">
        <v>16706.050780000001</v>
      </c>
      <c r="M80" s="1">
        <v>16564.25</v>
      </c>
      <c r="N80" s="1">
        <v>16631</v>
      </c>
      <c r="O80" s="1">
        <v>16631</v>
      </c>
      <c r="P80" s="1">
        <v>211400</v>
      </c>
      <c r="Q80" s="1">
        <v>-5.2901989999999998E-3</v>
      </c>
    </row>
    <row r="81" spans="1:17" ht="14.25" customHeight="1">
      <c r="A81" s="2">
        <v>44768</v>
      </c>
      <c r="B81" s="1">
        <v>477.29998799999998</v>
      </c>
      <c r="C81" s="1">
        <v>477.29998799999998</v>
      </c>
      <c r="D81" s="1">
        <v>466.14999399999999</v>
      </c>
      <c r="E81" s="1">
        <v>470.20001200000002</v>
      </c>
      <c r="F81" s="1">
        <v>470.20001200000002</v>
      </c>
      <c r="G81" s="1">
        <v>49453</v>
      </c>
      <c r="H81" s="1">
        <f t="shared" si="0"/>
        <v>-6.5497064834068031E-3</v>
      </c>
      <c r="J81" s="2">
        <v>44768</v>
      </c>
      <c r="K81" s="1">
        <v>16632.900389999999</v>
      </c>
      <c r="L81" s="1">
        <v>16636.099610000001</v>
      </c>
      <c r="M81" s="1">
        <v>16463.300780000001</v>
      </c>
      <c r="N81" s="1">
        <v>16483.849610000001</v>
      </c>
      <c r="O81" s="1">
        <v>16483.849610000001</v>
      </c>
      <c r="P81" s="1">
        <v>208200</v>
      </c>
      <c r="Q81" s="1">
        <v>-8.8479579999999995E-3</v>
      </c>
    </row>
    <row r="82" spans="1:17" ht="14.25" customHeight="1">
      <c r="A82" s="2">
        <v>44769</v>
      </c>
      <c r="B82" s="1">
        <v>474</v>
      </c>
      <c r="C82" s="1">
        <v>478.89999399999999</v>
      </c>
      <c r="D82" s="1">
        <v>468.04998799999998</v>
      </c>
      <c r="E82" s="1">
        <v>472.14999399999999</v>
      </c>
      <c r="F82" s="1">
        <v>472.14999399999999</v>
      </c>
      <c r="G82" s="1">
        <v>141345</v>
      </c>
      <c r="H82" s="1">
        <f t="shared" si="0"/>
        <v>4.1471330289970521E-3</v>
      </c>
      <c r="J82" s="2">
        <v>44769</v>
      </c>
      <c r="K82" s="1">
        <v>16475.349610000001</v>
      </c>
      <c r="L82" s="1">
        <v>16653.449219999999</v>
      </c>
      <c r="M82" s="1">
        <v>16438.75</v>
      </c>
      <c r="N82" s="1">
        <v>16641.800780000001</v>
      </c>
      <c r="O82" s="1">
        <v>16641.800780000001</v>
      </c>
      <c r="P82" s="1">
        <v>185200</v>
      </c>
      <c r="Q82" s="1">
        <v>9.5821770000000007E-3</v>
      </c>
    </row>
    <row r="83" spans="1:17" ht="14.25" customHeight="1">
      <c r="A83" s="2">
        <v>44770</v>
      </c>
      <c r="B83" s="1">
        <v>477.79998799999998</v>
      </c>
      <c r="C83" s="1">
        <v>477.79998799999998</v>
      </c>
      <c r="D83" s="1">
        <v>464.5</v>
      </c>
      <c r="E83" s="1">
        <v>468.89999399999999</v>
      </c>
      <c r="F83" s="1">
        <v>468.89999399999999</v>
      </c>
      <c r="G83" s="1">
        <v>913112</v>
      </c>
      <c r="H83" s="1">
        <f t="shared" si="0"/>
        <v>-6.8834057848150554E-3</v>
      </c>
      <c r="J83" s="2">
        <v>44770</v>
      </c>
      <c r="K83" s="1">
        <v>16774.849610000001</v>
      </c>
      <c r="L83" s="1">
        <v>16947.650389999999</v>
      </c>
      <c r="M83" s="1">
        <v>16746.25</v>
      </c>
      <c r="N83" s="1">
        <v>16929.599610000001</v>
      </c>
      <c r="O83" s="1">
        <v>16929.599610000001</v>
      </c>
      <c r="P83" s="1">
        <v>376300</v>
      </c>
      <c r="Q83" s="1">
        <v>1.7293731E-2</v>
      </c>
    </row>
    <row r="84" spans="1:17" ht="14.25" customHeight="1">
      <c r="A84" s="2">
        <v>44771</v>
      </c>
      <c r="B84" s="1">
        <v>474.79998799999998</v>
      </c>
      <c r="C84" s="1">
        <v>482.20001200000002</v>
      </c>
      <c r="D84" s="1">
        <v>466.35000600000001</v>
      </c>
      <c r="E84" s="1">
        <v>475.70001200000002</v>
      </c>
      <c r="F84" s="1">
        <v>475.70001200000002</v>
      </c>
      <c r="G84" s="1">
        <v>285656</v>
      </c>
      <c r="H84" s="1">
        <f t="shared" si="0"/>
        <v>1.4502064591623842E-2</v>
      </c>
      <c r="J84" s="2">
        <v>44771</v>
      </c>
      <c r="K84" s="1">
        <v>17079.5</v>
      </c>
      <c r="L84" s="1">
        <v>17172.800780000001</v>
      </c>
      <c r="M84" s="1">
        <v>17018.150389999999</v>
      </c>
      <c r="N84" s="1">
        <v>17158.25</v>
      </c>
      <c r="O84" s="1">
        <v>17158.25</v>
      </c>
      <c r="P84" s="1">
        <v>436100</v>
      </c>
      <c r="Q84" s="1">
        <v>1.3505954000000001E-2</v>
      </c>
    </row>
    <row r="85" spans="1:17" ht="14.25" customHeight="1">
      <c r="A85" s="2">
        <v>44774</v>
      </c>
      <c r="B85" s="1">
        <v>475.89999399999999</v>
      </c>
      <c r="C85" s="1">
        <v>495</v>
      </c>
      <c r="D85" s="1">
        <v>474</v>
      </c>
      <c r="E85" s="1">
        <v>477.25</v>
      </c>
      <c r="F85" s="1">
        <v>477.25</v>
      </c>
      <c r="G85" s="1">
        <v>202278</v>
      </c>
      <c r="H85" s="1">
        <f t="shared" si="0"/>
        <v>3.2583307986127075E-3</v>
      </c>
      <c r="J85" s="2">
        <v>44774</v>
      </c>
      <c r="K85" s="1">
        <v>17243.199219999999</v>
      </c>
      <c r="L85" s="1">
        <v>17356.25</v>
      </c>
      <c r="M85" s="1">
        <v>17154.800780000001</v>
      </c>
      <c r="N85" s="1">
        <v>17340.050780000001</v>
      </c>
      <c r="O85" s="1">
        <v>17340.050780000001</v>
      </c>
      <c r="P85" s="1">
        <v>381500</v>
      </c>
      <c r="Q85" s="1">
        <v>1.0595532E-2</v>
      </c>
    </row>
    <row r="86" spans="1:17" ht="14.25" customHeight="1">
      <c r="A86" s="2">
        <v>44775</v>
      </c>
      <c r="B86" s="1">
        <v>476.5</v>
      </c>
      <c r="C86" s="1">
        <v>487</v>
      </c>
      <c r="D86" s="1">
        <v>472.60000600000001</v>
      </c>
      <c r="E86" s="1">
        <v>476.5</v>
      </c>
      <c r="F86" s="1">
        <v>476.5</v>
      </c>
      <c r="G86" s="1">
        <v>493434</v>
      </c>
      <c r="H86" s="1">
        <f t="shared" si="0"/>
        <v>-1.5715034049240684E-3</v>
      </c>
      <c r="J86" s="2">
        <v>44775</v>
      </c>
      <c r="K86" s="1">
        <v>17310.150389999999</v>
      </c>
      <c r="L86" s="1">
        <v>17390.150389999999</v>
      </c>
      <c r="M86" s="1">
        <v>17215.849610000001</v>
      </c>
      <c r="N86" s="1">
        <v>17345.449219999999</v>
      </c>
      <c r="O86" s="1">
        <v>17345.449219999999</v>
      </c>
      <c r="P86" s="1">
        <v>333600</v>
      </c>
      <c r="Q86" s="1">
        <v>3.1132799999999998E-4</v>
      </c>
    </row>
    <row r="87" spans="1:17" ht="14.25" customHeight="1">
      <c r="A87" s="2">
        <v>44776</v>
      </c>
      <c r="B87" s="1">
        <v>478.5</v>
      </c>
      <c r="C87" s="1">
        <v>479.89999399999999</v>
      </c>
      <c r="D87" s="1">
        <v>469</v>
      </c>
      <c r="E87" s="1">
        <v>474.85000600000001</v>
      </c>
      <c r="F87" s="1">
        <v>474.85000600000001</v>
      </c>
      <c r="G87" s="1">
        <v>118645</v>
      </c>
      <c r="H87" s="1">
        <f t="shared" si="0"/>
        <v>-3.4627366211962274E-3</v>
      </c>
      <c r="J87" s="2">
        <v>44776</v>
      </c>
      <c r="K87" s="1">
        <v>17349.25</v>
      </c>
      <c r="L87" s="1">
        <v>17407.5</v>
      </c>
      <c r="M87" s="1">
        <v>17225.849610000001</v>
      </c>
      <c r="N87" s="1">
        <v>17388.150389999999</v>
      </c>
      <c r="O87" s="1">
        <v>17388.150389999999</v>
      </c>
      <c r="P87" s="1">
        <v>285400</v>
      </c>
      <c r="Q87" s="1">
        <v>2.4618079999999998E-3</v>
      </c>
    </row>
    <row r="88" spans="1:17" ht="14.25" customHeight="1">
      <c r="A88" s="2">
        <v>44777</v>
      </c>
      <c r="B88" s="1">
        <v>480.04998799999998</v>
      </c>
      <c r="C88" s="1">
        <v>497.29998799999998</v>
      </c>
      <c r="D88" s="1">
        <v>469.04998799999998</v>
      </c>
      <c r="E88" s="1">
        <v>485.89999399999999</v>
      </c>
      <c r="F88" s="1">
        <v>485.89999399999999</v>
      </c>
      <c r="G88" s="1">
        <v>585621</v>
      </c>
      <c r="H88" s="1">
        <f t="shared" si="0"/>
        <v>2.3270480910555058E-2</v>
      </c>
      <c r="J88" s="2">
        <v>44777</v>
      </c>
      <c r="K88" s="1">
        <v>17463.099610000001</v>
      </c>
      <c r="L88" s="1">
        <v>17490.699219999999</v>
      </c>
      <c r="M88" s="1">
        <v>17161.25</v>
      </c>
      <c r="N88" s="1">
        <v>17382</v>
      </c>
      <c r="O88" s="1">
        <v>17382</v>
      </c>
      <c r="P88" s="1">
        <v>325000</v>
      </c>
      <c r="Q88" s="1">
        <v>-3.53712E-4</v>
      </c>
    </row>
    <row r="89" spans="1:17" ht="14.25" customHeight="1">
      <c r="A89" s="2">
        <v>44778</v>
      </c>
      <c r="B89" s="1">
        <v>489</v>
      </c>
      <c r="C89" s="1">
        <v>496</v>
      </c>
      <c r="D89" s="1">
        <v>481.20001200000002</v>
      </c>
      <c r="E89" s="1">
        <v>486.79998799999998</v>
      </c>
      <c r="F89" s="1">
        <v>486.79998799999998</v>
      </c>
      <c r="G89" s="1">
        <v>186247</v>
      </c>
      <c r="H89" s="1">
        <f t="shared" si="0"/>
        <v>1.8522206443987166E-3</v>
      </c>
      <c r="J89" s="2">
        <v>44778</v>
      </c>
      <c r="K89" s="1">
        <v>17423.650389999999</v>
      </c>
      <c r="L89" s="1">
        <v>17474.400389999999</v>
      </c>
      <c r="M89" s="1">
        <v>17348.75</v>
      </c>
      <c r="N89" s="1">
        <v>17397.5</v>
      </c>
      <c r="O89" s="1">
        <v>17397.5</v>
      </c>
      <c r="P89" s="1">
        <v>355300</v>
      </c>
      <c r="Q89" s="1">
        <v>8.9172700000000004E-4</v>
      </c>
    </row>
    <row r="90" spans="1:17" ht="14.25" customHeight="1">
      <c r="A90" s="2">
        <v>44781</v>
      </c>
      <c r="B90" s="1">
        <v>455</v>
      </c>
      <c r="C90" s="1">
        <v>482.85000600000001</v>
      </c>
      <c r="D90" s="1">
        <v>438.25</v>
      </c>
      <c r="E90" s="1">
        <v>470.64999399999999</v>
      </c>
      <c r="F90" s="1">
        <v>470.64999399999999</v>
      </c>
      <c r="G90" s="1">
        <v>913371</v>
      </c>
      <c r="H90" s="1">
        <f t="shared" si="0"/>
        <v>-3.3175830727423916E-2</v>
      </c>
      <c r="J90" s="2">
        <v>44781</v>
      </c>
      <c r="K90" s="1">
        <v>17401.5</v>
      </c>
      <c r="L90" s="1">
        <v>17548.800780000001</v>
      </c>
      <c r="M90" s="1">
        <v>17359.75</v>
      </c>
      <c r="N90" s="1">
        <v>17525.099610000001</v>
      </c>
      <c r="O90" s="1">
        <v>17525.099610000001</v>
      </c>
      <c r="P90" s="1">
        <v>257000</v>
      </c>
      <c r="Q90" s="1">
        <v>7.3343649999999998E-3</v>
      </c>
    </row>
    <row r="91" spans="1:17" ht="14.25" customHeight="1">
      <c r="A91" s="2">
        <v>44783</v>
      </c>
      <c r="B91" s="1">
        <v>475</v>
      </c>
      <c r="C91" s="1">
        <v>475</v>
      </c>
      <c r="D91" s="1">
        <v>448.04998799999998</v>
      </c>
      <c r="E91" s="1">
        <v>451.14999399999999</v>
      </c>
      <c r="F91" s="1">
        <v>451.14999399999999</v>
      </c>
      <c r="G91" s="1">
        <v>193229</v>
      </c>
      <c r="H91" s="1">
        <f t="shared" si="0"/>
        <v>-4.1432062570046502E-2</v>
      </c>
      <c r="J91" s="2">
        <v>44783</v>
      </c>
      <c r="K91" s="1">
        <v>17566.099610000001</v>
      </c>
      <c r="L91" s="1">
        <v>17566.099610000001</v>
      </c>
      <c r="M91" s="1">
        <v>17442.800780000001</v>
      </c>
      <c r="N91" s="1">
        <v>17534.75</v>
      </c>
      <c r="O91" s="1">
        <v>17534.75</v>
      </c>
      <c r="P91" s="1">
        <v>312700</v>
      </c>
      <c r="Q91" s="1">
        <v>5.5066100000000003E-4</v>
      </c>
    </row>
    <row r="92" spans="1:17" ht="14.25" customHeight="1">
      <c r="A92" s="2">
        <v>44784</v>
      </c>
      <c r="B92" s="1">
        <v>451.95001200000002</v>
      </c>
      <c r="C92" s="1">
        <v>459.25</v>
      </c>
      <c r="D92" s="1">
        <v>443</v>
      </c>
      <c r="E92" s="1">
        <v>449.75</v>
      </c>
      <c r="F92" s="1">
        <v>449.75</v>
      </c>
      <c r="G92" s="1">
        <v>167600</v>
      </c>
      <c r="H92" s="1">
        <f t="shared" si="0"/>
        <v>-3.1031675022032967E-3</v>
      </c>
      <c r="J92" s="2">
        <v>44784</v>
      </c>
      <c r="K92" s="1">
        <v>17711.650389999999</v>
      </c>
      <c r="L92" s="1">
        <v>17719.300780000001</v>
      </c>
      <c r="M92" s="1">
        <v>17631.949219999999</v>
      </c>
      <c r="N92" s="1">
        <v>17659</v>
      </c>
      <c r="O92" s="1">
        <v>17659</v>
      </c>
      <c r="P92" s="1">
        <v>311200</v>
      </c>
      <c r="Q92" s="1">
        <v>7.0859290000000004E-3</v>
      </c>
    </row>
    <row r="93" spans="1:17" ht="14.25" customHeight="1">
      <c r="A93" s="2">
        <v>44785</v>
      </c>
      <c r="B93" s="1">
        <v>452</v>
      </c>
      <c r="C93" s="1">
        <v>463</v>
      </c>
      <c r="D93" s="1">
        <v>446.45001200000002</v>
      </c>
      <c r="E93" s="1">
        <v>460.25</v>
      </c>
      <c r="F93" s="1">
        <v>460.25</v>
      </c>
      <c r="G93" s="1">
        <v>153537</v>
      </c>
      <c r="H93" s="1">
        <f t="shared" si="0"/>
        <v>2.3346303501945442E-2</v>
      </c>
      <c r="J93" s="2">
        <v>44785</v>
      </c>
      <c r="K93" s="1">
        <v>17659.650389999999</v>
      </c>
      <c r="L93" s="1">
        <v>17724.650389999999</v>
      </c>
      <c r="M93" s="1">
        <v>17597.849610000001</v>
      </c>
      <c r="N93" s="1">
        <v>17698.150389999999</v>
      </c>
      <c r="O93" s="1">
        <v>17698.150389999999</v>
      </c>
      <c r="P93" s="1">
        <v>303900</v>
      </c>
      <c r="Q93" s="1">
        <v>2.2170219999999999E-3</v>
      </c>
    </row>
    <row r="94" spans="1:17" ht="14.25" customHeight="1">
      <c r="A94" s="2">
        <v>44789</v>
      </c>
      <c r="B94" s="1">
        <v>461.64999399999999</v>
      </c>
      <c r="C94" s="1">
        <v>462.70001200000002</v>
      </c>
      <c r="D94" s="1">
        <v>451.04998799999998</v>
      </c>
      <c r="E94" s="1">
        <v>453.20001200000002</v>
      </c>
      <c r="F94" s="1">
        <v>453.20001200000002</v>
      </c>
      <c r="G94" s="1">
        <v>103214</v>
      </c>
      <c r="H94" s="1">
        <f t="shared" si="0"/>
        <v>-1.531773601303632E-2</v>
      </c>
      <c r="J94" s="2">
        <v>44789</v>
      </c>
      <c r="K94" s="1">
        <v>17797.199219999999</v>
      </c>
      <c r="L94" s="1">
        <v>17839.099610000001</v>
      </c>
      <c r="M94" s="1">
        <v>17764.050780000001</v>
      </c>
      <c r="N94" s="1">
        <v>17825.25</v>
      </c>
      <c r="O94" s="1">
        <v>17825.25</v>
      </c>
      <c r="P94" s="1">
        <v>0</v>
      </c>
      <c r="Q94" s="1">
        <v>7.1815189999999999E-3</v>
      </c>
    </row>
    <row r="95" spans="1:17" ht="14.25" customHeight="1">
      <c r="A95" s="2">
        <v>44790</v>
      </c>
      <c r="B95" s="1">
        <v>452</v>
      </c>
      <c r="C95" s="1">
        <v>456.85000600000001</v>
      </c>
      <c r="D95" s="1">
        <v>446.60000600000001</v>
      </c>
      <c r="E95" s="1">
        <v>450.20001200000002</v>
      </c>
      <c r="F95" s="1">
        <v>450.20001200000002</v>
      </c>
      <c r="G95" s="1">
        <v>78388</v>
      </c>
      <c r="H95" s="1">
        <f t="shared" si="0"/>
        <v>-6.6195938229587359E-3</v>
      </c>
      <c r="J95" s="2">
        <v>44790</v>
      </c>
      <c r="K95" s="1">
        <v>17868.150389999999</v>
      </c>
      <c r="L95" s="1">
        <v>17965.949219999999</v>
      </c>
      <c r="M95" s="1">
        <v>17833.349610000001</v>
      </c>
      <c r="N95" s="1">
        <v>17944.25</v>
      </c>
      <c r="O95" s="1">
        <v>17944.25</v>
      </c>
      <c r="P95" s="1">
        <v>262800</v>
      </c>
      <c r="Q95" s="1">
        <v>6.6759230000000003E-3</v>
      </c>
    </row>
    <row r="96" spans="1:17" ht="14.25" customHeight="1">
      <c r="A96" s="2">
        <v>44791</v>
      </c>
      <c r="B96" s="1">
        <v>452.5</v>
      </c>
      <c r="C96" s="1">
        <v>454</v>
      </c>
      <c r="D96" s="1">
        <v>434</v>
      </c>
      <c r="E96" s="1">
        <v>436.5</v>
      </c>
      <c r="F96" s="1">
        <v>436.5</v>
      </c>
      <c r="G96" s="1">
        <v>235129</v>
      </c>
      <c r="H96" s="1">
        <f t="shared" si="0"/>
        <v>-3.0430945434981482E-2</v>
      </c>
      <c r="J96" s="2">
        <v>44791</v>
      </c>
      <c r="K96" s="1">
        <v>17898.650389999999</v>
      </c>
      <c r="L96" s="1">
        <v>17968.449219999999</v>
      </c>
      <c r="M96" s="1">
        <v>17852.050780000001</v>
      </c>
      <c r="N96" s="1">
        <v>17956.5</v>
      </c>
      <c r="O96" s="1">
        <v>17956.5</v>
      </c>
      <c r="P96" s="1">
        <v>263900</v>
      </c>
      <c r="Q96" s="1">
        <v>6.8267000000000002E-4</v>
      </c>
    </row>
    <row r="97" spans="1:17" ht="14.25" customHeight="1">
      <c r="A97" s="2">
        <v>44792</v>
      </c>
      <c r="B97" s="1">
        <v>440</v>
      </c>
      <c r="C97" s="1">
        <v>440.39999399999999</v>
      </c>
      <c r="D97" s="1">
        <v>425</v>
      </c>
      <c r="E97" s="1">
        <v>427.39999399999999</v>
      </c>
      <c r="F97" s="1">
        <v>427.39999399999999</v>
      </c>
      <c r="G97" s="1">
        <v>151595</v>
      </c>
      <c r="H97" s="1">
        <f t="shared" si="0"/>
        <v>-2.0847665521191328E-2</v>
      </c>
      <c r="J97" s="2">
        <v>44792</v>
      </c>
      <c r="K97" s="1">
        <v>17966.550780000001</v>
      </c>
      <c r="L97" s="1">
        <v>17992.199219999999</v>
      </c>
      <c r="M97" s="1">
        <v>17710.75</v>
      </c>
      <c r="N97" s="1">
        <v>17758.449219999999</v>
      </c>
      <c r="O97" s="1">
        <v>17758.449219999999</v>
      </c>
      <c r="P97" s="1">
        <v>295600</v>
      </c>
      <c r="Q97" s="1">
        <v>-1.1029476E-2</v>
      </c>
    </row>
    <row r="98" spans="1:17" ht="14.25" customHeight="1">
      <c r="A98" s="2">
        <v>44795</v>
      </c>
      <c r="B98" s="1">
        <v>429.39999399999999</v>
      </c>
      <c r="C98" s="1">
        <v>431.25</v>
      </c>
      <c r="D98" s="1">
        <v>414.04998799999998</v>
      </c>
      <c r="E98" s="1">
        <v>417.35000600000001</v>
      </c>
      <c r="F98" s="1">
        <v>417.35000600000001</v>
      </c>
      <c r="G98" s="1">
        <v>145027</v>
      </c>
      <c r="H98" s="1">
        <f t="shared" si="0"/>
        <v>-2.3514244597766631E-2</v>
      </c>
      <c r="J98" s="2">
        <v>44795</v>
      </c>
      <c r="K98" s="1">
        <v>17682.900389999999</v>
      </c>
      <c r="L98" s="1">
        <v>17690.050780000001</v>
      </c>
      <c r="M98" s="1">
        <v>17467.349610000001</v>
      </c>
      <c r="N98" s="1">
        <v>17490.699219999999</v>
      </c>
      <c r="O98" s="1">
        <v>17490.699219999999</v>
      </c>
      <c r="P98" s="1">
        <v>287600</v>
      </c>
      <c r="Q98" s="1">
        <v>-1.507733E-2</v>
      </c>
    </row>
    <row r="99" spans="1:17" ht="14.25" customHeight="1">
      <c r="A99" s="2">
        <v>44796</v>
      </c>
      <c r="B99" s="1">
        <v>416</v>
      </c>
      <c r="C99" s="1">
        <v>426.20001200000002</v>
      </c>
      <c r="D99" s="1">
        <v>412</v>
      </c>
      <c r="E99" s="1">
        <v>420.85000600000001</v>
      </c>
      <c r="F99" s="1">
        <v>420.85000600000001</v>
      </c>
      <c r="G99" s="1">
        <v>149939</v>
      </c>
      <c r="H99" s="1">
        <f t="shared" si="0"/>
        <v>8.3862464350845656E-3</v>
      </c>
      <c r="J99" s="2">
        <v>44796</v>
      </c>
      <c r="K99" s="1">
        <v>17357.349610000001</v>
      </c>
      <c r="L99" s="1">
        <v>17625.550780000001</v>
      </c>
      <c r="M99" s="1">
        <v>17345.199219999999</v>
      </c>
      <c r="N99" s="1">
        <v>17577.5</v>
      </c>
      <c r="O99" s="1">
        <v>17577.5</v>
      </c>
      <c r="P99" s="1">
        <v>285600</v>
      </c>
      <c r="Q99" s="1">
        <v>4.9626820000000004E-3</v>
      </c>
    </row>
    <row r="100" spans="1:17" ht="14.25" customHeight="1">
      <c r="A100" s="2">
        <v>44797</v>
      </c>
      <c r="B100" s="1">
        <v>424</v>
      </c>
      <c r="C100" s="1">
        <v>429.25</v>
      </c>
      <c r="D100" s="1">
        <v>419</v>
      </c>
      <c r="E100" s="1">
        <v>421.95001200000002</v>
      </c>
      <c r="F100" s="1">
        <v>421.95001200000002</v>
      </c>
      <c r="G100" s="1">
        <v>108743</v>
      </c>
      <c r="H100" s="1">
        <f t="shared" si="0"/>
        <v>2.6137720905723416E-3</v>
      </c>
      <c r="J100" s="2">
        <v>44797</v>
      </c>
      <c r="K100" s="1">
        <v>17525.449219999999</v>
      </c>
      <c r="L100" s="1">
        <v>17623.650389999999</v>
      </c>
      <c r="M100" s="1">
        <v>17499.25</v>
      </c>
      <c r="N100" s="1">
        <v>17604.949219999999</v>
      </c>
      <c r="O100" s="1">
        <v>17604.949219999999</v>
      </c>
      <c r="P100" s="1">
        <v>262000</v>
      </c>
      <c r="Q100" s="1">
        <v>1.5616110000000001E-3</v>
      </c>
    </row>
    <row r="101" spans="1:17" ht="14.25" customHeight="1">
      <c r="A101" s="2">
        <v>44798</v>
      </c>
      <c r="B101" s="1">
        <v>426</v>
      </c>
      <c r="C101" s="1">
        <v>427.14999399999999</v>
      </c>
      <c r="D101" s="1">
        <v>418.25</v>
      </c>
      <c r="E101" s="1">
        <v>420.25</v>
      </c>
      <c r="F101" s="1">
        <v>420.25</v>
      </c>
      <c r="G101" s="1">
        <v>137576</v>
      </c>
      <c r="H101" s="1">
        <f t="shared" si="0"/>
        <v>-4.0289417031703634E-3</v>
      </c>
      <c r="J101" s="2">
        <v>44798</v>
      </c>
      <c r="K101" s="1">
        <v>17679</v>
      </c>
      <c r="L101" s="1">
        <v>17726.5</v>
      </c>
      <c r="M101" s="1">
        <v>17487.449219999999</v>
      </c>
      <c r="N101" s="1">
        <v>17522.449219999999</v>
      </c>
      <c r="O101" s="1">
        <v>17522.449219999999</v>
      </c>
      <c r="P101" s="1">
        <v>230200</v>
      </c>
      <c r="Q101" s="1">
        <v>-4.6861819999999997E-3</v>
      </c>
    </row>
    <row r="102" spans="1:17" ht="14.25" customHeight="1">
      <c r="A102" s="2">
        <v>44799</v>
      </c>
      <c r="B102" s="1">
        <v>420</v>
      </c>
      <c r="C102" s="1">
        <v>429</v>
      </c>
      <c r="D102" s="1">
        <v>419.10000600000001</v>
      </c>
      <c r="E102" s="1">
        <v>422</v>
      </c>
      <c r="F102" s="1">
        <v>422</v>
      </c>
      <c r="G102" s="1">
        <v>90930</v>
      </c>
      <c r="H102" s="1">
        <f t="shared" si="0"/>
        <v>4.1641879833431705E-3</v>
      </c>
      <c r="J102" s="2">
        <v>44799</v>
      </c>
      <c r="K102" s="1">
        <v>17619.300780000001</v>
      </c>
      <c r="L102" s="1">
        <v>17685.849610000001</v>
      </c>
      <c r="M102" s="1">
        <v>17519.349610000001</v>
      </c>
      <c r="N102" s="1">
        <v>17558.900389999999</v>
      </c>
      <c r="O102" s="1">
        <v>17558.900389999999</v>
      </c>
      <c r="P102" s="1">
        <v>266600</v>
      </c>
      <c r="Q102" s="1">
        <v>2.0802559999999999E-3</v>
      </c>
    </row>
    <row r="103" spans="1:17" ht="14.25" customHeight="1">
      <c r="A103" s="2">
        <v>44802</v>
      </c>
      <c r="B103" s="1">
        <v>415.14999399999999</v>
      </c>
      <c r="C103" s="1">
        <v>429.5</v>
      </c>
      <c r="D103" s="1">
        <v>414.35000600000001</v>
      </c>
      <c r="E103" s="1">
        <v>424.25</v>
      </c>
      <c r="F103" s="1">
        <v>424.25</v>
      </c>
      <c r="G103" s="1">
        <v>113889</v>
      </c>
      <c r="H103" s="1">
        <f t="shared" si="0"/>
        <v>5.3317535545023276E-3</v>
      </c>
      <c r="J103" s="2">
        <v>44802</v>
      </c>
      <c r="K103" s="1">
        <v>17188.650389999999</v>
      </c>
      <c r="L103" s="1">
        <v>17380.150389999999</v>
      </c>
      <c r="M103" s="1">
        <v>17166.199219999999</v>
      </c>
      <c r="N103" s="1">
        <v>17312.900389999999</v>
      </c>
      <c r="O103" s="1">
        <v>17312.900389999999</v>
      </c>
      <c r="P103" s="1">
        <v>244900</v>
      </c>
      <c r="Q103" s="1">
        <v>-1.4009989E-2</v>
      </c>
    </row>
    <row r="104" spans="1:17" ht="14.25" customHeight="1">
      <c r="A104" s="2">
        <v>44803</v>
      </c>
      <c r="B104" s="1">
        <v>425.20001200000002</v>
      </c>
      <c r="C104" s="1">
        <v>431.95001200000002</v>
      </c>
      <c r="D104" s="1">
        <v>420.10000600000001</v>
      </c>
      <c r="E104" s="1">
        <v>422.20001200000002</v>
      </c>
      <c r="F104" s="1">
        <v>422.20001200000002</v>
      </c>
      <c r="G104" s="1">
        <v>192879</v>
      </c>
      <c r="H104" s="1">
        <f t="shared" si="0"/>
        <v>-4.8320282852091223E-3</v>
      </c>
      <c r="J104" s="2">
        <v>44803</v>
      </c>
      <c r="K104" s="1">
        <v>17414.949219999999</v>
      </c>
      <c r="L104" s="1">
        <v>17777.650389999999</v>
      </c>
      <c r="M104" s="1">
        <v>17401.5</v>
      </c>
      <c r="N104" s="1">
        <v>17759.300780000001</v>
      </c>
      <c r="O104" s="1">
        <v>17759.300780000001</v>
      </c>
      <c r="P104" s="1">
        <v>324700</v>
      </c>
      <c r="Q104" s="1">
        <v>2.5784264000000001E-2</v>
      </c>
    </row>
    <row r="105" spans="1:17" ht="14.25" customHeight="1">
      <c r="A105" s="2">
        <v>44805</v>
      </c>
      <c r="B105" s="1">
        <v>420</v>
      </c>
      <c r="C105" s="1">
        <v>424.95001200000002</v>
      </c>
      <c r="D105" s="1">
        <v>419.29998799999998</v>
      </c>
      <c r="E105" s="1">
        <v>420.04998799999998</v>
      </c>
      <c r="F105" s="1">
        <v>420.04998799999998</v>
      </c>
      <c r="G105" s="1">
        <v>89670</v>
      </c>
      <c r="H105" s="1">
        <f t="shared" si="0"/>
        <v>-5.0924299831617281E-3</v>
      </c>
      <c r="J105" s="2">
        <v>44805</v>
      </c>
      <c r="K105" s="1">
        <v>17485.699219999999</v>
      </c>
      <c r="L105" s="1">
        <v>17695.599610000001</v>
      </c>
      <c r="M105" s="1">
        <v>17468.449219999999</v>
      </c>
      <c r="N105" s="1">
        <v>17542.800780000001</v>
      </c>
      <c r="O105" s="1">
        <v>17542.800780000001</v>
      </c>
      <c r="P105" s="1">
        <v>308500</v>
      </c>
      <c r="Q105" s="1">
        <v>-1.2190795000000001E-2</v>
      </c>
    </row>
    <row r="106" spans="1:17" ht="14.25" customHeight="1">
      <c r="A106" s="2">
        <v>44806</v>
      </c>
      <c r="B106" s="1">
        <v>423.89999399999999</v>
      </c>
      <c r="C106" s="1">
        <v>429.64999399999999</v>
      </c>
      <c r="D106" s="1">
        <v>420</v>
      </c>
      <c r="E106" s="1">
        <v>422.70001200000002</v>
      </c>
      <c r="F106" s="1">
        <v>422.70001200000002</v>
      </c>
      <c r="G106" s="1">
        <v>91994</v>
      </c>
      <c r="H106" s="1">
        <f t="shared" si="0"/>
        <v>6.3088300814331255E-3</v>
      </c>
      <c r="J106" s="2">
        <v>44806</v>
      </c>
      <c r="K106" s="1">
        <v>17598.400389999999</v>
      </c>
      <c r="L106" s="1">
        <v>17643.849610000001</v>
      </c>
      <c r="M106" s="1">
        <v>17476.449219999999</v>
      </c>
      <c r="N106" s="1">
        <v>17539.449219999999</v>
      </c>
      <c r="O106" s="1">
        <v>17539.449219999999</v>
      </c>
      <c r="P106" s="1">
        <v>256300</v>
      </c>
      <c r="Q106" s="1">
        <v>-1.91051E-4</v>
      </c>
    </row>
    <row r="107" spans="1:17" ht="14.25" customHeight="1">
      <c r="A107" s="2">
        <v>44809</v>
      </c>
      <c r="B107" s="1">
        <v>428.5</v>
      </c>
      <c r="C107" s="1">
        <v>428.5</v>
      </c>
      <c r="D107" s="1">
        <v>414.29998799999998</v>
      </c>
      <c r="E107" s="1">
        <v>415.5</v>
      </c>
      <c r="F107" s="1">
        <v>415.5</v>
      </c>
      <c r="G107" s="1">
        <v>187076</v>
      </c>
      <c r="H107" s="1">
        <f t="shared" si="0"/>
        <v>-1.7033384896142367E-2</v>
      </c>
      <c r="J107" s="2">
        <v>44809</v>
      </c>
      <c r="K107" s="1">
        <v>17546.449219999999</v>
      </c>
      <c r="L107" s="1">
        <v>17683.150389999999</v>
      </c>
      <c r="M107" s="1">
        <v>17540.349610000001</v>
      </c>
      <c r="N107" s="1">
        <v>17665.800780000001</v>
      </c>
      <c r="O107" s="1">
        <v>17665.800780000001</v>
      </c>
      <c r="P107" s="1">
        <v>230300</v>
      </c>
      <c r="Q107" s="1">
        <v>7.2038500000000004E-3</v>
      </c>
    </row>
    <row r="108" spans="1:17" ht="14.25" customHeight="1">
      <c r="A108" s="2">
        <v>44810</v>
      </c>
      <c r="B108" s="1">
        <v>419.95001200000002</v>
      </c>
      <c r="C108" s="1">
        <v>421.95001200000002</v>
      </c>
      <c r="D108" s="1">
        <v>409.35000600000001</v>
      </c>
      <c r="E108" s="1">
        <v>412.20001200000002</v>
      </c>
      <c r="F108" s="1">
        <v>412.20001200000002</v>
      </c>
      <c r="G108" s="1">
        <v>187079</v>
      </c>
      <c r="H108" s="1">
        <f t="shared" si="0"/>
        <v>-7.9422093862815402E-3</v>
      </c>
      <c r="J108" s="2">
        <v>44810</v>
      </c>
      <c r="K108" s="1">
        <v>17695.699219999999</v>
      </c>
      <c r="L108" s="1">
        <v>17764.650389999999</v>
      </c>
      <c r="M108" s="1">
        <v>17587.650389999999</v>
      </c>
      <c r="N108" s="1">
        <v>17655.599610000001</v>
      </c>
      <c r="O108" s="1">
        <v>17655.599610000001</v>
      </c>
      <c r="P108" s="1">
        <v>251200</v>
      </c>
      <c r="Q108" s="1">
        <v>-5.7745300000000002E-4</v>
      </c>
    </row>
    <row r="109" spans="1:17" ht="14.25" customHeight="1">
      <c r="A109" s="2">
        <v>44811</v>
      </c>
      <c r="B109" s="1">
        <v>411.89999399999999</v>
      </c>
      <c r="C109" s="1">
        <v>421.39999399999999</v>
      </c>
      <c r="D109" s="1">
        <v>410.64999399999999</v>
      </c>
      <c r="E109" s="1">
        <v>419.45001200000002</v>
      </c>
      <c r="F109" s="1">
        <v>419.45001200000002</v>
      </c>
      <c r="G109" s="1">
        <v>77423</v>
      </c>
      <c r="H109" s="1">
        <f t="shared" si="0"/>
        <v>1.7588548735898657E-2</v>
      </c>
      <c r="J109" s="2">
        <v>44811</v>
      </c>
      <c r="K109" s="1">
        <v>17519.400389999999</v>
      </c>
      <c r="L109" s="1">
        <v>17650.75</v>
      </c>
      <c r="M109" s="1">
        <v>17484.300780000001</v>
      </c>
      <c r="N109" s="1">
        <v>17624.400389999999</v>
      </c>
      <c r="O109" s="1">
        <v>17624.400389999999</v>
      </c>
      <c r="P109" s="1">
        <v>354100</v>
      </c>
      <c r="Q109" s="1">
        <v>-1.7671E-3</v>
      </c>
    </row>
    <row r="110" spans="1:17" ht="14.25" customHeight="1">
      <c r="A110" s="2">
        <v>44812</v>
      </c>
      <c r="B110" s="1">
        <v>428</v>
      </c>
      <c r="C110" s="1">
        <v>442</v>
      </c>
      <c r="D110" s="1">
        <v>417.60000600000001</v>
      </c>
      <c r="E110" s="1">
        <v>431.95001200000002</v>
      </c>
      <c r="F110" s="1">
        <v>431.95001200000002</v>
      </c>
      <c r="G110" s="1">
        <v>427540</v>
      </c>
      <c r="H110" s="1">
        <f t="shared" si="0"/>
        <v>2.980092893643782E-2</v>
      </c>
      <c r="J110" s="2">
        <v>44812</v>
      </c>
      <c r="K110" s="1">
        <v>17748.150389999999</v>
      </c>
      <c r="L110" s="1">
        <v>17807.650389999999</v>
      </c>
      <c r="M110" s="1">
        <v>17691.949219999999</v>
      </c>
      <c r="N110" s="1">
        <v>17798.75</v>
      </c>
      <c r="O110" s="1">
        <v>17798.75</v>
      </c>
      <c r="P110" s="1">
        <v>279800</v>
      </c>
      <c r="Q110" s="1">
        <v>9.8925130000000003E-3</v>
      </c>
    </row>
    <row r="111" spans="1:17" ht="14.25" customHeight="1">
      <c r="A111" s="2">
        <v>44813</v>
      </c>
      <c r="B111" s="1">
        <v>435</v>
      </c>
      <c r="C111" s="1">
        <v>437.39999399999999</v>
      </c>
      <c r="D111" s="1">
        <v>428.5</v>
      </c>
      <c r="E111" s="1">
        <v>433</v>
      </c>
      <c r="F111" s="1">
        <v>433</v>
      </c>
      <c r="G111" s="1">
        <v>91174</v>
      </c>
      <c r="H111" s="1">
        <f t="shared" si="0"/>
        <v>2.4308090538958105E-3</v>
      </c>
      <c r="J111" s="2">
        <v>44813</v>
      </c>
      <c r="K111" s="1">
        <v>17923.349610000001</v>
      </c>
      <c r="L111" s="1">
        <v>17925.949219999999</v>
      </c>
      <c r="M111" s="1">
        <v>17786</v>
      </c>
      <c r="N111" s="1">
        <v>17833.349610000001</v>
      </c>
      <c r="O111" s="1">
        <v>17833.349610000001</v>
      </c>
      <c r="P111" s="1">
        <v>270300</v>
      </c>
      <c r="Q111" s="1">
        <v>1.9439349999999999E-3</v>
      </c>
    </row>
    <row r="112" spans="1:17" ht="14.25" customHeight="1">
      <c r="A112" s="2">
        <v>44816</v>
      </c>
      <c r="B112" s="1">
        <v>433</v>
      </c>
      <c r="C112" s="1">
        <v>438</v>
      </c>
      <c r="D112" s="1">
        <v>417.79998799999998</v>
      </c>
      <c r="E112" s="1">
        <v>419.64999399999999</v>
      </c>
      <c r="F112" s="1">
        <v>419.64999399999999</v>
      </c>
      <c r="G112" s="1">
        <v>1022361</v>
      </c>
      <c r="H112" s="1">
        <f t="shared" si="0"/>
        <v>-3.0831422632794481E-2</v>
      </c>
      <c r="J112" s="2">
        <v>44816</v>
      </c>
      <c r="K112" s="1">
        <v>17890.849610000001</v>
      </c>
      <c r="L112" s="1">
        <v>17980.550780000001</v>
      </c>
      <c r="M112" s="1">
        <v>17889.150389999999</v>
      </c>
      <c r="N112" s="1">
        <v>17936.349610000001</v>
      </c>
      <c r="O112" s="1">
        <v>17936.349610000001</v>
      </c>
      <c r="P112" s="1">
        <v>228200</v>
      </c>
      <c r="Q112" s="1">
        <v>5.7756960000000003E-3</v>
      </c>
    </row>
    <row r="113" spans="1:17" ht="14.25" customHeight="1">
      <c r="A113" s="2">
        <v>44817</v>
      </c>
      <c r="B113" s="1">
        <v>424</v>
      </c>
      <c r="C113" s="1">
        <v>437.39999399999999</v>
      </c>
      <c r="D113" s="1">
        <v>420.45001200000002</v>
      </c>
      <c r="E113" s="1">
        <v>431.29998799999998</v>
      </c>
      <c r="F113" s="1">
        <v>431.29998799999998</v>
      </c>
      <c r="G113" s="1">
        <v>338063</v>
      </c>
      <c r="H113" s="1">
        <f t="shared" si="0"/>
        <v>2.7761215695382591E-2</v>
      </c>
      <c r="J113" s="2">
        <v>44817</v>
      </c>
      <c r="K113" s="1">
        <v>18044.449219999999</v>
      </c>
      <c r="L113" s="1">
        <v>18088.300780000001</v>
      </c>
      <c r="M113" s="1">
        <v>18015.449219999999</v>
      </c>
      <c r="N113" s="1">
        <v>18070.050780000001</v>
      </c>
      <c r="O113" s="1">
        <v>18070.050780000001</v>
      </c>
      <c r="P113" s="1">
        <v>259900</v>
      </c>
      <c r="Q113" s="1">
        <v>7.4542020000000001E-3</v>
      </c>
    </row>
    <row r="114" spans="1:17" ht="14.25" customHeight="1">
      <c r="A114" s="2">
        <v>44818</v>
      </c>
      <c r="B114" s="1">
        <v>425</v>
      </c>
      <c r="C114" s="1">
        <v>432.14999399999999</v>
      </c>
      <c r="D114" s="1">
        <v>422.20001200000002</v>
      </c>
      <c r="E114" s="1">
        <v>426.89999399999999</v>
      </c>
      <c r="F114" s="1">
        <v>426.89999399999999</v>
      </c>
      <c r="G114" s="1">
        <v>99213</v>
      </c>
      <c r="H114" s="1">
        <f t="shared" si="0"/>
        <v>-1.020170211551219E-2</v>
      </c>
      <c r="J114" s="2">
        <v>44818</v>
      </c>
      <c r="K114" s="1">
        <v>17771.150389999999</v>
      </c>
      <c r="L114" s="1">
        <v>18091.550780000001</v>
      </c>
      <c r="M114" s="1">
        <v>17771.150389999999</v>
      </c>
      <c r="N114" s="1">
        <v>18003.75</v>
      </c>
      <c r="O114" s="1">
        <v>18003.75</v>
      </c>
      <c r="P114" s="1">
        <v>365900</v>
      </c>
      <c r="Q114" s="1">
        <v>-3.669098E-3</v>
      </c>
    </row>
    <row r="115" spans="1:17" ht="14.25" customHeight="1">
      <c r="A115" s="2">
        <v>44819</v>
      </c>
      <c r="B115" s="1">
        <v>430</v>
      </c>
      <c r="C115" s="1">
        <v>435.45001200000002</v>
      </c>
      <c r="D115" s="1">
        <v>425.5</v>
      </c>
      <c r="E115" s="1">
        <v>428.85000600000001</v>
      </c>
      <c r="F115" s="1">
        <v>428.85000600000001</v>
      </c>
      <c r="G115" s="1">
        <v>99475</v>
      </c>
      <c r="H115" s="1">
        <f t="shared" si="0"/>
        <v>4.5678426502859804E-3</v>
      </c>
      <c r="J115" s="2">
        <v>44819</v>
      </c>
      <c r="K115" s="1">
        <v>18046.349610000001</v>
      </c>
      <c r="L115" s="1">
        <v>18096.150389999999</v>
      </c>
      <c r="M115" s="1">
        <v>17861.5</v>
      </c>
      <c r="N115" s="1">
        <v>17877.400389999999</v>
      </c>
      <c r="O115" s="1">
        <v>17877.400389999999</v>
      </c>
      <c r="P115" s="1">
        <v>289600</v>
      </c>
      <c r="Q115" s="1">
        <v>-7.0179609999999996E-3</v>
      </c>
    </row>
    <row r="116" spans="1:17" ht="14.25" customHeight="1">
      <c r="A116" s="2">
        <v>44820</v>
      </c>
      <c r="B116" s="1">
        <v>428.85000600000001</v>
      </c>
      <c r="C116" s="1">
        <v>439.29998799999998</v>
      </c>
      <c r="D116" s="1">
        <v>423</v>
      </c>
      <c r="E116" s="1">
        <v>435.64999399999999</v>
      </c>
      <c r="F116" s="1">
        <v>435.64999399999999</v>
      </c>
      <c r="G116" s="1">
        <v>325980</v>
      </c>
      <c r="H116" s="1">
        <f t="shared" si="0"/>
        <v>1.5856331828989045E-2</v>
      </c>
      <c r="J116" s="2">
        <v>44820</v>
      </c>
      <c r="K116" s="1">
        <v>17796.800780000001</v>
      </c>
      <c r="L116" s="1">
        <v>17820.050780000001</v>
      </c>
      <c r="M116" s="1">
        <v>17497.25</v>
      </c>
      <c r="N116" s="1">
        <v>17530.849610000001</v>
      </c>
      <c r="O116" s="1">
        <v>17530.849610000001</v>
      </c>
      <c r="P116" s="1">
        <v>468500</v>
      </c>
      <c r="Q116" s="1">
        <v>-1.9384853000000001E-2</v>
      </c>
    </row>
    <row r="117" spans="1:17" ht="14.25" customHeight="1">
      <c r="A117" s="2">
        <v>44823</v>
      </c>
      <c r="B117" s="1">
        <v>437</v>
      </c>
      <c r="C117" s="1">
        <v>438.85000600000001</v>
      </c>
      <c r="D117" s="1">
        <v>421</v>
      </c>
      <c r="E117" s="1">
        <v>422.79998799999998</v>
      </c>
      <c r="F117" s="1">
        <v>422.79998799999998</v>
      </c>
      <c r="G117" s="1">
        <v>134101</v>
      </c>
      <c r="H117" s="1">
        <f t="shared" si="0"/>
        <v>-2.9496169349195522E-2</v>
      </c>
      <c r="J117" s="2">
        <v>44823</v>
      </c>
      <c r="K117" s="1">
        <v>17540.650389999999</v>
      </c>
      <c r="L117" s="1">
        <v>17667.199219999999</v>
      </c>
      <c r="M117" s="1">
        <v>17429.699219999999</v>
      </c>
      <c r="N117" s="1">
        <v>17622.25</v>
      </c>
      <c r="O117" s="1">
        <v>17622.25</v>
      </c>
      <c r="P117" s="1">
        <v>258300</v>
      </c>
      <c r="Q117" s="1">
        <v>5.2136889999999997E-3</v>
      </c>
    </row>
    <row r="118" spans="1:17" ht="14.25" customHeight="1">
      <c r="A118" s="2">
        <v>44824</v>
      </c>
      <c r="B118" s="1">
        <v>429</v>
      </c>
      <c r="C118" s="1">
        <v>446.89999399999999</v>
      </c>
      <c r="D118" s="1">
        <v>423.95001200000002</v>
      </c>
      <c r="E118" s="1">
        <v>441.39999399999999</v>
      </c>
      <c r="F118" s="1">
        <v>441.39999399999999</v>
      </c>
      <c r="G118" s="1">
        <v>390534</v>
      </c>
      <c r="H118" s="1">
        <f t="shared" si="0"/>
        <v>4.399244684935999E-2</v>
      </c>
      <c r="J118" s="2">
        <v>44824</v>
      </c>
      <c r="K118" s="1">
        <v>17770.400389999999</v>
      </c>
      <c r="L118" s="1">
        <v>17919.300780000001</v>
      </c>
      <c r="M118" s="1">
        <v>17744.400389999999</v>
      </c>
      <c r="N118" s="1">
        <v>17816.25</v>
      </c>
      <c r="O118" s="1">
        <v>17816.25</v>
      </c>
      <c r="P118" s="1">
        <v>263100</v>
      </c>
      <c r="Q118" s="1">
        <v>1.1008810000000001E-2</v>
      </c>
    </row>
    <row r="119" spans="1:17" ht="14.25" customHeight="1">
      <c r="A119" s="2">
        <v>44825</v>
      </c>
      <c r="B119" s="1">
        <v>439.85000600000001</v>
      </c>
      <c r="C119" s="1">
        <v>451.89999399999999</v>
      </c>
      <c r="D119" s="1">
        <v>431.10000600000001</v>
      </c>
      <c r="E119" s="1">
        <v>433.95001200000002</v>
      </c>
      <c r="F119" s="1">
        <v>433.95001200000002</v>
      </c>
      <c r="G119" s="1">
        <v>229777</v>
      </c>
      <c r="H119" s="1">
        <f t="shared" si="0"/>
        <v>-1.6878074538442256E-2</v>
      </c>
      <c r="J119" s="2">
        <v>44825</v>
      </c>
      <c r="K119" s="1">
        <v>17766.349610000001</v>
      </c>
      <c r="L119" s="1">
        <v>17838.699219999999</v>
      </c>
      <c r="M119" s="1">
        <v>17663.599610000001</v>
      </c>
      <c r="N119" s="1">
        <v>17718.349610000001</v>
      </c>
      <c r="O119" s="1">
        <v>17718.349610000001</v>
      </c>
      <c r="P119" s="1">
        <v>245500</v>
      </c>
      <c r="Q119" s="1">
        <v>-5.4950049999999999E-3</v>
      </c>
    </row>
    <row r="120" spans="1:17" ht="14.25" customHeight="1">
      <c r="A120" s="2">
        <v>44826</v>
      </c>
      <c r="B120" s="1">
        <v>439</v>
      </c>
      <c r="C120" s="1">
        <v>444.54998799999998</v>
      </c>
      <c r="D120" s="1">
        <v>430</v>
      </c>
      <c r="E120" s="1">
        <v>433.60000600000001</v>
      </c>
      <c r="F120" s="1">
        <v>433.60000600000001</v>
      </c>
      <c r="G120" s="1">
        <v>118224</v>
      </c>
      <c r="H120" s="1">
        <f t="shared" si="0"/>
        <v>-8.0655833695431056E-4</v>
      </c>
      <c r="J120" s="2">
        <v>44826</v>
      </c>
      <c r="K120" s="1">
        <v>17609.650389999999</v>
      </c>
      <c r="L120" s="1">
        <v>17722.75</v>
      </c>
      <c r="M120" s="1">
        <v>17532.449219999999</v>
      </c>
      <c r="N120" s="1">
        <v>17629.800780000001</v>
      </c>
      <c r="O120" s="1">
        <v>17629.800780000001</v>
      </c>
      <c r="P120" s="1">
        <v>284100</v>
      </c>
      <c r="Q120" s="1">
        <v>-4.9975779999999999E-3</v>
      </c>
    </row>
    <row r="121" spans="1:17" ht="14.25" customHeight="1">
      <c r="A121" s="2">
        <v>44827</v>
      </c>
      <c r="B121" s="1">
        <v>433.64999399999999</v>
      </c>
      <c r="C121" s="1">
        <v>439.39999399999999</v>
      </c>
      <c r="D121" s="1">
        <v>424</v>
      </c>
      <c r="E121" s="1">
        <v>425.35000600000001</v>
      </c>
      <c r="F121" s="1">
        <v>425.35000600000001</v>
      </c>
      <c r="G121" s="1">
        <v>83224</v>
      </c>
      <c r="H121" s="1">
        <f t="shared" si="0"/>
        <v>-1.902675250424235E-2</v>
      </c>
      <c r="J121" s="2">
        <v>44827</v>
      </c>
      <c r="K121" s="1">
        <v>17593.849610000001</v>
      </c>
      <c r="L121" s="1">
        <v>17642.150389999999</v>
      </c>
      <c r="M121" s="1">
        <v>17291.650389999999</v>
      </c>
      <c r="N121" s="1">
        <v>17327.349610000001</v>
      </c>
      <c r="O121" s="1">
        <v>17327.349610000001</v>
      </c>
      <c r="P121" s="1">
        <v>390800</v>
      </c>
      <c r="Q121" s="1">
        <v>-1.7155677000000001E-2</v>
      </c>
    </row>
    <row r="122" spans="1:17" ht="14.25" customHeight="1">
      <c r="A122" s="2">
        <v>44830</v>
      </c>
      <c r="B122" s="1">
        <v>423.70001200000002</v>
      </c>
      <c r="C122" s="1">
        <v>423.70001200000002</v>
      </c>
      <c r="D122" s="1">
        <v>402</v>
      </c>
      <c r="E122" s="1">
        <v>407.29998799999998</v>
      </c>
      <c r="F122" s="1">
        <v>407.29998799999998</v>
      </c>
      <c r="G122" s="1">
        <v>692481</v>
      </c>
      <c r="H122" s="1">
        <f t="shared" si="0"/>
        <v>-4.2435682956120657E-2</v>
      </c>
      <c r="J122" s="2">
        <v>44830</v>
      </c>
      <c r="K122" s="1">
        <v>17156.300780000001</v>
      </c>
      <c r="L122" s="1">
        <v>17196.400389999999</v>
      </c>
      <c r="M122" s="1">
        <v>16978.300780000001</v>
      </c>
      <c r="N122" s="1">
        <v>17016.300780000001</v>
      </c>
      <c r="O122" s="1">
        <v>17016.300780000001</v>
      </c>
      <c r="P122" s="1">
        <v>492000</v>
      </c>
      <c r="Q122" s="1">
        <v>-1.7951321999999999E-2</v>
      </c>
    </row>
    <row r="123" spans="1:17" ht="14.25" customHeight="1">
      <c r="A123" s="2">
        <v>44831</v>
      </c>
      <c r="B123" s="1">
        <v>409.10000600000001</v>
      </c>
      <c r="C123" s="1">
        <v>420.79998799999998</v>
      </c>
      <c r="D123" s="1">
        <v>403</v>
      </c>
      <c r="E123" s="1">
        <v>411.54998799999998</v>
      </c>
      <c r="F123" s="1">
        <v>411.54998799999998</v>
      </c>
      <c r="G123" s="1">
        <v>138261</v>
      </c>
      <c r="H123" s="1">
        <f t="shared" si="0"/>
        <v>1.043456942110188E-2</v>
      </c>
      <c r="J123" s="2">
        <v>44831</v>
      </c>
      <c r="K123" s="1">
        <v>17110.900389999999</v>
      </c>
      <c r="L123" s="1">
        <v>17176.449219999999</v>
      </c>
      <c r="M123" s="1">
        <v>16942.349610000001</v>
      </c>
      <c r="N123" s="1">
        <v>17007.400389999999</v>
      </c>
      <c r="O123" s="1">
        <v>17007.400389999999</v>
      </c>
      <c r="P123" s="1">
        <v>359900</v>
      </c>
      <c r="Q123" s="1">
        <v>-5.2305099999999996E-4</v>
      </c>
    </row>
    <row r="124" spans="1:17" ht="14.25" customHeight="1">
      <c r="A124" s="2">
        <v>44832</v>
      </c>
      <c r="B124" s="1">
        <v>410.5</v>
      </c>
      <c r="C124" s="1">
        <v>418.79998799999998</v>
      </c>
      <c r="D124" s="1">
        <v>405.35000600000001</v>
      </c>
      <c r="E124" s="1">
        <v>407.04998799999998</v>
      </c>
      <c r="F124" s="1">
        <v>407.04998799999998</v>
      </c>
      <c r="G124" s="1">
        <v>382695</v>
      </c>
      <c r="H124" s="1">
        <f t="shared" si="0"/>
        <v>-1.0934273189676325E-2</v>
      </c>
      <c r="J124" s="2">
        <v>44832</v>
      </c>
      <c r="K124" s="1">
        <v>16870.550780000001</v>
      </c>
      <c r="L124" s="1">
        <v>17037.599610000001</v>
      </c>
      <c r="M124" s="1">
        <v>16820.400389999999</v>
      </c>
      <c r="N124" s="1">
        <v>16858.599610000001</v>
      </c>
      <c r="O124" s="1">
        <v>16858.599610000001</v>
      </c>
      <c r="P124" s="1">
        <v>323900</v>
      </c>
      <c r="Q124" s="1">
        <v>-8.7491789999999993E-3</v>
      </c>
    </row>
    <row r="125" spans="1:17" ht="14.25" customHeight="1">
      <c r="A125" s="2">
        <v>44833</v>
      </c>
      <c r="B125" s="1">
        <v>415</v>
      </c>
      <c r="C125" s="1">
        <v>430.85000600000001</v>
      </c>
      <c r="D125" s="1">
        <v>408.10000600000001</v>
      </c>
      <c r="E125" s="1">
        <v>415.64999399999999</v>
      </c>
      <c r="F125" s="1">
        <v>415.64999399999999</v>
      </c>
      <c r="G125" s="1">
        <v>64355</v>
      </c>
      <c r="H125" s="1">
        <f t="shared" si="0"/>
        <v>2.1127640961876137E-2</v>
      </c>
      <c r="J125" s="2">
        <v>44833</v>
      </c>
      <c r="K125" s="1">
        <v>16993.599610000001</v>
      </c>
      <c r="L125" s="1">
        <v>17026.050780000001</v>
      </c>
      <c r="M125" s="1">
        <v>16788.599610000001</v>
      </c>
      <c r="N125" s="1">
        <v>16818.099610000001</v>
      </c>
      <c r="O125" s="1">
        <v>16818.099610000001</v>
      </c>
      <c r="P125" s="1">
        <v>340000</v>
      </c>
      <c r="Q125" s="1">
        <v>-2.4023349999999998E-3</v>
      </c>
    </row>
    <row r="126" spans="1:17" ht="14.25" customHeight="1">
      <c r="A126" s="2">
        <v>44834</v>
      </c>
      <c r="B126" s="1">
        <v>418</v>
      </c>
      <c r="C126" s="1">
        <v>422.5</v>
      </c>
      <c r="D126" s="1">
        <v>412.64999399999999</v>
      </c>
      <c r="E126" s="1">
        <v>419.20001200000002</v>
      </c>
      <c r="F126" s="1">
        <v>419.20001200000002</v>
      </c>
      <c r="G126" s="1">
        <v>60821</v>
      </c>
      <c r="H126" s="1">
        <f t="shared" si="0"/>
        <v>8.5408830776982914E-3</v>
      </c>
      <c r="J126" s="2">
        <v>44834</v>
      </c>
      <c r="K126" s="1">
        <v>16798.050780000001</v>
      </c>
      <c r="L126" s="1">
        <v>17187.099610000001</v>
      </c>
      <c r="M126" s="1">
        <v>16747.699219999999</v>
      </c>
      <c r="N126" s="1">
        <v>17094.349610000001</v>
      </c>
      <c r="O126" s="1">
        <v>17094.349610000001</v>
      </c>
      <c r="P126" s="1">
        <v>376100</v>
      </c>
      <c r="Q126" s="1">
        <v>1.6425756E-2</v>
      </c>
    </row>
    <row r="127" spans="1:17" ht="14.25" customHeight="1">
      <c r="A127" s="2">
        <v>44837</v>
      </c>
      <c r="B127" s="1">
        <v>416</v>
      </c>
      <c r="C127" s="1">
        <v>418.95001200000002</v>
      </c>
      <c r="D127" s="1">
        <v>411.14999399999999</v>
      </c>
      <c r="E127" s="1">
        <v>414.25</v>
      </c>
      <c r="F127" s="1">
        <v>414.25</v>
      </c>
      <c r="G127" s="1">
        <v>53629</v>
      </c>
      <c r="H127" s="1">
        <f t="shared" si="0"/>
        <v>-1.1808234394802497E-2</v>
      </c>
      <c r="J127" s="2">
        <v>44837</v>
      </c>
      <c r="K127" s="1">
        <v>17102.099610000001</v>
      </c>
      <c r="L127" s="1">
        <v>17114.650389999999</v>
      </c>
      <c r="M127" s="1">
        <v>16855.550780000001</v>
      </c>
      <c r="N127" s="1">
        <v>16887.349610000001</v>
      </c>
      <c r="O127" s="1">
        <v>16887.349610000001</v>
      </c>
      <c r="P127" s="1">
        <v>278400</v>
      </c>
      <c r="Q127" s="1">
        <v>-1.2109264E-2</v>
      </c>
    </row>
    <row r="128" spans="1:17" ht="14.25" customHeight="1">
      <c r="A128" s="2">
        <v>44838</v>
      </c>
      <c r="B128" s="1">
        <v>418</v>
      </c>
      <c r="C128" s="1">
        <v>420.75</v>
      </c>
      <c r="D128" s="1">
        <v>411.79998799999998</v>
      </c>
      <c r="E128" s="1">
        <v>414.14999399999999</v>
      </c>
      <c r="F128" s="1">
        <v>414.14999399999999</v>
      </c>
      <c r="G128" s="1">
        <v>61285</v>
      </c>
      <c r="H128" s="1">
        <f t="shared" si="0"/>
        <v>-2.414146047072796E-4</v>
      </c>
      <c r="J128" s="2">
        <v>44838</v>
      </c>
      <c r="K128" s="1">
        <v>17147.449219999999</v>
      </c>
      <c r="L128" s="1">
        <v>17287.300780000001</v>
      </c>
      <c r="M128" s="1">
        <v>17117.300780000001</v>
      </c>
      <c r="N128" s="1">
        <v>17274.300780000001</v>
      </c>
      <c r="O128" s="1">
        <v>17274.300780000001</v>
      </c>
      <c r="P128" s="1">
        <v>226000</v>
      </c>
      <c r="Q128" s="1">
        <v>2.2913671E-2</v>
      </c>
    </row>
    <row r="129" spans="1:17" ht="14.25" customHeight="1">
      <c r="A129" s="2">
        <v>44840</v>
      </c>
      <c r="B129" s="1">
        <v>419.85000600000001</v>
      </c>
      <c r="C129" s="1">
        <v>419.85000600000001</v>
      </c>
      <c r="D129" s="1">
        <v>410.35000600000001</v>
      </c>
      <c r="E129" s="1">
        <v>412.04998799999998</v>
      </c>
      <c r="F129" s="1">
        <v>412.04998799999998</v>
      </c>
      <c r="G129" s="1">
        <v>121033</v>
      </c>
      <c r="H129" s="1">
        <f t="shared" si="0"/>
        <v>-5.0706411455362366E-3</v>
      </c>
      <c r="J129" s="2">
        <v>44840</v>
      </c>
      <c r="K129" s="1">
        <v>17379.25</v>
      </c>
      <c r="L129" s="1">
        <v>17428.800780000001</v>
      </c>
      <c r="M129" s="1">
        <v>17315.650389999999</v>
      </c>
      <c r="N129" s="1">
        <v>17331.800780000001</v>
      </c>
      <c r="O129" s="1">
        <v>17331.800780000001</v>
      </c>
      <c r="P129" s="1">
        <v>265500</v>
      </c>
      <c r="Q129" s="1">
        <v>3.328644E-3</v>
      </c>
    </row>
    <row r="130" spans="1:17" ht="14.25" customHeight="1">
      <c r="A130" s="2">
        <v>44841</v>
      </c>
      <c r="B130" s="1">
        <v>414.75</v>
      </c>
      <c r="C130" s="1">
        <v>414.75</v>
      </c>
      <c r="D130" s="1">
        <v>405.04998799999998</v>
      </c>
      <c r="E130" s="1">
        <v>410</v>
      </c>
      <c r="F130" s="1">
        <v>410</v>
      </c>
      <c r="G130" s="1">
        <v>119696</v>
      </c>
      <c r="H130" s="1">
        <f t="shared" si="0"/>
        <v>-4.9750954003182635E-3</v>
      </c>
      <c r="J130" s="2">
        <v>44841</v>
      </c>
      <c r="K130" s="1">
        <v>17287.199219999999</v>
      </c>
      <c r="L130" s="1">
        <v>17337.349610000001</v>
      </c>
      <c r="M130" s="1">
        <v>17216.949219999999</v>
      </c>
      <c r="N130" s="1">
        <v>17314.650389999999</v>
      </c>
      <c r="O130" s="1">
        <v>17314.650389999999</v>
      </c>
      <c r="P130" s="1">
        <v>216300</v>
      </c>
      <c r="Q130" s="1">
        <v>-9.8953299999999991E-4</v>
      </c>
    </row>
    <row r="131" spans="1:17" ht="14.25" customHeight="1">
      <c r="A131" s="2">
        <v>44844</v>
      </c>
      <c r="B131" s="1">
        <v>407.95001200000002</v>
      </c>
      <c r="C131" s="1">
        <v>414.39999399999999</v>
      </c>
      <c r="D131" s="1">
        <v>406.25</v>
      </c>
      <c r="E131" s="1">
        <v>411.20001200000002</v>
      </c>
      <c r="F131" s="1">
        <v>411.20001200000002</v>
      </c>
      <c r="G131" s="1">
        <v>60817</v>
      </c>
      <c r="H131" s="1">
        <f t="shared" si="0"/>
        <v>2.9268585365853639E-3</v>
      </c>
      <c r="J131" s="2">
        <v>44844</v>
      </c>
      <c r="K131" s="1">
        <v>17094.349610000001</v>
      </c>
      <c r="L131" s="1">
        <v>17280.150389999999</v>
      </c>
      <c r="M131" s="1">
        <v>17064.699219999999</v>
      </c>
      <c r="N131" s="1">
        <v>17241</v>
      </c>
      <c r="O131" s="1">
        <v>17241</v>
      </c>
      <c r="P131" s="1">
        <v>234000</v>
      </c>
      <c r="Q131" s="1">
        <v>-4.2536459999999998E-3</v>
      </c>
    </row>
    <row r="132" spans="1:17" ht="14.25" customHeight="1">
      <c r="A132" s="2">
        <v>44845</v>
      </c>
      <c r="B132" s="1">
        <v>413.85000600000001</v>
      </c>
      <c r="C132" s="1">
        <v>413.85000600000001</v>
      </c>
      <c r="D132" s="1">
        <v>407</v>
      </c>
      <c r="E132" s="1">
        <v>408.25</v>
      </c>
      <c r="F132" s="1">
        <v>408.25</v>
      </c>
      <c r="G132" s="1">
        <v>35910</v>
      </c>
      <c r="H132" s="1">
        <f t="shared" si="0"/>
        <v>-7.1741534871356816E-3</v>
      </c>
      <c r="J132" s="2">
        <v>44845</v>
      </c>
      <c r="K132" s="1">
        <v>17256.050780000001</v>
      </c>
      <c r="L132" s="1">
        <v>17261.800780000001</v>
      </c>
      <c r="M132" s="1">
        <v>16950.300780000001</v>
      </c>
      <c r="N132" s="1">
        <v>16983.550780000001</v>
      </c>
      <c r="O132" s="1">
        <v>16983.550780000001</v>
      </c>
      <c r="P132" s="1">
        <v>282600</v>
      </c>
      <c r="Q132" s="1">
        <v>-1.4932383E-2</v>
      </c>
    </row>
    <row r="133" spans="1:17" ht="14.25" customHeight="1">
      <c r="A133" s="2">
        <v>44846</v>
      </c>
      <c r="B133" s="1">
        <v>409.60000600000001</v>
      </c>
      <c r="C133" s="1">
        <v>409.95001200000002</v>
      </c>
      <c r="D133" s="1">
        <v>399.54998799999998</v>
      </c>
      <c r="E133" s="1">
        <v>401.54998799999998</v>
      </c>
      <c r="F133" s="1">
        <v>401.54998799999998</v>
      </c>
      <c r="G133" s="1">
        <v>68411</v>
      </c>
      <c r="H133" s="1">
        <f t="shared" si="0"/>
        <v>-1.6411541947336183E-2</v>
      </c>
      <c r="J133" s="2">
        <v>44846</v>
      </c>
      <c r="K133" s="1">
        <v>17025.550780000001</v>
      </c>
      <c r="L133" s="1">
        <v>17142.349610000001</v>
      </c>
      <c r="M133" s="1">
        <v>16960.050780000001</v>
      </c>
      <c r="N133" s="1">
        <v>17123.599610000001</v>
      </c>
      <c r="O133" s="1">
        <v>17123.599610000001</v>
      </c>
      <c r="P133" s="1">
        <v>256000</v>
      </c>
      <c r="Q133" s="1">
        <v>8.2461449999999999E-3</v>
      </c>
    </row>
    <row r="134" spans="1:17" ht="14.25" customHeight="1">
      <c r="A134" s="2">
        <v>44847</v>
      </c>
      <c r="B134" s="1">
        <v>404.5</v>
      </c>
      <c r="C134" s="1">
        <v>407.79998799999998</v>
      </c>
      <c r="D134" s="1">
        <v>399.39999399999999</v>
      </c>
      <c r="E134" s="1">
        <v>400.75</v>
      </c>
      <c r="F134" s="1">
        <v>400.75</v>
      </c>
      <c r="G134" s="1">
        <v>46140</v>
      </c>
      <c r="H134" s="1">
        <f t="shared" si="0"/>
        <v>-1.99225009066617E-3</v>
      </c>
      <c r="J134" s="2">
        <v>44847</v>
      </c>
      <c r="K134" s="1">
        <v>17087.349610000001</v>
      </c>
      <c r="L134" s="1">
        <v>17112.349610000001</v>
      </c>
      <c r="M134" s="1">
        <v>16956.949219999999</v>
      </c>
      <c r="N134" s="1">
        <v>17014.349610000001</v>
      </c>
      <c r="O134" s="1">
        <v>17014.349610000001</v>
      </c>
      <c r="P134" s="1">
        <v>266400</v>
      </c>
      <c r="Q134" s="1">
        <v>-6.3800840000000003E-3</v>
      </c>
    </row>
    <row r="135" spans="1:17" ht="14.25" customHeight="1">
      <c r="A135" s="2">
        <v>44848</v>
      </c>
      <c r="B135" s="1">
        <v>407</v>
      </c>
      <c r="C135" s="1">
        <v>408.10000600000001</v>
      </c>
      <c r="D135" s="1">
        <v>396</v>
      </c>
      <c r="E135" s="1">
        <v>397.20001200000002</v>
      </c>
      <c r="F135" s="1">
        <v>397.20001200000002</v>
      </c>
      <c r="G135" s="1">
        <v>72528</v>
      </c>
      <c r="H135" s="1">
        <f t="shared" si="0"/>
        <v>-8.8583605739238624E-3</v>
      </c>
      <c r="J135" s="2">
        <v>44848</v>
      </c>
      <c r="K135" s="1">
        <v>17322.300780000001</v>
      </c>
      <c r="L135" s="1">
        <v>17348.550780000001</v>
      </c>
      <c r="M135" s="1">
        <v>17169.75</v>
      </c>
      <c r="N135" s="1">
        <v>17185.699219999999</v>
      </c>
      <c r="O135" s="1">
        <v>17185.699219999999</v>
      </c>
      <c r="P135" s="1">
        <v>227000</v>
      </c>
      <c r="Q135" s="1">
        <v>1.0070888E-2</v>
      </c>
    </row>
    <row r="136" spans="1:17" ht="14.25" customHeight="1">
      <c r="A136" s="2">
        <v>44851</v>
      </c>
      <c r="B136" s="1">
        <v>400</v>
      </c>
      <c r="C136" s="1">
        <v>401.10000600000001</v>
      </c>
      <c r="D136" s="1">
        <v>394</v>
      </c>
      <c r="E136" s="1">
        <v>395.60000600000001</v>
      </c>
      <c r="F136" s="1">
        <v>395.60000600000001</v>
      </c>
      <c r="G136" s="1">
        <v>38645</v>
      </c>
      <c r="H136" s="1">
        <f t="shared" si="0"/>
        <v>-4.0282123657136015E-3</v>
      </c>
      <c r="J136" s="2">
        <v>44851</v>
      </c>
      <c r="K136" s="1">
        <v>17144.800780000001</v>
      </c>
      <c r="L136" s="1">
        <v>17328.550780000001</v>
      </c>
      <c r="M136" s="1">
        <v>17098.550780000001</v>
      </c>
      <c r="N136" s="1">
        <v>17311.800780000001</v>
      </c>
      <c r="O136" s="1">
        <v>17311.800780000001</v>
      </c>
      <c r="P136" s="1">
        <v>212200</v>
      </c>
      <c r="Q136" s="1">
        <v>7.3375869999999996E-3</v>
      </c>
    </row>
    <row r="137" spans="1:17" ht="14.25" customHeight="1">
      <c r="A137" s="2">
        <v>44852</v>
      </c>
      <c r="B137" s="1">
        <v>397.5</v>
      </c>
      <c r="C137" s="1">
        <v>406.20001200000002</v>
      </c>
      <c r="D137" s="1">
        <v>397.14999399999999</v>
      </c>
      <c r="E137" s="1">
        <v>401.45001200000002</v>
      </c>
      <c r="F137" s="1">
        <v>401.45001200000002</v>
      </c>
      <c r="G137" s="1">
        <v>35818</v>
      </c>
      <c r="H137" s="1">
        <f t="shared" si="0"/>
        <v>1.4787679249934182E-2</v>
      </c>
      <c r="J137" s="2">
        <v>44852</v>
      </c>
      <c r="K137" s="1">
        <v>17438.75</v>
      </c>
      <c r="L137" s="1">
        <v>17527.800780000001</v>
      </c>
      <c r="M137" s="1">
        <v>17434.050780000001</v>
      </c>
      <c r="N137" s="1">
        <v>17486.949219999999</v>
      </c>
      <c r="O137" s="1">
        <v>17486.949219999999</v>
      </c>
      <c r="P137" s="1">
        <v>239500</v>
      </c>
      <c r="Q137" s="1">
        <v>1.0117286E-2</v>
      </c>
    </row>
    <row r="138" spans="1:17" ht="14.25" customHeight="1">
      <c r="A138" s="2">
        <v>44853</v>
      </c>
      <c r="B138" s="1">
        <v>404.95001200000002</v>
      </c>
      <c r="C138" s="1">
        <v>404.95001200000002</v>
      </c>
      <c r="D138" s="1">
        <v>395</v>
      </c>
      <c r="E138" s="1">
        <v>396.89999399999999</v>
      </c>
      <c r="F138" s="1">
        <v>396.89999399999999</v>
      </c>
      <c r="G138" s="1">
        <v>84084</v>
      </c>
      <c r="H138" s="1">
        <f t="shared" si="0"/>
        <v>-1.1333959058394627E-2</v>
      </c>
      <c r="J138" s="2">
        <v>44853</v>
      </c>
      <c r="K138" s="1">
        <v>17568.150389999999</v>
      </c>
      <c r="L138" s="1">
        <v>17607.599610000001</v>
      </c>
      <c r="M138" s="1">
        <v>17472.849610000001</v>
      </c>
      <c r="N138" s="1">
        <v>17512.25</v>
      </c>
      <c r="O138" s="1">
        <v>17512.25</v>
      </c>
      <c r="P138" s="1">
        <v>210500</v>
      </c>
      <c r="Q138" s="1">
        <v>1.446838E-3</v>
      </c>
    </row>
    <row r="139" spans="1:17" ht="14.25" customHeight="1">
      <c r="A139" s="2">
        <v>44854</v>
      </c>
      <c r="B139" s="1">
        <v>396.89999399999999</v>
      </c>
      <c r="C139" s="1">
        <v>399.39999399999999</v>
      </c>
      <c r="D139" s="1">
        <v>390</v>
      </c>
      <c r="E139" s="1">
        <v>391.85000600000001</v>
      </c>
      <c r="F139" s="1">
        <v>391.85000600000001</v>
      </c>
      <c r="G139" s="1">
        <v>61336</v>
      </c>
      <c r="H139" s="1">
        <f t="shared" si="0"/>
        <v>-1.2723577919731555E-2</v>
      </c>
      <c r="J139" s="2">
        <v>44854</v>
      </c>
      <c r="K139" s="1">
        <v>17423.099610000001</v>
      </c>
      <c r="L139" s="1">
        <v>17584.150389999999</v>
      </c>
      <c r="M139" s="1">
        <v>17421</v>
      </c>
      <c r="N139" s="1">
        <v>17563.949219999999</v>
      </c>
      <c r="O139" s="1">
        <v>17563.949219999999</v>
      </c>
      <c r="P139" s="1">
        <v>249600</v>
      </c>
      <c r="Q139" s="1">
        <v>2.952175E-3</v>
      </c>
    </row>
    <row r="140" spans="1:17" ht="14.25" customHeight="1">
      <c r="A140" s="2">
        <v>44855</v>
      </c>
      <c r="B140" s="1">
        <v>395.5</v>
      </c>
      <c r="C140" s="1">
        <v>395.79998799999998</v>
      </c>
      <c r="D140" s="1">
        <v>387.60000600000001</v>
      </c>
      <c r="E140" s="1">
        <v>389.45001200000002</v>
      </c>
      <c r="F140" s="1">
        <v>389.45001200000002</v>
      </c>
      <c r="G140" s="1">
        <v>55717</v>
      </c>
      <c r="H140" s="1">
        <f t="shared" si="0"/>
        <v>-6.1247772444846804E-3</v>
      </c>
      <c r="J140" s="2">
        <v>44855</v>
      </c>
      <c r="K140" s="1">
        <v>17622.849610000001</v>
      </c>
      <c r="L140" s="1">
        <v>17670.150389999999</v>
      </c>
      <c r="M140" s="1">
        <v>17520.75</v>
      </c>
      <c r="N140" s="1">
        <v>17576.300780000001</v>
      </c>
      <c r="O140" s="1">
        <v>17576.300780000001</v>
      </c>
      <c r="P140" s="1">
        <v>277700</v>
      </c>
      <c r="Q140" s="1">
        <v>7.0323399999999996E-4</v>
      </c>
    </row>
    <row r="141" spans="1:17" ht="14.25" customHeight="1">
      <c r="A141" s="2">
        <v>44858</v>
      </c>
      <c r="B141" s="1">
        <v>393.89999399999999</v>
      </c>
      <c r="C141" s="1">
        <v>393.89999399999999</v>
      </c>
      <c r="D141" s="1">
        <v>388.95001200000002</v>
      </c>
      <c r="E141" s="1">
        <v>389.70001200000002</v>
      </c>
      <c r="F141" s="1">
        <v>389.70001200000002</v>
      </c>
      <c r="G141" s="1">
        <v>20665</v>
      </c>
      <c r="H141" s="1">
        <f t="shared" si="0"/>
        <v>6.4193090845243717E-4</v>
      </c>
      <c r="J141" s="2">
        <v>44858</v>
      </c>
      <c r="K141" s="1">
        <v>17736.349610000001</v>
      </c>
      <c r="L141" s="1">
        <v>17777.550780000001</v>
      </c>
      <c r="M141" s="1">
        <v>17707.400389999999</v>
      </c>
      <c r="N141" s="1">
        <v>17730.75</v>
      </c>
      <c r="O141" s="1">
        <v>17730.75</v>
      </c>
      <c r="P141" s="1">
        <v>45000</v>
      </c>
      <c r="Q141" s="1">
        <v>8.7873559999999996E-3</v>
      </c>
    </row>
    <row r="142" spans="1:17" ht="14.25" customHeight="1">
      <c r="A142" s="2">
        <v>44859</v>
      </c>
      <c r="B142" s="1">
        <v>389</v>
      </c>
      <c r="C142" s="1">
        <v>398.5</v>
      </c>
      <c r="D142" s="1">
        <v>388.04998799999998</v>
      </c>
      <c r="E142" s="1">
        <v>392.64999399999999</v>
      </c>
      <c r="F142" s="1">
        <v>392.64999399999999</v>
      </c>
      <c r="G142" s="1">
        <v>70907</v>
      </c>
      <c r="H142" s="1">
        <f t="shared" si="0"/>
        <v>7.5698791613072469E-3</v>
      </c>
      <c r="J142" s="2">
        <v>44859</v>
      </c>
      <c r="K142" s="1">
        <v>17808.300780000001</v>
      </c>
      <c r="L142" s="1">
        <v>17811.5</v>
      </c>
      <c r="M142" s="1">
        <v>17637</v>
      </c>
      <c r="N142" s="1">
        <v>17656.349610000001</v>
      </c>
      <c r="O142" s="1">
        <v>17656.349610000001</v>
      </c>
      <c r="P142" s="1">
        <v>251400</v>
      </c>
      <c r="Q142" s="1">
        <v>-4.196122E-3</v>
      </c>
    </row>
    <row r="143" spans="1:17" ht="14.25" customHeight="1">
      <c r="A143" s="2">
        <v>44861</v>
      </c>
      <c r="B143" s="1">
        <v>396.89999399999999</v>
      </c>
      <c r="C143" s="1">
        <v>396.89999399999999</v>
      </c>
      <c r="D143" s="1">
        <v>388.70001200000002</v>
      </c>
      <c r="E143" s="1">
        <v>391.79998799999998</v>
      </c>
      <c r="F143" s="1">
        <v>391.79998799999998</v>
      </c>
      <c r="G143" s="1">
        <v>48803</v>
      </c>
      <c r="H143" s="1">
        <f t="shared" si="0"/>
        <v>-2.1647931057908743E-3</v>
      </c>
      <c r="J143" s="2">
        <v>44861</v>
      </c>
      <c r="K143" s="1">
        <v>17771.400389999999</v>
      </c>
      <c r="L143" s="1">
        <v>17783.900389999999</v>
      </c>
      <c r="M143" s="1">
        <v>17654.5</v>
      </c>
      <c r="N143" s="1">
        <v>17736.949219999999</v>
      </c>
      <c r="O143" s="1">
        <v>17736.949219999999</v>
      </c>
      <c r="P143" s="1">
        <v>324600</v>
      </c>
      <c r="Q143" s="1">
        <v>4.5649080000000003E-3</v>
      </c>
    </row>
    <row r="144" spans="1:17" ht="14.25" customHeight="1">
      <c r="A144" s="2">
        <v>44862</v>
      </c>
      <c r="B144" s="1">
        <v>391.79998799999998</v>
      </c>
      <c r="C144" s="1">
        <v>392.29998799999998</v>
      </c>
      <c r="D144" s="1">
        <v>385.54998799999998</v>
      </c>
      <c r="E144" s="1">
        <v>386.45001200000002</v>
      </c>
      <c r="F144" s="1">
        <v>386.45001200000002</v>
      </c>
      <c r="G144" s="1">
        <v>42347</v>
      </c>
      <c r="H144" s="1">
        <f t="shared" si="0"/>
        <v>-1.365486514512082E-2</v>
      </c>
      <c r="J144" s="2">
        <v>44862</v>
      </c>
      <c r="K144" s="1">
        <v>17756.400389999999</v>
      </c>
      <c r="L144" s="1">
        <v>17838.900389999999</v>
      </c>
      <c r="M144" s="1">
        <v>17723.699219999999</v>
      </c>
      <c r="N144" s="1">
        <v>17786.800780000001</v>
      </c>
      <c r="O144" s="1">
        <v>17786.800780000001</v>
      </c>
      <c r="P144" s="1">
        <v>250000</v>
      </c>
      <c r="Q144" s="1">
        <v>2.8106049999999999E-3</v>
      </c>
    </row>
    <row r="145" spans="1:17" ht="14.25" customHeight="1">
      <c r="A145" s="2">
        <v>44865</v>
      </c>
      <c r="B145" s="1">
        <v>389.5</v>
      </c>
      <c r="C145" s="1">
        <v>389.5</v>
      </c>
      <c r="D145" s="1">
        <v>373.35000600000001</v>
      </c>
      <c r="E145" s="1">
        <v>375.20001200000002</v>
      </c>
      <c r="F145" s="1">
        <v>375.20001200000002</v>
      </c>
      <c r="G145" s="1">
        <v>136171</v>
      </c>
      <c r="H145" s="1">
        <f t="shared" si="0"/>
        <v>-2.9111138958898497E-2</v>
      </c>
      <c r="J145" s="2">
        <v>44865</v>
      </c>
      <c r="K145" s="1">
        <v>17910.199219999999</v>
      </c>
      <c r="L145" s="1">
        <v>18022.800780000001</v>
      </c>
      <c r="M145" s="1">
        <v>17899.900389999999</v>
      </c>
      <c r="N145" s="1">
        <v>18012.199219999999</v>
      </c>
      <c r="O145" s="1">
        <v>18012.199219999999</v>
      </c>
      <c r="P145" s="1">
        <v>227200</v>
      </c>
      <c r="Q145" s="1">
        <v>1.267223E-2</v>
      </c>
    </row>
    <row r="146" spans="1:17" ht="14.25" customHeight="1">
      <c r="A146" s="2">
        <v>44866</v>
      </c>
      <c r="B146" s="1">
        <v>374.04998799999998</v>
      </c>
      <c r="C146" s="1">
        <v>383.45001200000002</v>
      </c>
      <c r="D146" s="1">
        <v>371</v>
      </c>
      <c r="E146" s="1">
        <v>381</v>
      </c>
      <c r="F146" s="1">
        <v>381</v>
      </c>
      <c r="G146" s="1">
        <v>91799</v>
      </c>
      <c r="H146" s="1">
        <f t="shared" si="0"/>
        <v>1.5458389697492914E-2</v>
      </c>
      <c r="J146" s="2">
        <v>44866</v>
      </c>
      <c r="K146" s="1">
        <v>18130.699219999999</v>
      </c>
      <c r="L146" s="1">
        <v>18175.800780000001</v>
      </c>
      <c r="M146" s="1">
        <v>18060.150389999999</v>
      </c>
      <c r="N146" s="1">
        <v>18145.400389999999</v>
      </c>
      <c r="O146" s="1">
        <v>18145.400389999999</v>
      </c>
      <c r="P146" s="1">
        <v>349900</v>
      </c>
      <c r="Q146" s="1">
        <v>7.3950530000000004E-3</v>
      </c>
    </row>
    <row r="147" spans="1:17" ht="14.25" customHeight="1">
      <c r="A147" s="2">
        <v>44867</v>
      </c>
      <c r="B147" s="1">
        <v>382.89999399999999</v>
      </c>
      <c r="C147" s="1">
        <v>383.70001200000002</v>
      </c>
      <c r="D147" s="1">
        <v>375.35000600000001</v>
      </c>
      <c r="E147" s="1">
        <v>377.95001200000002</v>
      </c>
      <c r="F147" s="1">
        <v>377.95001200000002</v>
      </c>
      <c r="G147" s="1">
        <v>269570</v>
      </c>
      <c r="H147" s="1">
        <f t="shared" si="0"/>
        <v>-8.005217847768975E-3</v>
      </c>
      <c r="J147" s="2">
        <v>44867</v>
      </c>
      <c r="K147" s="1">
        <v>18177.900389999999</v>
      </c>
      <c r="L147" s="1">
        <v>18178.75</v>
      </c>
      <c r="M147" s="1">
        <v>18048.650389999999</v>
      </c>
      <c r="N147" s="1">
        <v>18082.849610000001</v>
      </c>
      <c r="O147" s="1">
        <v>18082.849610000001</v>
      </c>
      <c r="P147" s="1">
        <v>270900</v>
      </c>
      <c r="Q147" s="1">
        <v>-3.4471979999999998E-3</v>
      </c>
    </row>
    <row r="148" spans="1:17" ht="14.25" customHeight="1">
      <c r="A148" s="2">
        <v>44868</v>
      </c>
      <c r="B148" s="1">
        <v>375.10000600000001</v>
      </c>
      <c r="C148" s="1">
        <v>378.45001200000002</v>
      </c>
      <c r="D148" s="1">
        <v>373.60000600000001</v>
      </c>
      <c r="E148" s="1">
        <v>374.54998799999998</v>
      </c>
      <c r="F148" s="1">
        <v>374.54998799999998</v>
      </c>
      <c r="G148" s="1">
        <v>72092</v>
      </c>
      <c r="H148" s="1">
        <f t="shared" si="0"/>
        <v>-8.9959621432689207E-3</v>
      </c>
      <c r="J148" s="2">
        <v>44868</v>
      </c>
      <c r="K148" s="1">
        <v>17968.349610000001</v>
      </c>
      <c r="L148" s="1">
        <v>18106.300780000001</v>
      </c>
      <c r="M148" s="1">
        <v>17959.199219999999</v>
      </c>
      <c r="N148" s="1">
        <v>18052.699219999999</v>
      </c>
      <c r="O148" s="1">
        <v>18052.699219999999</v>
      </c>
      <c r="P148" s="1">
        <v>213000</v>
      </c>
      <c r="Q148" s="1">
        <v>-1.667347E-3</v>
      </c>
    </row>
    <row r="149" spans="1:17" ht="14.25" customHeight="1">
      <c r="A149" s="2">
        <v>44869</v>
      </c>
      <c r="B149" s="1">
        <v>375.54998799999998</v>
      </c>
      <c r="C149" s="1">
        <v>378.60000600000001</v>
      </c>
      <c r="D149" s="1">
        <v>357.20001200000002</v>
      </c>
      <c r="E149" s="1">
        <v>364.95001200000002</v>
      </c>
      <c r="F149" s="1">
        <v>364.95001200000002</v>
      </c>
      <c r="G149" s="1">
        <v>672938</v>
      </c>
      <c r="H149" s="1">
        <f t="shared" si="0"/>
        <v>-2.5630693652565206E-2</v>
      </c>
      <c r="J149" s="2">
        <v>44869</v>
      </c>
      <c r="K149" s="1">
        <v>18053.400389999999</v>
      </c>
      <c r="L149" s="1">
        <v>18135.099610000001</v>
      </c>
      <c r="M149" s="1">
        <v>18017.150389999999</v>
      </c>
      <c r="N149" s="1">
        <v>18117.150389999999</v>
      </c>
      <c r="O149" s="1">
        <v>18117.150389999999</v>
      </c>
      <c r="P149" s="1">
        <v>267900</v>
      </c>
      <c r="Q149" s="1">
        <v>3.5701679999999999E-3</v>
      </c>
    </row>
    <row r="150" spans="1:17" ht="14.25" customHeight="1">
      <c r="A150" s="2">
        <v>44872</v>
      </c>
      <c r="B150" s="1">
        <v>365.75</v>
      </c>
      <c r="C150" s="1">
        <v>392.75</v>
      </c>
      <c r="D150" s="1">
        <v>362.04998799999998</v>
      </c>
      <c r="E150" s="1">
        <v>387.75</v>
      </c>
      <c r="F150" s="1">
        <v>387.75</v>
      </c>
      <c r="G150" s="1">
        <v>455514</v>
      </c>
      <c r="H150" s="1">
        <f t="shared" si="0"/>
        <v>6.2474276614080448E-2</v>
      </c>
      <c r="J150" s="2">
        <v>44872</v>
      </c>
      <c r="K150" s="1">
        <v>18211.75</v>
      </c>
      <c r="L150" s="1">
        <v>18255.5</v>
      </c>
      <c r="M150" s="1">
        <v>18064.75</v>
      </c>
      <c r="N150" s="1">
        <v>18202.800780000001</v>
      </c>
      <c r="O150" s="1">
        <v>18202.800780000001</v>
      </c>
      <c r="P150" s="1">
        <v>314800</v>
      </c>
      <c r="Q150" s="1">
        <v>4.7275859999999998E-3</v>
      </c>
    </row>
    <row r="151" spans="1:17" ht="14.25" customHeight="1">
      <c r="A151" s="2">
        <v>44874</v>
      </c>
      <c r="B151" s="1">
        <v>387.5</v>
      </c>
      <c r="C151" s="1">
        <v>390</v>
      </c>
      <c r="D151" s="1">
        <v>380.20001200000002</v>
      </c>
      <c r="E151" s="1">
        <v>383.10000600000001</v>
      </c>
      <c r="F151" s="1">
        <v>383.10000600000001</v>
      </c>
      <c r="G151" s="1">
        <v>130274</v>
      </c>
      <c r="H151" s="1">
        <f t="shared" si="0"/>
        <v>-1.1992247582204962E-2</v>
      </c>
      <c r="J151" s="2">
        <v>44874</v>
      </c>
      <c r="K151" s="1">
        <v>18288.25</v>
      </c>
      <c r="L151" s="1">
        <v>18296.400389999999</v>
      </c>
      <c r="M151" s="1">
        <v>18117.5</v>
      </c>
      <c r="N151" s="1">
        <v>18157</v>
      </c>
      <c r="O151" s="1">
        <v>18157</v>
      </c>
      <c r="P151" s="1">
        <v>307200</v>
      </c>
      <c r="Q151" s="1">
        <v>-2.5161390000000001E-3</v>
      </c>
    </row>
    <row r="152" spans="1:17" ht="14.25" customHeight="1">
      <c r="A152" s="2">
        <v>44875</v>
      </c>
      <c r="B152" s="1">
        <v>382.5</v>
      </c>
      <c r="C152" s="1">
        <v>384.79998799999998</v>
      </c>
      <c r="D152" s="1">
        <v>370.20001200000002</v>
      </c>
      <c r="E152" s="1">
        <v>373.75</v>
      </c>
      <c r="F152" s="1">
        <v>373.75</v>
      </c>
      <c r="G152" s="1">
        <v>55838</v>
      </c>
      <c r="H152" s="1">
        <f t="shared" si="0"/>
        <v>-2.4406175550934384E-2</v>
      </c>
      <c r="J152" s="2">
        <v>44875</v>
      </c>
      <c r="K152" s="1">
        <v>18044.349610000001</v>
      </c>
      <c r="L152" s="1">
        <v>18103.099610000001</v>
      </c>
      <c r="M152" s="1">
        <v>17969.400389999999</v>
      </c>
      <c r="N152" s="1">
        <v>18028.199219999999</v>
      </c>
      <c r="O152" s="1">
        <v>18028.199219999999</v>
      </c>
      <c r="P152" s="1">
        <v>256500</v>
      </c>
      <c r="Q152" s="1">
        <v>-7.0937259999999999E-3</v>
      </c>
    </row>
    <row r="153" spans="1:17" ht="14.25" customHeight="1">
      <c r="A153" s="2">
        <v>44876</v>
      </c>
      <c r="B153" s="1">
        <v>375</v>
      </c>
      <c r="C153" s="1">
        <v>392</v>
      </c>
      <c r="D153" s="1">
        <v>359.5</v>
      </c>
      <c r="E153" s="1">
        <v>380.35000600000001</v>
      </c>
      <c r="F153" s="1">
        <v>380.35000600000001</v>
      </c>
      <c r="G153" s="1">
        <v>113996</v>
      </c>
      <c r="H153" s="1">
        <f t="shared" si="0"/>
        <v>1.7658878929765809E-2</v>
      </c>
      <c r="J153" s="2">
        <v>44876</v>
      </c>
      <c r="K153" s="1">
        <v>18272.349610000001</v>
      </c>
      <c r="L153" s="1">
        <v>18362.300780000001</v>
      </c>
      <c r="M153" s="1">
        <v>18259.349610000001</v>
      </c>
      <c r="N153" s="1">
        <v>18349.699219999999</v>
      </c>
      <c r="O153" s="1">
        <v>18349.699219999999</v>
      </c>
      <c r="P153" s="1">
        <v>378500</v>
      </c>
      <c r="Q153" s="1">
        <v>1.7833173000000001E-2</v>
      </c>
    </row>
    <row r="154" spans="1:17" ht="14.25" customHeight="1">
      <c r="A154" s="2">
        <v>44879</v>
      </c>
      <c r="B154" s="1">
        <v>381</v>
      </c>
      <c r="C154" s="1">
        <v>391.75</v>
      </c>
      <c r="D154" s="1">
        <v>380</v>
      </c>
      <c r="E154" s="1">
        <v>384.85000600000001</v>
      </c>
      <c r="F154" s="1">
        <v>384.85000600000001</v>
      </c>
      <c r="G154" s="1">
        <v>98367</v>
      </c>
      <c r="H154" s="1">
        <f t="shared" si="0"/>
        <v>1.1831207911167985E-2</v>
      </c>
      <c r="J154" s="2">
        <v>44879</v>
      </c>
      <c r="K154" s="1">
        <v>18376.400389999999</v>
      </c>
      <c r="L154" s="1">
        <v>18399.449219999999</v>
      </c>
      <c r="M154" s="1">
        <v>18311.400389999999</v>
      </c>
      <c r="N154" s="1">
        <v>18329.150389999999</v>
      </c>
      <c r="O154" s="1">
        <v>18329.150389999999</v>
      </c>
      <c r="P154" s="1">
        <v>301400</v>
      </c>
      <c r="Q154" s="1">
        <v>-1.119845E-3</v>
      </c>
    </row>
    <row r="155" spans="1:17" ht="14.25" customHeight="1">
      <c r="A155" s="2">
        <v>44880</v>
      </c>
      <c r="B155" s="1">
        <v>386</v>
      </c>
      <c r="C155" s="1">
        <v>392.39999399999999</v>
      </c>
      <c r="D155" s="1">
        <v>383</v>
      </c>
      <c r="E155" s="1">
        <v>385.29998799999998</v>
      </c>
      <c r="F155" s="1">
        <v>385.29998799999998</v>
      </c>
      <c r="G155" s="1">
        <v>113506</v>
      </c>
      <c r="H155" s="1">
        <f t="shared" si="0"/>
        <v>1.1692399453930857E-3</v>
      </c>
      <c r="J155" s="2">
        <v>44880</v>
      </c>
      <c r="K155" s="1">
        <v>18362.75</v>
      </c>
      <c r="L155" s="1">
        <v>18427.949219999999</v>
      </c>
      <c r="M155" s="1">
        <v>18282</v>
      </c>
      <c r="N155" s="1">
        <v>18403.400389999999</v>
      </c>
      <c r="O155" s="1">
        <v>18403.400389999999</v>
      </c>
      <c r="P155" s="1">
        <v>250900</v>
      </c>
      <c r="Q155" s="1">
        <v>4.050924E-3</v>
      </c>
    </row>
    <row r="156" spans="1:17" ht="14.25" customHeight="1">
      <c r="A156" s="2">
        <v>44881</v>
      </c>
      <c r="B156" s="1">
        <v>387.89999399999999</v>
      </c>
      <c r="C156" s="1">
        <v>390</v>
      </c>
      <c r="D156" s="1">
        <v>382.79998799999998</v>
      </c>
      <c r="E156" s="1">
        <v>388.39999399999999</v>
      </c>
      <c r="F156" s="1">
        <v>388.39999399999999</v>
      </c>
      <c r="G156" s="1">
        <v>87478</v>
      </c>
      <c r="H156" s="1">
        <f t="shared" si="0"/>
        <v>8.0456945147893144E-3</v>
      </c>
      <c r="J156" s="2">
        <v>44881</v>
      </c>
      <c r="K156" s="1">
        <v>18398.25</v>
      </c>
      <c r="L156" s="1">
        <v>18442.150389999999</v>
      </c>
      <c r="M156" s="1">
        <v>18344.150389999999</v>
      </c>
      <c r="N156" s="1">
        <v>18409.650389999999</v>
      </c>
      <c r="O156" s="1">
        <v>18409.650389999999</v>
      </c>
      <c r="P156" s="1">
        <v>219300</v>
      </c>
      <c r="Q156" s="1">
        <v>3.3961100000000003E-4</v>
      </c>
    </row>
    <row r="157" spans="1:17" ht="14.25" customHeight="1">
      <c r="A157" s="2">
        <v>44882</v>
      </c>
      <c r="B157" s="1">
        <v>391.85000600000001</v>
      </c>
      <c r="C157" s="1">
        <v>412.85000600000001</v>
      </c>
      <c r="D157" s="1">
        <v>389</v>
      </c>
      <c r="E157" s="1">
        <v>400.35000600000001</v>
      </c>
      <c r="F157" s="1">
        <v>400.35000600000001</v>
      </c>
      <c r="G157" s="1">
        <v>340128</v>
      </c>
      <c r="H157" s="1">
        <f t="shared" si="0"/>
        <v>3.076728162874276E-2</v>
      </c>
      <c r="J157" s="2">
        <v>44882</v>
      </c>
      <c r="K157" s="1">
        <v>18358.699219999999</v>
      </c>
      <c r="L157" s="1">
        <v>18417.599610000001</v>
      </c>
      <c r="M157" s="1">
        <v>18312.949219999999</v>
      </c>
      <c r="N157" s="1">
        <v>18343.900389999999</v>
      </c>
      <c r="O157" s="1">
        <v>18343.900389999999</v>
      </c>
      <c r="P157" s="1">
        <v>200500</v>
      </c>
      <c r="Q157" s="1">
        <v>-3.571496E-3</v>
      </c>
    </row>
    <row r="158" spans="1:17" ht="14.25" customHeight="1">
      <c r="A158" s="2">
        <v>44883</v>
      </c>
      <c r="B158" s="1">
        <v>399</v>
      </c>
      <c r="C158" s="1">
        <v>401.39999399999999</v>
      </c>
      <c r="D158" s="1">
        <v>391.60000600000001</v>
      </c>
      <c r="E158" s="1">
        <v>392.70001200000002</v>
      </c>
      <c r="F158" s="1">
        <v>392.70001200000002</v>
      </c>
      <c r="G158" s="1">
        <v>54128</v>
      </c>
      <c r="H158" s="1">
        <f t="shared" si="0"/>
        <v>-1.9108264981517187E-2</v>
      </c>
      <c r="J158" s="2">
        <v>44883</v>
      </c>
      <c r="K158" s="1">
        <v>18382.949219999999</v>
      </c>
      <c r="L158" s="1">
        <v>18394.599610000001</v>
      </c>
      <c r="M158" s="1">
        <v>18209.800780000001</v>
      </c>
      <c r="N158" s="1">
        <v>18307.650389999999</v>
      </c>
      <c r="O158" s="1">
        <v>18307.650389999999</v>
      </c>
      <c r="P158" s="1">
        <v>198800</v>
      </c>
      <c r="Q158" s="1">
        <v>-1.9761340000000001E-3</v>
      </c>
    </row>
    <row r="159" spans="1:17" ht="14.25" customHeight="1">
      <c r="A159" s="2">
        <v>44886</v>
      </c>
      <c r="B159" s="1">
        <v>391.5</v>
      </c>
      <c r="C159" s="1">
        <v>394.54998799999998</v>
      </c>
      <c r="D159" s="1">
        <v>389.10000600000001</v>
      </c>
      <c r="E159" s="1">
        <v>389.85000600000001</v>
      </c>
      <c r="F159" s="1">
        <v>389.85000600000001</v>
      </c>
      <c r="G159" s="1">
        <v>27257</v>
      </c>
      <c r="H159" s="1">
        <f t="shared" si="0"/>
        <v>-7.2574634909866598E-3</v>
      </c>
      <c r="J159" s="2">
        <v>44886</v>
      </c>
      <c r="K159" s="1">
        <v>18246.400389999999</v>
      </c>
      <c r="L159" s="1">
        <v>18262.300780000001</v>
      </c>
      <c r="M159" s="1">
        <v>18133.349610000001</v>
      </c>
      <c r="N159" s="1">
        <v>18159.949219999999</v>
      </c>
      <c r="O159" s="1">
        <v>18159.949219999999</v>
      </c>
      <c r="P159" s="1">
        <v>213800</v>
      </c>
      <c r="Q159" s="1">
        <v>-8.0677300000000004E-3</v>
      </c>
    </row>
    <row r="160" spans="1:17" ht="14.25" customHeight="1">
      <c r="A160" s="2">
        <v>44887</v>
      </c>
      <c r="B160" s="1">
        <v>389</v>
      </c>
      <c r="C160" s="1">
        <v>394.25</v>
      </c>
      <c r="D160" s="1">
        <v>389</v>
      </c>
      <c r="E160" s="1">
        <v>389.95001200000002</v>
      </c>
      <c r="F160" s="1">
        <v>389.95001200000002</v>
      </c>
      <c r="G160" s="1">
        <v>21456</v>
      </c>
      <c r="H160" s="1">
        <f t="shared" si="0"/>
        <v>2.5652430027145456E-4</v>
      </c>
      <c r="J160" s="2">
        <v>44887</v>
      </c>
      <c r="K160" s="1">
        <v>18179.150389999999</v>
      </c>
      <c r="L160" s="1">
        <v>18261.849610000001</v>
      </c>
      <c r="M160" s="1">
        <v>18137.699219999999</v>
      </c>
      <c r="N160" s="1">
        <v>18244.199219999999</v>
      </c>
      <c r="O160" s="1">
        <v>18244.199219999999</v>
      </c>
      <c r="P160" s="1">
        <v>177700</v>
      </c>
      <c r="Q160" s="1">
        <v>4.6393299999999997E-3</v>
      </c>
    </row>
    <row r="161" spans="1:17" ht="14.25" customHeight="1">
      <c r="A161" s="2">
        <v>44888</v>
      </c>
      <c r="B161" s="1">
        <v>389.5</v>
      </c>
      <c r="C161" s="1">
        <v>397.39999399999999</v>
      </c>
      <c r="D161" s="1">
        <v>386.95001200000002</v>
      </c>
      <c r="E161" s="1">
        <v>390.60000600000001</v>
      </c>
      <c r="F161" s="1">
        <v>390.60000600000001</v>
      </c>
      <c r="G161" s="1">
        <v>45983</v>
      </c>
      <c r="H161" s="1">
        <f t="shared" si="0"/>
        <v>1.6668649313953399E-3</v>
      </c>
      <c r="J161" s="2">
        <v>44888</v>
      </c>
      <c r="K161" s="1">
        <v>18325.199219999999</v>
      </c>
      <c r="L161" s="1">
        <v>18325.400389999999</v>
      </c>
      <c r="M161" s="1">
        <v>18246</v>
      </c>
      <c r="N161" s="1">
        <v>18267.25</v>
      </c>
      <c r="O161" s="1">
        <v>18267.25</v>
      </c>
      <c r="P161" s="1">
        <v>178800</v>
      </c>
      <c r="Q161" s="1">
        <v>1.2634580000000001E-3</v>
      </c>
    </row>
    <row r="162" spans="1:17" ht="14.25" customHeight="1">
      <c r="A162" s="2">
        <v>44889</v>
      </c>
      <c r="B162" s="1">
        <v>392.79998799999998</v>
      </c>
      <c r="C162" s="1">
        <v>395</v>
      </c>
      <c r="D162" s="1">
        <v>386.79998799999998</v>
      </c>
      <c r="E162" s="1">
        <v>389.75</v>
      </c>
      <c r="F162" s="1">
        <v>389.75</v>
      </c>
      <c r="G162" s="1">
        <v>34817</v>
      </c>
      <c r="H162" s="1">
        <f t="shared" si="0"/>
        <v>-2.176154600468716E-3</v>
      </c>
      <c r="J162" s="2">
        <v>44889</v>
      </c>
      <c r="K162" s="1">
        <v>18326.099610000001</v>
      </c>
      <c r="L162" s="1">
        <v>18529.699219999999</v>
      </c>
      <c r="M162" s="1">
        <v>18294.25</v>
      </c>
      <c r="N162" s="1">
        <v>18484.099610000001</v>
      </c>
      <c r="O162" s="1">
        <v>18484.099610000001</v>
      </c>
      <c r="P162" s="1">
        <v>204000</v>
      </c>
      <c r="Q162" s="1">
        <v>1.187095E-2</v>
      </c>
    </row>
    <row r="163" spans="1:17" ht="14.25" customHeight="1">
      <c r="A163" s="2">
        <v>44890</v>
      </c>
      <c r="B163" s="1">
        <v>393.20001200000002</v>
      </c>
      <c r="C163" s="1">
        <v>397</v>
      </c>
      <c r="D163" s="1">
        <v>389.5</v>
      </c>
      <c r="E163" s="1">
        <v>390.45001200000002</v>
      </c>
      <c r="F163" s="1">
        <v>390.45001200000002</v>
      </c>
      <c r="G163" s="1">
        <v>60908</v>
      </c>
      <c r="H163" s="1">
        <f t="shared" si="0"/>
        <v>1.7960538806927051E-3</v>
      </c>
      <c r="J163" s="2">
        <v>44890</v>
      </c>
      <c r="K163" s="1">
        <v>18528.449219999999</v>
      </c>
      <c r="L163" s="1">
        <v>18534.900389999999</v>
      </c>
      <c r="M163" s="1">
        <v>18445.099610000001</v>
      </c>
      <c r="N163" s="1">
        <v>18512.75</v>
      </c>
      <c r="O163" s="1">
        <v>18512.75</v>
      </c>
      <c r="P163" s="1">
        <v>205900</v>
      </c>
      <c r="Q163" s="1">
        <v>1.550002E-3</v>
      </c>
    </row>
    <row r="164" spans="1:17" ht="14.25" customHeight="1">
      <c r="A164" s="2">
        <v>44893</v>
      </c>
      <c r="B164" s="1">
        <v>388.29998799999998</v>
      </c>
      <c r="C164" s="1">
        <v>393.70001200000002</v>
      </c>
      <c r="D164" s="1">
        <v>387.20001200000002</v>
      </c>
      <c r="E164" s="1">
        <v>389.14999399999999</v>
      </c>
      <c r="F164" s="1">
        <v>389.14999399999999</v>
      </c>
      <c r="G164" s="1">
        <v>45296</v>
      </c>
      <c r="H164" s="1">
        <f t="shared" si="0"/>
        <v>-3.3295376105662022E-3</v>
      </c>
      <c r="J164" s="2">
        <v>44893</v>
      </c>
      <c r="K164" s="1">
        <v>18430.550780000001</v>
      </c>
      <c r="L164" s="1">
        <v>18614.25</v>
      </c>
      <c r="M164" s="1">
        <v>18365.599610000001</v>
      </c>
      <c r="N164" s="1">
        <v>18562.75</v>
      </c>
      <c r="O164" s="1">
        <v>18562.75</v>
      </c>
      <c r="P164" s="1">
        <v>206500</v>
      </c>
      <c r="Q164" s="1">
        <v>2.7008409999999998E-3</v>
      </c>
    </row>
    <row r="165" spans="1:17" ht="14.25" customHeight="1">
      <c r="A165" s="2">
        <v>44894</v>
      </c>
      <c r="B165" s="1">
        <v>386.5</v>
      </c>
      <c r="C165" s="1">
        <v>391.04998799999998</v>
      </c>
      <c r="D165" s="1">
        <v>385</v>
      </c>
      <c r="E165" s="1">
        <v>386.20001200000002</v>
      </c>
      <c r="F165" s="1">
        <v>386.20001200000002</v>
      </c>
      <c r="G165" s="1">
        <v>30291</v>
      </c>
      <c r="H165" s="1">
        <f t="shared" si="0"/>
        <v>-7.5805783000988392E-3</v>
      </c>
      <c r="J165" s="2">
        <v>44894</v>
      </c>
      <c r="K165" s="1">
        <v>18552.449219999999</v>
      </c>
      <c r="L165" s="1">
        <v>18678.099610000001</v>
      </c>
      <c r="M165" s="1">
        <v>18552.150389999999</v>
      </c>
      <c r="N165" s="1">
        <v>18618.050780000001</v>
      </c>
      <c r="O165" s="1">
        <v>18618.050780000001</v>
      </c>
      <c r="P165" s="1">
        <v>195300</v>
      </c>
      <c r="Q165" s="1">
        <v>2.9791269999999998E-3</v>
      </c>
    </row>
    <row r="166" spans="1:17" ht="14.25" customHeight="1">
      <c r="A166" s="2">
        <v>44895</v>
      </c>
      <c r="B166" s="1">
        <v>388.10000600000001</v>
      </c>
      <c r="C166" s="1">
        <v>390</v>
      </c>
      <c r="D166" s="1">
        <v>382</v>
      </c>
      <c r="E166" s="1">
        <v>388.35000600000001</v>
      </c>
      <c r="F166" s="1">
        <v>388.35000600000001</v>
      </c>
      <c r="G166" s="1">
        <v>41016</v>
      </c>
      <c r="H166" s="1">
        <f t="shared" si="0"/>
        <v>5.5670479885949753E-3</v>
      </c>
      <c r="J166" s="2">
        <v>44895</v>
      </c>
      <c r="K166" s="1">
        <v>18625.699219999999</v>
      </c>
      <c r="L166" s="1">
        <v>18816.050780000001</v>
      </c>
      <c r="M166" s="1">
        <v>18616.550780000001</v>
      </c>
      <c r="N166" s="1">
        <v>18758.349610000001</v>
      </c>
      <c r="O166" s="1">
        <v>18758.349610000001</v>
      </c>
      <c r="P166" s="1">
        <v>345600</v>
      </c>
      <c r="Q166" s="1">
        <v>7.5356349999999997E-3</v>
      </c>
    </row>
    <row r="167" spans="1:17" ht="14.25" customHeight="1">
      <c r="A167" s="2">
        <v>44896</v>
      </c>
      <c r="B167" s="1">
        <v>388</v>
      </c>
      <c r="C167" s="1">
        <v>441.5</v>
      </c>
      <c r="D167" s="1">
        <v>387.5</v>
      </c>
      <c r="E167" s="1">
        <v>435.29998799999998</v>
      </c>
      <c r="F167" s="1">
        <v>435.29998799999998</v>
      </c>
      <c r="G167" s="1">
        <v>1924573</v>
      </c>
      <c r="H167" s="1">
        <f t="shared" si="0"/>
        <v>0.12089605066209264</v>
      </c>
      <c r="J167" s="2">
        <v>44896</v>
      </c>
      <c r="K167" s="1">
        <v>18871.949219999999</v>
      </c>
      <c r="L167" s="1">
        <v>18887.599610000001</v>
      </c>
      <c r="M167" s="1">
        <v>18778.199219999999</v>
      </c>
      <c r="N167" s="1">
        <v>18812.5</v>
      </c>
      <c r="O167" s="1">
        <v>18812.5</v>
      </c>
      <c r="P167" s="1">
        <v>325000</v>
      </c>
      <c r="Q167" s="1">
        <v>2.8867350000000001E-3</v>
      </c>
    </row>
    <row r="168" spans="1:17" ht="14.25" customHeight="1">
      <c r="A168" s="2">
        <v>44897</v>
      </c>
      <c r="B168" s="1">
        <v>430</v>
      </c>
      <c r="C168" s="1">
        <v>444.70001200000002</v>
      </c>
      <c r="D168" s="1">
        <v>421.25</v>
      </c>
      <c r="E168" s="1">
        <v>436.75</v>
      </c>
      <c r="F168" s="1">
        <v>436.75</v>
      </c>
      <c r="G168" s="1">
        <v>737059</v>
      </c>
      <c r="H168" s="1">
        <f t="shared" si="0"/>
        <v>3.3310637261032561E-3</v>
      </c>
      <c r="J168" s="2">
        <v>44897</v>
      </c>
      <c r="K168" s="1">
        <v>18752.400389999999</v>
      </c>
      <c r="L168" s="1">
        <v>18781.949219999999</v>
      </c>
      <c r="M168" s="1">
        <v>18639.199219999999</v>
      </c>
      <c r="N168" s="1">
        <v>18696.099610000001</v>
      </c>
      <c r="O168" s="1">
        <v>18696.099610000001</v>
      </c>
      <c r="P168" s="1">
        <v>254400</v>
      </c>
      <c r="Q168" s="1">
        <v>-6.1873960000000004E-3</v>
      </c>
    </row>
    <row r="169" spans="1:17" ht="14.25" customHeight="1">
      <c r="A169" s="2">
        <v>44900</v>
      </c>
      <c r="B169" s="1">
        <v>435</v>
      </c>
      <c r="C169" s="1">
        <v>446.75</v>
      </c>
      <c r="D169" s="1">
        <v>433.10000600000001</v>
      </c>
      <c r="E169" s="1">
        <v>440.64999399999999</v>
      </c>
      <c r="F169" s="1">
        <v>440.64999399999999</v>
      </c>
      <c r="G169" s="1">
        <v>185681</v>
      </c>
      <c r="H169" s="1">
        <f t="shared" si="0"/>
        <v>8.9295798511734858E-3</v>
      </c>
      <c r="J169" s="2">
        <v>44900</v>
      </c>
      <c r="K169" s="1">
        <v>18719.550780000001</v>
      </c>
      <c r="L169" s="1">
        <v>18728.599610000001</v>
      </c>
      <c r="M169" s="1">
        <v>18591.349610000001</v>
      </c>
      <c r="N169" s="1">
        <v>18701.050780000001</v>
      </c>
      <c r="O169" s="1">
        <v>18701.050780000001</v>
      </c>
      <c r="P169" s="1">
        <v>288400</v>
      </c>
      <c r="Q169" s="1">
        <v>2.6482399999999998E-4</v>
      </c>
    </row>
    <row r="170" spans="1:17" ht="14.25" customHeight="1">
      <c r="A170" s="2">
        <v>44901</v>
      </c>
      <c r="B170" s="1">
        <v>435.10000600000001</v>
      </c>
      <c r="C170" s="1">
        <v>444</v>
      </c>
      <c r="D170" s="1">
        <v>431.25</v>
      </c>
      <c r="E170" s="1">
        <v>433.10000600000001</v>
      </c>
      <c r="F170" s="1">
        <v>433.10000600000001</v>
      </c>
      <c r="G170" s="1">
        <v>52564</v>
      </c>
      <c r="H170" s="1">
        <f t="shared" si="0"/>
        <v>-1.7133752644508116E-2</v>
      </c>
      <c r="J170" s="2">
        <v>44901</v>
      </c>
      <c r="K170" s="1">
        <v>18600.650389999999</v>
      </c>
      <c r="L170" s="1">
        <v>18654.900389999999</v>
      </c>
      <c r="M170" s="1">
        <v>18577.900389999999</v>
      </c>
      <c r="N170" s="1">
        <v>18642.75</v>
      </c>
      <c r="O170" s="1">
        <v>18642.75</v>
      </c>
      <c r="P170" s="1">
        <v>217800</v>
      </c>
      <c r="Q170" s="1">
        <v>-3.117514E-3</v>
      </c>
    </row>
    <row r="171" spans="1:17" ht="14.25" customHeight="1">
      <c r="A171" s="2">
        <v>44902</v>
      </c>
      <c r="B171" s="1">
        <v>433.04998799999998</v>
      </c>
      <c r="C171" s="1">
        <v>437.45001200000002</v>
      </c>
      <c r="D171" s="1">
        <v>421.20001200000002</v>
      </c>
      <c r="E171" s="1">
        <v>424.29998799999998</v>
      </c>
      <c r="F171" s="1">
        <v>424.29998799999998</v>
      </c>
      <c r="G171" s="1">
        <v>52921</v>
      </c>
      <c r="H171" s="1">
        <f t="shared" si="0"/>
        <v>-2.0318674389489644E-2</v>
      </c>
      <c r="J171" s="2">
        <v>44902</v>
      </c>
      <c r="K171" s="1">
        <v>18638.849610000001</v>
      </c>
      <c r="L171" s="1">
        <v>18668.300780000001</v>
      </c>
      <c r="M171" s="1">
        <v>18528.400389999999</v>
      </c>
      <c r="N171" s="1">
        <v>18560.5</v>
      </c>
      <c r="O171" s="1">
        <v>18560.5</v>
      </c>
      <c r="P171" s="1">
        <v>200500</v>
      </c>
      <c r="Q171" s="1">
        <v>-4.411903E-3</v>
      </c>
    </row>
    <row r="172" spans="1:17" ht="14.25" customHeight="1">
      <c r="A172" s="2">
        <v>44903</v>
      </c>
      <c r="B172" s="1">
        <v>428.54998799999998</v>
      </c>
      <c r="C172" s="1">
        <v>475.79998799999998</v>
      </c>
      <c r="D172" s="1">
        <v>426.04998799999998</v>
      </c>
      <c r="E172" s="1">
        <v>466.29998799999998</v>
      </c>
      <c r="F172" s="1">
        <v>466.29998799999998</v>
      </c>
      <c r="G172" s="1">
        <v>1386951</v>
      </c>
      <c r="H172" s="1">
        <f t="shared" si="0"/>
        <v>9.8986568908411066E-2</v>
      </c>
      <c r="J172" s="2">
        <v>44903</v>
      </c>
      <c r="K172" s="1">
        <v>18570.849610000001</v>
      </c>
      <c r="L172" s="1">
        <v>18625</v>
      </c>
      <c r="M172" s="1">
        <v>18536.949219999999</v>
      </c>
      <c r="N172" s="1">
        <v>18609.349610000001</v>
      </c>
      <c r="O172" s="1">
        <v>18609.349610000001</v>
      </c>
      <c r="P172" s="1">
        <v>202800</v>
      </c>
      <c r="Q172" s="1">
        <v>2.6319120000000001E-3</v>
      </c>
    </row>
    <row r="173" spans="1:17" ht="14.25" customHeight="1">
      <c r="A173" s="2">
        <v>44904</v>
      </c>
      <c r="B173" s="1">
        <v>468</v>
      </c>
      <c r="C173" s="1">
        <v>473.75</v>
      </c>
      <c r="D173" s="1">
        <v>446.14999399999999</v>
      </c>
      <c r="E173" s="1">
        <v>458.20001200000002</v>
      </c>
      <c r="F173" s="1">
        <v>458.20001200000002</v>
      </c>
      <c r="G173" s="1">
        <v>322705</v>
      </c>
      <c r="H173" s="1">
        <f t="shared" si="0"/>
        <v>-1.7370740314065714E-2</v>
      </c>
      <c r="J173" s="2">
        <v>44904</v>
      </c>
      <c r="K173" s="1">
        <v>18662.400389999999</v>
      </c>
      <c r="L173" s="1">
        <v>18664.699219999999</v>
      </c>
      <c r="M173" s="1">
        <v>18410.099610000001</v>
      </c>
      <c r="N173" s="1">
        <v>18496.599610000001</v>
      </c>
      <c r="O173" s="1">
        <v>18496.599610000001</v>
      </c>
      <c r="P173" s="1">
        <v>215800</v>
      </c>
      <c r="Q173" s="1">
        <v>-6.0587820000000004E-3</v>
      </c>
    </row>
    <row r="174" spans="1:17" ht="14.25" customHeight="1">
      <c r="A174" s="2">
        <v>44907</v>
      </c>
      <c r="B174" s="1">
        <v>458.79998799999998</v>
      </c>
      <c r="C174" s="1">
        <v>494.60000600000001</v>
      </c>
      <c r="D174" s="1">
        <v>455.04998799999998</v>
      </c>
      <c r="E174" s="1">
        <v>483.35000600000001</v>
      </c>
      <c r="F174" s="1">
        <v>483.35000600000001</v>
      </c>
      <c r="G174" s="1">
        <v>326257</v>
      </c>
      <c r="H174" s="1">
        <f t="shared" si="0"/>
        <v>5.4888680360837716E-2</v>
      </c>
      <c r="J174" s="2">
        <v>44907</v>
      </c>
      <c r="K174" s="1">
        <v>18402.150389999999</v>
      </c>
      <c r="L174" s="1">
        <v>18521.550780000001</v>
      </c>
      <c r="M174" s="1">
        <v>18345.699219999999</v>
      </c>
      <c r="N174" s="1">
        <v>18497.150389999999</v>
      </c>
      <c r="O174" s="1">
        <v>18497.150389999999</v>
      </c>
      <c r="P174" s="1">
        <v>193900</v>
      </c>
      <c r="Q174" s="4">
        <v>2.9777500000000001E-5</v>
      </c>
    </row>
    <row r="175" spans="1:17" ht="14.25" customHeight="1">
      <c r="A175" s="2">
        <v>44908</v>
      </c>
      <c r="B175" s="1">
        <v>485.04998799999998</v>
      </c>
      <c r="C175" s="1">
        <v>500</v>
      </c>
      <c r="D175" s="1">
        <v>467</v>
      </c>
      <c r="E175" s="1">
        <v>473.25</v>
      </c>
      <c r="F175" s="1">
        <v>473.25</v>
      </c>
      <c r="G175" s="1">
        <v>581735</v>
      </c>
      <c r="H175" s="1">
        <f t="shared" si="0"/>
        <v>-2.0895843332212616E-2</v>
      </c>
      <c r="J175" s="2">
        <v>44908</v>
      </c>
      <c r="K175" s="1">
        <v>18524.400389999999</v>
      </c>
      <c r="L175" s="1">
        <v>18617.25</v>
      </c>
      <c r="M175" s="1">
        <v>18490.199219999999</v>
      </c>
      <c r="N175" s="1">
        <v>18608</v>
      </c>
      <c r="O175" s="1">
        <v>18608</v>
      </c>
      <c r="P175" s="1">
        <v>187600</v>
      </c>
      <c r="Q175" s="1">
        <v>5.9927940000000001E-3</v>
      </c>
    </row>
    <row r="176" spans="1:17" ht="14.25" customHeight="1">
      <c r="A176" s="2">
        <v>44909</v>
      </c>
      <c r="B176" s="1">
        <v>473.95001200000002</v>
      </c>
      <c r="C176" s="1">
        <v>480.89999399999999</v>
      </c>
      <c r="D176" s="1">
        <v>463</v>
      </c>
      <c r="E176" s="1">
        <v>474.14999399999999</v>
      </c>
      <c r="F176" s="1">
        <v>474.14999399999999</v>
      </c>
      <c r="G176" s="1">
        <v>156518</v>
      </c>
      <c r="H176" s="1">
        <f t="shared" si="0"/>
        <v>1.9017305863708867E-3</v>
      </c>
      <c r="J176" s="2">
        <v>44909</v>
      </c>
      <c r="K176" s="1">
        <v>18671.25</v>
      </c>
      <c r="L176" s="1">
        <v>18696.099610000001</v>
      </c>
      <c r="M176" s="1">
        <v>18632.900389999999</v>
      </c>
      <c r="N176" s="1">
        <v>18660.300780000001</v>
      </c>
      <c r="O176" s="1">
        <v>18660.300780000001</v>
      </c>
      <c r="P176" s="1">
        <v>208000</v>
      </c>
      <c r="Q176" s="1">
        <v>2.8106609999999999E-3</v>
      </c>
    </row>
    <row r="177" spans="1:17" ht="14.25" customHeight="1">
      <c r="A177" s="2">
        <v>44910</v>
      </c>
      <c r="B177" s="1">
        <v>484</v>
      </c>
      <c r="C177" s="1">
        <v>491.5</v>
      </c>
      <c r="D177" s="1">
        <v>472</v>
      </c>
      <c r="E177" s="1">
        <v>477.95001200000002</v>
      </c>
      <c r="F177" s="1">
        <v>477.95001200000002</v>
      </c>
      <c r="G177" s="1">
        <v>276569</v>
      </c>
      <c r="H177" s="1">
        <f t="shared" si="0"/>
        <v>8.014379517212511E-3</v>
      </c>
      <c r="J177" s="2">
        <v>44910</v>
      </c>
      <c r="K177" s="1">
        <v>18614.400389999999</v>
      </c>
      <c r="L177" s="1">
        <v>18652.900389999999</v>
      </c>
      <c r="M177" s="1">
        <v>18387.699219999999</v>
      </c>
      <c r="N177" s="1">
        <v>18414.900389999999</v>
      </c>
      <c r="O177" s="1">
        <v>18414.900389999999</v>
      </c>
      <c r="P177" s="1">
        <v>183100</v>
      </c>
      <c r="Q177" s="1">
        <v>-1.3150934E-2</v>
      </c>
    </row>
    <row r="178" spans="1:17" ht="14.25" customHeight="1">
      <c r="A178" s="2">
        <v>44911</v>
      </c>
      <c r="B178" s="1">
        <v>475.60000600000001</v>
      </c>
      <c r="C178" s="1">
        <v>479.89999399999999</v>
      </c>
      <c r="D178" s="1">
        <v>458.14999399999999</v>
      </c>
      <c r="E178" s="1">
        <v>461.70001200000002</v>
      </c>
      <c r="F178" s="1">
        <v>461.70001200000002</v>
      </c>
      <c r="G178" s="1">
        <v>116250</v>
      </c>
      <c r="H178" s="1">
        <f t="shared" si="0"/>
        <v>-3.3999371465650241E-2</v>
      </c>
      <c r="J178" s="2">
        <v>44911</v>
      </c>
      <c r="K178" s="1">
        <v>18319.099610000001</v>
      </c>
      <c r="L178" s="1">
        <v>18440.949219999999</v>
      </c>
      <c r="M178" s="1">
        <v>18255.150389999999</v>
      </c>
      <c r="N178" s="1">
        <v>18269</v>
      </c>
      <c r="O178" s="1">
        <v>18269</v>
      </c>
      <c r="P178" s="1">
        <v>277700</v>
      </c>
      <c r="Q178" s="1">
        <v>-7.9229529999999999E-3</v>
      </c>
    </row>
    <row r="179" spans="1:17" ht="14.25" customHeight="1">
      <c r="A179" s="2">
        <v>44914</v>
      </c>
      <c r="B179" s="1">
        <v>464.75</v>
      </c>
      <c r="C179" s="1">
        <v>464.75</v>
      </c>
      <c r="D179" s="1">
        <v>436.60000600000001</v>
      </c>
      <c r="E179" s="1">
        <v>438.39999399999999</v>
      </c>
      <c r="F179" s="1">
        <v>438.39999399999999</v>
      </c>
      <c r="G179" s="1">
        <v>121212</v>
      </c>
      <c r="H179" s="1">
        <f t="shared" si="0"/>
        <v>-5.0465708023416767E-2</v>
      </c>
      <c r="J179" s="2">
        <v>44914</v>
      </c>
      <c r="K179" s="1">
        <v>18288.099610000001</v>
      </c>
      <c r="L179" s="1">
        <v>18431.650389999999</v>
      </c>
      <c r="M179" s="1">
        <v>18244.550780000001</v>
      </c>
      <c r="N179" s="1">
        <v>18420.449219999999</v>
      </c>
      <c r="O179" s="1">
        <v>18420.449219999999</v>
      </c>
      <c r="P179" s="1">
        <v>154800</v>
      </c>
      <c r="Q179" s="1">
        <v>8.2899570000000006E-3</v>
      </c>
    </row>
    <row r="180" spans="1:17" ht="14.25" customHeight="1">
      <c r="A180" s="2">
        <v>44915</v>
      </c>
      <c r="B180" s="1">
        <v>435.70001200000002</v>
      </c>
      <c r="C180" s="1">
        <v>488</v>
      </c>
      <c r="D180" s="1">
        <v>430.60000600000001</v>
      </c>
      <c r="E180" s="1">
        <v>480.64999399999999</v>
      </c>
      <c r="F180" s="1">
        <v>480.64999399999999</v>
      </c>
      <c r="G180" s="1">
        <v>1522846</v>
      </c>
      <c r="H180" s="1">
        <f t="shared" si="0"/>
        <v>9.6373176501457714E-2</v>
      </c>
      <c r="J180" s="2">
        <v>44915</v>
      </c>
      <c r="K180" s="1">
        <v>18340.300780000001</v>
      </c>
      <c r="L180" s="1">
        <v>18404.900389999999</v>
      </c>
      <c r="M180" s="1">
        <v>18202.650389999999</v>
      </c>
      <c r="N180" s="1">
        <v>18385.300780000001</v>
      </c>
      <c r="O180" s="1">
        <v>18385.300780000001</v>
      </c>
      <c r="P180" s="1">
        <v>169000</v>
      </c>
      <c r="Q180" s="1">
        <v>-1.908121E-3</v>
      </c>
    </row>
    <row r="181" spans="1:17" ht="14.25" customHeight="1">
      <c r="A181" s="2">
        <v>44916</v>
      </c>
      <c r="B181" s="1">
        <v>476</v>
      </c>
      <c r="C181" s="1">
        <v>481.39999399999999</v>
      </c>
      <c r="D181" s="1">
        <v>447</v>
      </c>
      <c r="E181" s="1">
        <v>454</v>
      </c>
      <c r="F181" s="1">
        <v>454</v>
      </c>
      <c r="G181" s="1">
        <v>303168</v>
      </c>
      <c r="H181" s="1">
        <f t="shared" si="0"/>
        <v>-5.5445738755174112E-2</v>
      </c>
      <c r="J181" s="2">
        <v>44916</v>
      </c>
      <c r="K181" s="1">
        <v>18435.150389999999</v>
      </c>
      <c r="L181" s="1">
        <v>18473.349610000001</v>
      </c>
      <c r="M181" s="1">
        <v>18162.75</v>
      </c>
      <c r="N181" s="1">
        <v>18199.099610000001</v>
      </c>
      <c r="O181" s="1">
        <v>18199.099610000001</v>
      </c>
      <c r="P181" s="1">
        <v>187600</v>
      </c>
      <c r="Q181" s="1">
        <v>-1.012772E-2</v>
      </c>
    </row>
    <row r="182" spans="1:17" ht="14.25" customHeight="1">
      <c r="A182" s="2">
        <v>44917</v>
      </c>
      <c r="B182" s="1">
        <v>454.79998799999998</v>
      </c>
      <c r="C182" s="1">
        <v>460</v>
      </c>
      <c r="D182" s="1">
        <v>434.29998799999998</v>
      </c>
      <c r="E182" s="1">
        <v>439.75</v>
      </c>
      <c r="F182" s="1">
        <v>439.75</v>
      </c>
      <c r="G182" s="1">
        <v>162007</v>
      </c>
      <c r="H182" s="1">
        <f t="shared" si="0"/>
        <v>-3.138766519823788E-2</v>
      </c>
      <c r="J182" s="2">
        <v>44917</v>
      </c>
      <c r="K182" s="1">
        <v>18288.800780000001</v>
      </c>
      <c r="L182" s="1">
        <v>18318.75</v>
      </c>
      <c r="M182" s="1">
        <v>18068.599610000001</v>
      </c>
      <c r="N182" s="1">
        <v>18127.349610000001</v>
      </c>
      <c r="O182" s="1">
        <v>18127.349610000001</v>
      </c>
      <c r="P182" s="1">
        <v>195700</v>
      </c>
      <c r="Q182" s="1">
        <v>-3.942503E-3</v>
      </c>
    </row>
    <row r="183" spans="1:17" ht="14.25" customHeight="1">
      <c r="A183" s="2">
        <v>44918</v>
      </c>
      <c r="B183" s="1">
        <v>441.5</v>
      </c>
      <c r="C183" s="1">
        <v>441.5</v>
      </c>
      <c r="D183" s="1">
        <v>409</v>
      </c>
      <c r="E183" s="1">
        <v>419.04998799999998</v>
      </c>
      <c r="F183" s="1">
        <v>419.04998799999998</v>
      </c>
      <c r="G183" s="1">
        <v>218993</v>
      </c>
      <c r="H183" s="1">
        <f t="shared" si="0"/>
        <v>-4.7072227401932953E-2</v>
      </c>
      <c r="J183" s="2">
        <v>44918</v>
      </c>
      <c r="K183" s="1">
        <v>17977.650389999999</v>
      </c>
      <c r="L183" s="1">
        <v>18050.449219999999</v>
      </c>
      <c r="M183" s="1">
        <v>17779.5</v>
      </c>
      <c r="N183" s="1">
        <v>17806.800780000001</v>
      </c>
      <c r="O183" s="1">
        <v>17806.800780000001</v>
      </c>
      <c r="P183" s="1">
        <v>221500</v>
      </c>
      <c r="Q183" s="1">
        <v>-1.768316E-2</v>
      </c>
    </row>
    <row r="184" spans="1:17" ht="14.25" customHeight="1">
      <c r="A184" s="2">
        <v>44921</v>
      </c>
      <c r="B184" s="1">
        <v>412.85000600000001</v>
      </c>
      <c r="C184" s="1">
        <v>479.95001200000002</v>
      </c>
      <c r="D184" s="1">
        <v>412.85000600000001</v>
      </c>
      <c r="E184" s="1">
        <v>455.79998799999998</v>
      </c>
      <c r="F184" s="1">
        <v>455.79998799999998</v>
      </c>
      <c r="G184" s="1">
        <v>650280</v>
      </c>
      <c r="H184" s="1">
        <f t="shared" si="0"/>
        <v>8.7698367861545057E-2</v>
      </c>
      <c r="J184" s="2">
        <v>44921</v>
      </c>
      <c r="K184" s="1">
        <v>17830.400389999999</v>
      </c>
      <c r="L184" s="1">
        <v>18084.099610000001</v>
      </c>
      <c r="M184" s="1">
        <v>17774.25</v>
      </c>
      <c r="N184" s="1">
        <v>18014.599610000001</v>
      </c>
      <c r="O184" s="1">
        <v>18014.599610000001</v>
      </c>
      <c r="P184" s="1">
        <v>176700</v>
      </c>
      <c r="Q184" s="1">
        <v>1.1669633E-2</v>
      </c>
    </row>
    <row r="185" spans="1:17" ht="14.25" customHeight="1">
      <c r="A185" s="2">
        <v>44922</v>
      </c>
      <c r="B185" s="1">
        <v>455</v>
      </c>
      <c r="C185" s="1">
        <v>470.5</v>
      </c>
      <c r="D185" s="1">
        <v>451.95001200000002</v>
      </c>
      <c r="E185" s="1">
        <v>461.89999399999999</v>
      </c>
      <c r="F185" s="1">
        <v>461.89999399999999</v>
      </c>
      <c r="G185" s="1">
        <v>201280</v>
      </c>
      <c r="H185" s="1">
        <f t="shared" si="0"/>
        <v>1.3383076262827753E-2</v>
      </c>
      <c r="J185" s="2">
        <v>44922</v>
      </c>
      <c r="K185" s="1">
        <v>18089.800780000001</v>
      </c>
      <c r="L185" s="1">
        <v>18149.25</v>
      </c>
      <c r="M185" s="1">
        <v>17967.449219999999</v>
      </c>
      <c r="N185" s="1">
        <v>18132.300780000001</v>
      </c>
      <c r="O185" s="1">
        <v>18132.300780000001</v>
      </c>
      <c r="P185" s="1">
        <v>214300</v>
      </c>
      <c r="Q185" s="1">
        <v>6.5336550000000002E-3</v>
      </c>
    </row>
    <row r="186" spans="1:17" ht="14.25" customHeight="1">
      <c r="A186" s="2">
        <v>44923</v>
      </c>
      <c r="B186" s="1">
        <v>460.89999399999999</v>
      </c>
      <c r="C186" s="1">
        <v>474.95001200000002</v>
      </c>
      <c r="D186" s="1">
        <v>457.54998799999998</v>
      </c>
      <c r="E186" s="1">
        <v>462.60000600000001</v>
      </c>
      <c r="F186" s="1">
        <v>462.60000600000001</v>
      </c>
      <c r="G186" s="1">
        <v>145265</v>
      </c>
      <c r="H186" s="1">
        <f t="shared" si="0"/>
        <v>1.5155055403617279E-3</v>
      </c>
      <c r="J186" s="2">
        <v>44923</v>
      </c>
      <c r="K186" s="1">
        <v>18084.75</v>
      </c>
      <c r="L186" s="1">
        <v>18173.099610000001</v>
      </c>
      <c r="M186" s="1">
        <v>18068.349610000001</v>
      </c>
      <c r="N186" s="1">
        <v>18122.5</v>
      </c>
      <c r="O186" s="1">
        <v>18122.5</v>
      </c>
      <c r="P186" s="1">
        <v>193900</v>
      </c>
      <c r="Q186" s="1">
        <v>-5.4051499999999998E-4</v>
      </c>
    </row>
    <row r="187" spans="1:17" ht="14.25" customHeight="1">
      <c r="A187" s="2">
        <v>44924</v>
      </c>
      <c r="B187" s="1">
        <v>457</v>
      </c>
      <c r="C187" s="1">
        <v>460.85000600000001</v>
      </c>
      <c r="D187" s="1">
        <v>450.79998799999998</v>
      </c>
      <c r="E187" s="1">
        <v>452.70001200000002</v>
      </c>
      <c r="F187" s="1">
        <v>452.70001200000002</v>
      </c>
      <c r="G187" s="1">
        <v>97517</v>
      </c>
      <c r="H187" s="1">
        <f t="shared" si="0"/>
        <v>-2.1400764962376528E-2</v>
      </c>
      <c r="J187" s="2">
        <v>44924</v>
      </c>
      <c r="K187" s="1">
        <v>18045.699219999999</v>
      </c>
      <c r="L187" s="1">
        <v>18229.699219999999</v>
      </c>
      <c r="M187" s="1">
        <v>17992.800780000001</v>
      </c>
      <c r="N187" s="1">
        <v>18191</v>
      </c>
      <c r="O187" s="1">
        <v>18191</v>
      </c>
      <c r="P187" s="1">
        <v>281100</v>
      </c>
      <c r="Q187" s="1">
        <v>3.7798319999999999E-3</v>
      </c>
    </row>
    <row r="188" spans="1:17" ht="14.25" customHeight="1">
      <c r="A188" s="2">
        <v>44925</v>
      </c>
      <c r="B188" s="1">
        <v>456.79998799999998</v>
      </c>
      <c r="C188" s="1">
        <v>470.10000600000001</v>
      </c>
      <c r="D188" s="1">
        <v>455.10000600000001</v>
      </c>
      <c r="E188" s="1">
        <v>459.64999399999999</v>
      </c>
      <c r="F188" s="1">
        <v>459.64999399999999</v>
      </c>
      <c r="G188" s="1">
        <v>156007</v>
      </c>
      <c r="H188" s="1">
        <f t="shared" si="0"/>
        <v>1.5352290293290327E-2</v>
      </c>
      <c r="J188" s="2">
        <v>44925</v>
      </c>
      <c r="K188" s="1">
        <v>18259.099610000001</v>
      </c>
      <c r="L188" s="1">
        <v>18265.25</v>
      </c>
      <c r="M188" s="1">
        <v>18080.300780000001</v>
      </c>
      <c r="N188" s="1">
        <v>18105.300780000001</v>
      </c>
      <c r="O188" s="1">
        <v>18105.300780000001</v>
      </c>
      <c r="P188" s="1">
        <v>192000</v>
      </c>
      <c r="Q188" s="1">
        <v>-4.7110779999999996E-3</v>
      </c>
    </row>
    <row r="189" spans="1:17" ht="14.25" customHeight="1">
      <c r="A189" s="2">
        <v>44928</v>
      </c>
      <c r="B189" s="1">
        <v>430.35000600000001</v>
      </c>
      <c r="C189" s="1">
        <v>455</v>
      </c>
      <c r="D189" s="1">
        <v>430.35000600000001</v>
      </c>
      <c r="E189" s="1">
        <v>446.04998799999998</v>
      </c>
      <c r="F189" s="1">
        <v>446.04998799999998</v>
      </c>
      <c r="G189" s="1">
        <v>117194</v>
      </c>
      <c r="H189" s="1">
        <f t="shared" si="0"/>
        <v>-2.9587743234040009E-2</v>
      </c>
      <c r="J189" s="2">
        <v>44928</v>
      </c>
      <c r="K189" s="1">
        <v>18131.699219999999</v>
      </c>
      <c r="L189" s="1">
        <v>18215.150389999999</v>
      </c>
      <c r="M189" s="1">
        <v>18086.5</v>
      </c>
      <c r="N189" s="1">
        <v>18197.449219999999</v>
      </c>
      <c r="O189" s="1">
        <v>18197.449219999999</v>
      </c>
      <c r="P189" s="1">
        <v>256100</v>
      </c>
      <c r="Q189" s="1">
        <v>5.089583E-3</v>
      </c>
    </row>
    <row r="190" spans="1:17" ht="14.25" customHeight="1">
      <c r="A190" s="2">
        <v>44929</v>
      </c>
      <c r="B190" s="1">
        <v>448.75</v>
      </c>
      <c r="C190" s="1">
        <v>478.95001200000002</v>
      </c>
      <c r="D190" s="1">
        <v>448.75</v>
      </c>
      <c r="E190" s="1">
        <v>463.79998799999998</v>
      </c>
      <c r="F190" s="1">
        <v>463.79998799999998</v>
      </c>
      <c r="G190" s="1">
        <v>910475</v>
      </c>
      <c r="H190" s="1">
        <f t="shared" si="0"/>
        <v>3.9793746166405075E-2</v>
      </c>
      <c r="J190" s="2">
        <v>44929</v>
      </c>
      <c r="K190" s="1">
        <v>18163.199219999999</v>
      </c>
      <c r="L190" s="1">
        <v>18251.949219999999</v>
      </c>
      <c r="M190" s="1">
        <v>18149.800780000001</v>
      </c>
      <c r="N190" s="1">
        <v>18232.550780000001</v>
      </c>
      <c r="O190" s="1">
        <v>18232.550780000001</v>
      </c>
      <c r="P190" s="1">
        <v>208700</v>
      </c>
      <c r="Q190" s="1">
        <v>1.9289279999999999E-3</v>
      </c>
    </row>
    <row r="191" spans="1:17" ht="14.25" customHeight="1">
      <c r="A191" s="2">
        <v>44930</v>
      </c>
      <c r="B191" s="1">
        <v>461.54998799999998</v>
      </c>
      <c r="C191" s="1">
        <v>470</v>
      </c>
      <c r="D191" s="1">
        <v>451.85000600000001</v>
      </c>
      <c r="E191" s="1">
        <v>463.70001200000002</v>
      </c>
      <c r="F191" s="1">
        <v>463.70001200000002</v>
      </c>
      <c r="G191" s="1">
        <v>190776</v>
      </c>
      <c r="H191" s="1">
        <f t="shared" si="0"/>
        <v>-2.1555843593501489E-4</v>
      </c>
      <c r="J191" s="2">
        <v>44930</v>
      </c>
      <c r="K191" s="1">
        <v>18230.650389999999</v>
      </c>
      <c r="L191" s="1">
        <v>18243</v>
      </c>
      <c r="M191" s="1">
        <v>18020.599610000001</v>
      </c>
      <c r="N191" s="1">
        <v>18042.949219999999</v>
      </c>
      <c r="O191" s="1">
        <v>18042.949219999999</v>
      </c>
      <c r="P191" s="1">
        <v>235200</v>
      </c>
      <c r="Q191" s="1">
        <v>-1.0399069E-2</v>
      </c>
    </row>
    <row r="192" spans="1:17" ht="14.25" customHeight="1">
      <c r="A192" s="2">
        <v>44931</v>
      </c>
      <c r="B192" s="1">
        <v>467.79998799999998</v>
      </c>
      <c r="C192" s="1">
        <v>474.89999399999999</v>
      </c>
      <c r="D192" s="1">
        <v>435.10000600000001</v>
      </c>
      <c r="E192" s="1">
        <v>466.5</v>
      </c>
      <c r="F192" s="1">
        <v>466.5</v>
      </c>
      <c r="G192" s="1">
        <v>386327</v>
      </c>
      <c r="H192" s="1">
        <f t="shared" si="0"/>
        <v>6.0383608530076849E-3</v>
      </c>
      <c r="J192" s="2">
        <v>44931</v>
      </c>
      <c r="K192" s="1">
        <v>18101.949219999999</v>
      </c>
      <c r="L192" s="1">
        <v>18120.300780000001</v>
      </c>
      <c r="M192" s="1">
        <v>17892.599610000001</v>
      </c>
      <c r="N192" s="1">
        <v>17992.150389999999</v>
      </c>
      <c r="O192" s="1">
        <v>17992.150389999999</v>
      </c>
      <c r="P192" s="1">
        <v>269900</v>
      </c>
      <c r="Q192" s="1">
        <v>-2.8154389999999999E-3</v>
      </c>
    </row>
    <row r="193" spans="1:17" ht="14.25" customHeight="1">
      <c r="A193" s="2">
        <v>44932</v>
      </c>
      <c r="B193" s="1">
        <v>466.5</v>
      </c>
      <c r="C193" s="1">
        <v>467.79998799999998</v>
      </c>
      <c r="D193" s="1">
        <v>447.60000600000001</v>
      </c>
      <c r="E193" s="1">
        <v>449.79998799999998</v>
      </c>
      <c r="F193" s="1">
        <v>449.79998799999998</v>
      </c>
      <c r="G193" s="1">
        <v>130419</v>
      </c>
      <c r="H193" s="1">
        <f t="shared" si="0"/>
        <v>-3.5798525187566987E-2</v>
      </c>
      <c r="J193" s="2">
        <v>44932</v>
      </c>
      <c r="K193" s="1">
        <v>18008.050780000001</v>
      </c>
      <c r="L193" s="1">
        <v>18047.400389999999</v>
      </c>
      <c r="M193" s="1">
        <v>17795.550780000001</v>
      </c>
      <c r="N193" s="1">
        <v>17859.449219999999</v>
      </c>
      <c r="O193" s="1">
        <v>17859.449219999999</v>
      </c>
      <c r="P193" s="1">
        <v>238200</v>
      </c>
      <c r="Q193" s="1">
        <v>-7.3755039999999997E-3</v>
      </c>
    </row>
    <row r="194" spans="1:17" ht="14.25" customHeight="1">
      <c r="A194" s="2">
        <v>44935</v>
      </c>
      <c r="B194" s="1">
        <v>452.29998799999998</v>
      </c>
      <c r="C194" s="1">
        <v>453.45001200000002</v>
      </c>
      <c r="D194" s="1">
        <v>425.10000600000001</v>
      </c>
      <c r="E194" s="1">
        <v>431.64999399999999</v>
      </c>
      <c r="F194" s="1">
        <v>431.64999399999999</v>
      </c>
      <c r="G194" s="1">
        <v>583254</v>
      </c>
      <c r="H194" s="1">
        <f t="shared" si="0"/>
        <v>-4.035125496712999E-2</v>
      </c>
      <c r="J194" s="2">
        <v>44935</v>
      </c>
      <c r="K194" s="1">
        <v>17952.550780000001</v>
      </c>
      <c r="L194" s="1">
        <v>18141.400389999999</v>
      </c>
      <c r="M194" s="1">
        <v>17936.150389999999</v>
      </c>
      <c r="N194" s="1">
        <v>18101.199219999999</v>
      </c>
      <c r="O194" s="1">
        <v>18101.199219999999</v>
      </c>
      <c r="P194" s="1">
        <v>257200</v>
      </c>
      <c r="Q194" s="1">
        <v>1.3536252E-2</v>
      </c>
    </row>
    <row r="195" spans="1:17" ht="14.25" customHeight="1">
      <c r="A195" s="2">
        <v>44936</v>
      </c>
      <c r="B195" s="1">
        <v>434.70001200000002</v>
      </c>
      <c r="C195" s="1">
        <v>446.39999399999999</v>
      </c>
      <c r="D195" s="1">
        <v>423</v>
      </c>
      <c r="E195" s="1">
        <v>429.85000600000001</v>
      </c>
      <c r="F195" s="1">
        <v>429.85000600000001</v>
      </c>
      <c r="G195" s="1">
        <v>227718</v>
      </c>
      <c r="H195" s="1">
        <f t="shared" si="0"/>
        <v>-4.1700174331520401E-3</v>
      </c>
      <c r="J195" s="2">
        <v>44936</v>
      </c>
      <c r="K195" s="1">
        <v>18121.300780000001</v>
      </c>
      <c r="L195" s="1">
        <v>18127.599610000001</v>
      </c>
      <c r="M195" s="1">
        <v>17856</v>
      </c>
      <c r="N195" s="1">
        <v>17914.150389999999</v>
      </c>
      <c r="O195" s="1">
        <v>17914.150389999999</v>
      </c>
      <c r="P195" s="1">
        <v>283300</v>
      </c>
      <c r="Q195" s="1">
        <v>-1.0333505E-2</v>
      </c>
    </row>
    <row r="196" spans="1:17" ht="14.25" customHeight="1">
      <c r="A196" s="2">
        <v>44937</v>
      </c>
      <c r="B196" s="1">
        <v>435.89999399999999</v>
      </c>
      <c r="C196" s="1">
        <v>435.89999399999999</v>
      </c>
      <c r="D196" s="1">
        <v>428.04998799999998</v>
      </c>
      <c r="E196" s="1">
        <v>430.29998799999998</v>
      </c>
      <c r="F196" s="1">
        <v>430.29998799999998</v>
      </c>
      <c r="G196" s="1">
        <v>160175</v>
      </c>
      <c r="H196" s="1">
        <f t="shared" si="0"/>
        <v>1.0468349278096589E-3</v>
      </c>
      <c r="J196" s="2">
        <v>44937</v>
      </c>
      <c r="K196" s="1">
        <v>17924.25</v>
      </c>
      <c r="L196" s="1">
        <v>17976.349610000001</v>
      </c>
      <c r="M196" s="1">
        <v>17824.349610000001</v>
      </c>
      <c r="N196" s="1">
        <v>17895.699219999999</v>
      </c>
      <c r="O196" s="1">
        <v>17895.699219999999</v>
      </c>
      <c r="P196" s="1">
        <v>259900</v>
      </c>
      <c r="Q196" s="1">
        <v>-1.029978E-3</v>
      </c>
    </row>
    <row r="197" spans="1:17" ht="14.25" customHeight="1">
      <c r="A197" s="2">
        <v>44938</v>
      </c>
      <c r="B197" s="1">
        <v>434.20001200000002</v>
      </c>
      <c r="C197" s="1">
        <v>434.20001200000002</v>
      </c>
      <c r="D197" s="1">
        <v>421.20001200000002</v>
      </c>
      <c r="E197" s="1">
        <v>425.20001200000002</v>
      </c>
      <c r="F197" s="1">
        <v>425.20001200000002</v>
      </c>
      <c r="G197" s="1">
        <v>84721</v>
      </c>
      <c r="H197" s="1">
        <f t="shared" si="0"/>
        <v>-1.1852140697712454E-2</v>
      </c>
      <c r="J197" s="2">
        <v>44938</v>
      </c>
      <c r="K197" s="1">
        <v>17920.849610000001</v>
      </c>
      <c r="L197" s="1">
        <v>17945.800780000001</v>
      </c>
      <c r="M197" s="1">
        <v>17761.650389999999</v>
      </c>
      <c r="N197" s="1">
        <v>17858.199219999999</v>
      </c>
      <c r="O197" s="1">
        <v>17858.199219999999</v>
      </c>
      <c r="P197" s="1">
        <v>227800</v>
      </c>
      <c r="Q197" s="1">
        <v>-2.0954760000000002E-3</v>
      </c>
    </row>
    <row r="198" spans="1:17" ht="14.25" customHeight="1">
      <c r="A198" s="2">
        <v>44939</v>
      </c>
      <c r="B198" s="1">
        <v>422.75</v>
      </c>
      <c r="C198" s="1">
        <v>443.35000600000001</v>
      </c>
      <c r="D198" s="1">
        <v>420</v>
      </c>
      <c r="E198" s="1">
        <v>439.29998799999998</v>
      </c>
      <c r="F198" s="1">
        <v>439.29998799999998</v>
      </c>
      <c r="G198" s="1">
        <v>207601</v>
      </c>
      <c r="H198" s="1">
        <f t="shared" si="0"/>
        <v>3.3160808095179295E-2</v>
      </c>
      <c r="J198" s="2">
        <v>44939</v>
      </c>
      <c r="K198" s="1">
        <v>17867.5</v>
      </c>
      <c r="L198" s="1">
        <v>17999.349610000001</v>
      </c>
      <c r="M198" s="1">
        <v>17774.25</v>
      </c>
      <c r="N198" s="1">
        <v>17956.599610000001</v>
      </c>
      <c r="O198" s="1">
        <v>17956.599610000001</v>
      </c>
      <c r="P198" s="1">
        <v>256700</v>
      </c>
      <c r="Q198" s="1">
        <v>5.5100959999999999E-3</v>
      </c>
    </row>
    <row r="199" spans="1:17" ht="14.25" customHeight="1">
      <c r="A199" s="2">
        <v>44942</v>
      </c>
      <c r="B199" s="1">
        <v>442.29998799999998</v>
      </c>
      <c r="C199" s="1">
        <v>454</v>
      </c>
      <c r="D199" s="1">
        <v>438.39999399999999</v>
      </c>
      <c r="E199" s="1">
        <v>450.64999399999999</v>
      </c>
      <c r="F199" s="1">
        <v>450.64999399999999</v>
      </c>
      <c r="G199" s="1">
        <v>221801</v>
      </c>
      <c r="H199" s="1">
        <f t="shared" si="0"/>
        <v>2.5836572524559287E-2</v>
      </c>
      <c r="J199" s="2">
        <v>44942</v>
      </c>
      <c r="K199" s="1">
        <v>18033.150389999999</v>
      </c>
      <c r="L199" s="1">
        <v>18049.650389999999</v>
      </c>
      <c r="M199" s="1">
        <v>17853.650389999999</v>
      </c>
      <c r="N199" s="1">
        <v>17894.849610000001</v>
      </c>
      <c r="O199" s="1">
        <v>17894.849610000001</v>
      </c>
      <c r="P199" s="1">
        <v>206200</v>
      </c>
      <c r="Q199" s="1">
        <v>-3.4388470000000001E-3</v>
      </c>
    </row>
    <row r="200" spans="1:17" ht="14.25" customHeight="1">
      <c r="A200" s="2">
        <v>44943</v>
      </c>
      <c r="B200" s="1">
        <v>448.10000600000001</v>
      </c>
      <c r="C200" s="1">
        <v>459.39999399999999</v>
      </c>
      <c r="D200" s="1">
        <v>448.10000600000001</v>
      </c>
      <c r="E200" s="1">
        <v>456.20001200000002</v>
      </c>
      <c r="F200" s="1">
        <v>456.20001200000002</v>
      </c>
      <c r="G200" s="1">
        <v>655087</v>
      </c>
      <c r="H200" s="1">
        <f t="shared" si="0"/>
        <v>1.2315584320189865E-2</v>
      </c>
      <c r="J200" s="2">
        <v>44943</v>
      </c>
      <c r="K200" s="1">
        <v>17922.800780000001</v>
      </c>
      <c r="L200" s="1">
        <v>18072.050780000001</v>
      </c>
      <c r="M200" s="1">
        <v>17886.949219999999</v>
      </c>
      <c r="N200" s="1">
        <v>18053.300780000001</v>
      </c>
      <c r="O200" s="1">
        <v>18053.300780000001</v>
      </c>
      <c r="P200" s="1">
        <v>219100</v>
      </c>
      <c r="Q200" s="1">
        <v>8.8545689999999996E-3</v>
      </c>
    </row>
    <row r="201" spans="1:17" ht="14.25" customHeight="1">
      <c r="A201" s="2">
        <v>44944</v>
      </c>
      <c r="B201" s="1">
        <v>458</v>
      </c>
      <c r="C201" s="1">
        <v>458.85000600000001</v>
      </c>
      <c r="D201" s="1">
        <v>443</v>
      </c>
      <c r="E201" s="1">
        <v>447.25</v>
      </c>
      <c r="F201" s="1">
        <v>447.25</v>
      </c>
      <c r="G201" s="1">
        <v>70305</v>
      </c>
      <c r="H201" s="1">
        <f t="shared" si="0"/>
        <v>-1.9618614126647671E-2</v>
      </c>
      <c r="J201" s="2">
        <v>44944</v>
      </c>
      <c r="K201" s="1">
        <v>18074.300780000001</v>
      </c>
      <c r="L201" s="1">
        <v>18183.75</v>
      </c>
      <c r="M201" s="1">
        <v>18032.449219999999</v>
      </c>
      <c r="N201" s="1">
        <v>18165.349610000001</v>
      </c>
      <c r="O201" s="1">
        <v>18165.349610000001</v>
      </c>
      <c r="P201" s="1">
        <v>255800</v>
      </c>
      <c r="Q201" s="1">
        <v>6.2065560000000002E-3</v>
      </c>
    </row>
    <row r="202" spans="1:17" ht="14.25" customHeight="1">
      <c r="A202" s="2">
        <v>44945</v>
      </c>
      <c r="B202" s="1">
        <v>445.04998799999998</v>
      </c>
      <c r="C202" s="1">
        <v>456</v>
      </c>
      <c r="D202" s="1">
        <v>442.10000600000001</v>
      </c>
      <c r="E202" s="1">
        <v>444.79998799999998</v>
      </c>
      <c r="F202" s="1">
        <v>444.79998799999998</v>
      </c>
      <c r="G202" s="1">
        <v>201146</v>
      </c>
      <c r="H202" s="1">
        <f t="shared" si="0"/>
        <v>-5.4779474566797326E-3</v>
      </c>
      <c r="J202" s="2">
        <v>44945</v>
      </c>
      <c r="K202" s="1">
        <v>18119.800780000001</v>
      </c>
      <c r="L202" s="1">
        <v>18155.199219999999</v>
      </c>
      <c r="M202" s="1">
        <v>18063.75</v>
      </c>
      <c r="N202" s="1">
        <v>18107.849610000001</v>
      </c>
      <c r="O202" s="1">
        <v>18107.849610000001</v>
      </c>
      <c r="P202" s="1">
        <v>237800</v>
      </c>
      <c r="Q202" s="1">
        <v>-3.1653670000000001E-3</v>
      </c>
    </row>
    <row r="203" spans="1:17" ht="14.25" customHeight="1">
      <c r="A203" s="2">
        <v>44946</v>
      </c>
      <c r="B203" s="1">
        <v>446.95001200000002</v>
      </c>
      <c r="C203" s="1">
        <v>464.70001200000002</v>
      </c>
      <c r="D203" s="1">
        <v>444</v>
      </c>
      <c r="E203" s="1">
        <v>451.10000600000001</v>
      </c>
      <c r="F203" s="1">
        <v>451.10000600000001</v>
      </c>
      <c r="G203" s="1">
        <v>310128</v>
      </c>
      <c r="H203" s="1">
        <f t="shared" si="0"/>
        <v>1.4163709914488676E-2</v>
      </c>
      <c r="J203" s="2">
        <v>44946</v>
      </c>
      <c r="K203" s="1">
        <v>18115.599610000001</v>
      </c>
      <c r="L203" s="1">
        <v>18145.449219999999</v>
      </c>
      <c r="M203" s="1">
        <v>18016.199219999999</v>
      </c>
      <c r="N203" s="1">
        <v>18027.650389999999</v>
      </c>
      <c r="O203" s="1">
        <v>18027.650389999999</v>
      </c>
      <c r="P203" s="1">
        <v>237200</v>
      </c>
      <c r="Q203" s="1">
        <v>-4.4289749999999999E-3</v>
      </c>
    </row>
    <row r="204" spans="1:17" ht="14.25" customHeight="1">
      <c r="A204" s="2">
        <v>44949</v>
      </c>
      <c r="B204" s="1">
        <v>455.60000600000001</v>
      </c>
      <c r="C204" s="1">
        <v>455.60000600000001</v>
      </c>
      <c r="D204" s="1">
        <v>446.45001200000002</v>
      </c>
      <c r="E204" s="1">
        <v>450.45001200000002</v>
      </c>
      <c r="F204" s="1">
        <v>450.45001200000002</v>
      </c>
      <c r="G204" s="1">
        <v>57710</v>
      </c>
      <c r="H204" s="1">
        <f t="shared" si="0"/>
        <v>-1.4409088702161954E-3</v>
      </c>
      <c r="J204" s="2">
        <v>44949</v>
      </c>
      <c r="K204" s="1">
        <v>18118.449219999999</v>
      </c>
      <c r="L204" s="1">
        <v>18162.599610000001</v>
      </c>
      <c r="M204" s="1">
        <v>18063.449219999999</v>
      </c>
      <c r="N204" s="1">
        <v>18118.550780000001</v>
      </c>
      <c r="O204" s="1">
        <v>18118.550780000001</v>
      </c>
      <c r="P204" s="1">
        <v>202500</v>
      </c>
      <c r="Q204" s="1">
        <v>5.042276E-3</v>
      </c>
    </row>
    <row r="205" spans="1:17" ht="14.25" customHeight="1">
      <c r="A205" s="2">
        <v>44950</v>
      </c>
      <c r="B205" s="1">
        <v>453.20001200000002</v>
      </c>
      <c r="C205" s="1">
        <v>454.25</v>
      </c>
      <c r="D205" s="1">
        <v>445.35000600000001</v>
      </c>
      <c r="E205" s="1">
        <v>448</v>
      </c>
      <c r="F205" s="1">
        <v>448</v>
      </c>
      <c r="G205" s="1">
        <v>106512</v>
      </c>
      <c r="H205" s="1">
        <f t="shared" si="0"/>
        <v>-5.4390319341361959E-3</v>
      </c>
      <c r="J205" s="2">
        <v>44950</v>
      </c>
      <c r="K205" s="1">
        <v>18183.949219999999</v>
      </c>
      <c r="L205" s="1">
        <v>18201.25</v>
      </c>
      <c r="M205" s="1">
        <v>18078.650389999999</v>
      </c>
      <c r="N205" s="1">
        <v>18118.300780000001</v>
      </c>
      <c r="O205" s="1">
        <v>18118.300780000001</v>
      </c>
      <c r="P205" s="1">
        <v>216900</v>
      </c>
      <c r="Q205" s="4">
        <v>-1.3798000000000001E-5</v>
      </c>
    </row>
    <row r="206" spans="1:17" ht="14.25" customHeight="1">
      <c r="A206" s="2">
        <v>44951</v>
      </c>
      <c r="B206" s="1">
        <v>449</v>
      </c>
      <c r="C206" s="1">
        <v>451.89999399999999</v>
      </c>
      <c r="D206" s="1">
        <v>443</v>
      </c>
      <c r="E206" s="1">
        <v>446.29998799999998</v>
      </c>
      <c r="F206" s="1">
        <v>446.29998799999998</v>
      </c>
      <c r="G206" s="1">
        <v>63332</v>
      </c>
      <c r="H206" s="1">
        <f t="shared" si="0"/>
        <v>-3.7946696428571292E-3</v>
      </c>
      <c r="J206" s="2">
        <v>44951</v>
      </c>
      <c r="K206" s="1">
        <v>18093.349610000001</v>
      </c>
      <c r="L206" s="1">
        <v>18100.599610000001</v>
      </c>
      <c r="M206" s="1">
        <v>17846.150389999999</v>
      </c>
      <c r="N206" s="1">
        <v>17891.949219999999</v>
      </c>
      <c r="O206" s="1">
        <v>17891.949219999999</v>
      </c>
      <c r="P206" s="1">
        <v>257200</v>
      </c>
      <c r="Q206" s="1">
        <v>-1.2492980000000001E-2</v>
      </c>
    </row>
    <row r="207" spans="1:17" ht="14.25" customHeight="1">
      <c r="A207" s="2">
        <v>44953</v>
      </c>
      <c r="B207" s="1">
        <v>449.85000600000001</v>
      </c>
      <c r="C207" s="1">
        <v>452.85000600000001</v>
      </c>
      <c r="D207" s="1">
        <v>427.39999399999999</v>
      </c>
      <c r="E207" s="1">
        <v>432</v>
      </c>
      <c r="F207" s="1">
        <v>432</v>
      </c>
      <c r="G207" s="1">
        <v>113241</v>
      </c>
      <c r="H207" s="1">
        <f t="shared" si="0"/>
        <v>-3.2041201847399559E-2</v>
      </c>
      <c r="J207" s="2">
        <v>44953</v>
      </c>
      <c r="K207" s="1">
        <v>17877.199219999999</v>
      </c>
      <c r="L207" s="1">
        <v>17884.75</v>
      </c>
      <c r="M207" s="1">
        <v>17493.550780000001</v>
      </c>
      <c r="N207" s="1">
        <v>17604.349610000001</v>
      </c>
      <c r="O207" s="1">
        <v>17604.349610000001</v>
      </c>
      <c r="P207" s="1">
        <v>476300</v>
      </c>
      <c r="Q207" s="1">
        <v>-1.6074247E-2</v>
      </c>
    </row>
    <row r="208" spans="1:17" ht="14.25" customHeight="1">
      <c r="A208" s="2">
        <v>44956</v>
      </c>
      <c r="B208" s="1">
        <v>433</v>
      </c>
      <c r="C208" s="1">
        <v>449.89999399999999</v>
      </c>
      <c r="D208" s="1">
        <v>426.35000600000001</v>
      </c>
      <c r="E208" s="1">
        <v>440.5</v>
      </c>
      <c r="F208" s="1">
        <v>440.5</v>
      </c>
      <c r="G208" s="1">
        <v>142725</v>
      </c>
      <c r="H208" s="1">
        <f t="shared" si="0"/>
        <v>1.9675925925925819E-2</v>
      </c>
      <c r="J208" s="2">
        <v>44956</v>
      </c>
      <c r="K208" s="1">
        <v>17541.949219999999</v>
      </c>
      <c r="L208" s="1">
        <v>17709.150389999999</v>
      </c>
      <c r="M208" s="1">
        <v>17405.550780000001</v>
      </c>
      <c r="N208" s="1">
        <v>17648.949219999999</v>
      </c>
      <c r="O208" s="1">
        <v>17648.949219999999</v>
      </c>
      <c r="P208" s="1">
        <v>432400</v>
      </c>
      <c r="Q208" s="1">
        <v>2.5334429999999998E-3</v>
      </c>
    </row>
    <row r="209" spans="1:17" ht="14.25" customHeight="1">
      <c r="A209" s="2">
        <v>44957</v>
      </c>
      <c r="B209" s="1">
        <v>441.64999399999999</v>
      </c>
      <c r="C209" s="1">
        <v>446.5</v>
      </c>
      <c r="D209" s="1">
        <v>439.54998799999998</v>
      </c>
      <c r="E209" s="1">
        <v>441.95001200000002</v>
      </c>
      <c r="F209" s="1">
        <v>441.95001200000002</v>
      </c>
      <c r="G209" s="1">
        <v>63037</v>
      </c>
      <c r="H209" s="1">
        <f t="shared" si="0"/>
        <v>3.2917412031783222E-3</v>
      </c>
      <c r="J209" s="2">
        <v>44957</v>
      </c>
      <c r="K209" s="1">
        <v>17731.449219999999</v>
      </c>
      <c r="L209" s="1">
        <v>17735.699219999999</v>
      </c>
      <c r="M209" s="1">
        <v>17537.550780000001</v>
      </c>
      <c r="N209" s="1">
        <v>17662.150389999999</v>
      </c>
      <c r="O209" s="1">
        <v>17662.150389999999</v>
      </c>
      <c r="P209" s="1">
        <v>398300</v>
      </c>
      <c r="Q209" s="1">
        <v>7.4798599999999996E-4</v>
      </c>
    </row>
    <row r="210" spans="1:17" ht="14.25" customHeight="1">
      <c r="A210" s="2">
        <v>44958</v>
      </c>
      <c r="B210" s="1">
        <v>440.14999399999999</v>
      </c>
      <c r="C210" s="1">
        <v>454.10000600000001</v>
      </c>
      <c r="D210" s="1">
        <v>426.54998799999998</v>
      </c>
      <c r="E210" s="1">
        <v>432.04998799999998</v>
      </c>
      <c r="F210" s="1">
        <v>432.04998799999998</v>
      </c>
      <c r="G210" s="1">
        <v>132270</v>
      </c>
      <c r="H210" s="1">
        <f t="shared" si="0"/>
        <v>-2.2400777760359092E-2</v>
      </c>
      <c r="J210" s="2">
        <v>44958</v>
      </c>
      <c r="K210" s="1">
        <v>17811.599610000001</v>
      </c>
      <c r="L210" s="1">
        <v>17972.199219999999</v>
      </c>
      <c r="M210" s="1">
        <v>17353.400389999999</v>
      </c>
      <c r="N210" s="1">
        <v>17616.300780000001</v>
      </c>
      <c r="O210" s="1">
        <v>17616.300780000001</v>
      </c>
      <c r="P210" s="1">
        <v>512900</v>
      </c>
      <c r="Q210" s="1">
        <v>-2.5959249999999998E-3</v>
      </c>
    </row>
    <row r="211" spans="1:17" ht="14.25" customHeight="1">
      <c r="A211" s="2">
        <v>44959</v>
      </c>
      <c r="B211" s="1">
        <v>415</v>
      </c>
      <c r="C211" s="1">
        <v>453.29998799999998</v>
      </c>
      <c r="D211" s="1">
        <v>415</v>
      </c>
      <c r="E211" s="1">
        <v>433.79998799999998</v>
      </c>
      <c r="F211" s="1">
        <v>433.79998799999998</v>
      </c>
      <c r="G211" s="1">
        <v>190941</v>
      </c>
      <c r="H211" s="1">
        <f t="shared" si="0"/>
        <v>4.0504572355177793E-3</v>
      </c>
      <c r="J211" s="2">
        <v>44959</v>
      </c>
      <c r="K211" s="1">
        <v>17517.099610000001</v>
      </c>
      <c r="L211" s="1">
        <v>17653.900389999999</v>
      </c>
      <c r="M211" s="1">
        <v>17445.949219999999</v>
      </c>
      <c r="N211" s="1">
        <v>17610.400389999999</v>
      </c>
      <c r="O211" s="1">
        <v>17610.400389999999</v>
      </c>
      <c r="P211" s="1">
        <v>490100</v>
      </c>
      <c r="Q211" s="1">
        <v>-3.3493900000000003E-4</v>
      </c>
    </row>
    <row r="212" spans="1:17" ht="14.25" customHeight="1">
      <c r="A212" s="2">
        <v>44960</v>
      </c>
      <c r="B212" s="1">
        <v>436.20001200000002</v>
      </c>
      <c r="C212" s="1">
        <v>448</v>
      </c>
      <c r="D212" s="1">
        <v>425.10000600000001</v>
      </c>
      <c r="E212" s="1">
        <v>434.29998799999998</v>
      </c>
      <c r="F212" s="1">
        <v>434.29998799999998</v>
      </c>
      <c r="G212" s="1">
        <v>88912</v>
      </c>
      <c r="H212" s="1">
        <f t="shared" si="0"/>
        <v>1.1526049189287679E-3</v>
      </c>
      <c r="J212" s="2">
        <v>44960</v>
      </c>
      <c r="K212" s="1">
        <v>17721.75</v>
      </c>
      <c r="L212" s="1">
        <v>17870.300780000001</v>
      </c>
      <c r="M212" s="1">
        <v>17584.199219999999</v>
      </c>
      <c r="N212" s="1">
        <v>17854.050780000001</v>
      </c>
      <c r="O212" s="1">
        <v>17854.050780000001</v>
      </c>
      <c r="P212" s="1">
        <v>424100</v>
      </c>
      <c r="Q212" s="1">
        <v>1.3835596E-2</v>
      </c>
    </row>
    <row r="213" spans="1:17" ht="14.25" customHeight="1">
      <c r="A213" s="2">
        <v>44963</v>
      </c>
      <c r="B213" s="1">
        <v>437.20001200000002</v>
      </c>
      <c r="C213" s="1">
        <v>438.70001200000002</v>
      </c>
      <c r="D213" s="1">
        <v>423.79998799999998</v>
      </c>
      <c r="E213" s="1">
        <v>427.29998799999998</v>
      </c>
      <c r="F213" s="1">
        <v>427.29998799999998</v>
      </c>
      <c r="G213" s="1">
        <v>42138</v>
      </c>
      <c r="H213" s="1">
        <f t="shared" si="0"/>
        <v>-1.6117891304201493E-2</v>
      </c>
      <c r="J213" s="2">
        <v>44963</v>
      </c>
      <c r="K213" s="1">
        <v>17818.550780000001</v>
      </c>
      <c r="L213" s="1">
        <v>17823.699219999999</v>
      </c>
      <c r="M213" s="1">
        <v>17698.349610000001</v>
      </c>
      <c r="N213" s="1">
        <v>17764.599610000001</v>
      </c>
      <c r="O213" s="1">
        <v>17764.599610000001</v>
      </c>
      <c r="P213" s="1">
        <v>282500</v>
      </c>
      <c r="Q213" s="1">
        <v>-5.0101329999999999E-3</v>
      </c>
    </row>
    <row r="214" spans="1:17" ht="14.25" customHeight="1">
      <c r="A214" s="2">
        <v>44964</v>
      </c>
      <c r="B214" s="1">
        <v>432.70001200000002</v>
      </c>
      <c r="C214" s="1">
        <v>442.95001200000002</v>
      </c>
      <c r="D214" s="1">
        <v>426</v>
      </c>
      <c r="E214" s="1">
        <v>439.60000600000001</v>
      </c>
      <c r="F214" s="1">
        <v>439.60000600000001</v>
      </c>
      <c r="G214" s="1">
        <v>86324</v>
      </c>
      <c r="H214" s="1">
        <f t="shared" si="0"/>
        <v>2.8785439610169217E-2</v>
      </c>
      <c r="J214" s="2">
        <v>44964</v>
      </c>
      <c r="K214" s="1">
        <v>17790.099610000001</v>
      </c>
      <c r="L214" s="1">
        <v>17811.150389999999</v>
      </c>
      <c r="M214" s="1">
        <v>17652.550780000001</v>
      </c>
      <c r="N214" s="1">
        <v>17721.5</v>
      </c>
      <c r="O214" s="1">
        <v>17721.5</v>
      </c>
      <c r="P214" s="1">
        <v>354400</v>
      </c>
      <c r="Q214" s="1">
        <v>-2.4261510000000001E-3</v>
      </c>
    </row>
    <row r="215" spans="1:17" ht="14.25" customHeight="1">
      <c r="A215" s="2">
        <v>44965</v>
      </c>
      <c r="B215" s="1">
        <v>435.04998799999998</v>
      </c>
      <c r="C215" s="1">
        <v>445.70001200000002</v>
      </c>
      <c r="D215" s="1">
        <v>430</v>
      </c>
      <c r="E215" s="1">
        <v>434.20001200000002</v>
      </c>
      <c r="F215" s="1">
        <v>434.20001200000002</v>
      </c>
      <c r="G215" s="1">
        <v>93179</v>
      </c>
      <c r="H215" s="1">
        <f t="shared" si="0"/>
        <v>-1.2283880633068067E-2</v>
      </c>
      <c r="J215" s="2">
        <v>44965</v>
      </c>
      <c r="K215" s="1">
        <v>17750.300780000001</v>
      </c>
      <c r="L215" s="1">
        <v>17898.699219999999</v>
      </c>
      <c r="M215" s="1">
        <v>17744.150389999999</v>
      </c>
      <c r="N215" s="1">
        <v>17871.699219999999</v>
      </c>
      <c r="O215" s="1">
        <v>17871.699219999999</v>
      </c>
      <c r="P215" s="1">
        <v>291000</v>
      </c>
      <c r="Q215" s="1">
        <v>8.4755360000000005E-3</v>
      </c>
    </row>
    <row r="216" spans="1:17" ht="14.25" customHeight="1">
      <c r="A216" s="2">
        <v>44966</v>
      </c>
      <c r="B216" s="1">
        <v>437.20001200000002</v>
      </c>
      <c r="C216" s="1">
        <v>437.89999399999999</v>
      </c>
      <c r="D216" s="1">
        <v>432</v>
      </c>
      <c r="E216" s="1">
        <v>433.79998799999998</v>
      </c>
      <c r="F216" s="1">
        <v>433.79998799999998</v>
      </c>
      <c r="G216" s="1">
        <v>64837</v>
      </c>
      <c r="H216" s="1">
        <f t="shared" si="0"/>
        <v>-9.21289702774164E-4</v>
      </c>
      <c r="J216" s="2">
        <v>44966</v>
      </c>
      <c r="K216" s="1">
        <v>17885.5</v>
      </c>
      <c r="L216" s="1">
        <v>17916.900389999999</v>
      </c>
      <c r="M216" s="1">
        <v>17779.800780000001</v>
      </c>
      <c r="N216" s="1">
        <v>17893.449219999999</v>
      </c>
      <c r="O216" s="1">
        <v>17893.449219999999</v>
      </c>
      <c r="P216" s="1">
        <v>260900</v>
      </c>
      <c r="Q216" s="1">
        <v>1.2170079999999999E-3</v>
      </c>
    </row>
    <row r="217" spans="1:17" ht="14.25" customHeight="1">
      <c r="A217" s="2">
        <v>44967</v>
      </c>
      <c r="B217" s="1">
        <v>436.20001200000002</v>
      </c>
      <c r="C217" s="1">
        <v>441.89999399999999</v>
      </c>
      <c r="D217" s="1">
        <v>430</v>
      </c>
      <c r="E217" s="1">
        <v>430.70001200000002</v>
      </c>
      <c r="F217" s="1">
        <v>430.70001200000002</v>
      </c>
      <c r="G217" s="1">
        <v>183494</v>
      </c>
      <c r="H217" s="1">
        <f t="shared" si="0"/>
        <v>-7.1460951723215649E-3</v>
      </c>
      <c r="J217" s="2">
        <v>44967</v>
      </c>
      <c r="K217" s="1">
        <v>17847.550780000001</v>
      </c>
      <c r="L217" s="1">
        <v>17876.949219999999</v>
      </c>
      <c r="M217" s="1">
        <v>17801</v>
      </c>
      <c r="N217" s="1">
        <v>17856.5</v>
      </c>
      <c r="O217" s="1">
        <v>17856.5</v>
      </c>
      <c r="P217" s="1">
        <v>232000</v>
      </c>
      <c r="Q217" s="1">
        <v>-2.064958E-3</v>
      </c>
    </row>
    <row r="218" spans="1:17" ht="14.25" customHeight="1">
      <c r="A218" s="2">
        <v>44970</v>
      </c>
      <c r="B218" s="1">
        <v>425</v>
      </c>
      <c r="C218" s="1">
        <v>433</v>
      </c>
      <c r="D218" s="1">
        <v>415.39999399999999</v>
      </c>
      <c r="E218" s="1">
        <v>416.89999399999999</v>
      </c>
      <c r="F218" s="1">
        <v>416.89999399999999</v>
      </c>
      <c r="G218" s="1">
        <v>333957</v>
      </c>
      <c r="H218" s="1">
        <f t="shared" si="0"/>
        <v>-3.2040904609958565E-2</v>
      </c>
      <c r="J218" s="2">
        <v>44970</v>
      </c>
      <c r="K218" s="1">
        <v>17859.099610000001</v>
      </c>
      <c r="L218" s="1">
        <v>17880.699219999999</v>
      </c>
      <c r="M218" s="1">
        <v>17719.75</v>
      </c>
      <c r="N218" s="1">
        <v>17770.900389999999</v>
      </c>
      <c r="O218" s="1">
        <v>17770.900389999999</v>
      </c>
      <c r="P218" s="1">
        <v>231300</v>
      </c>
      <c r="Q218" s="1">
        <v>-4.7937509999999997E-3</v>
      </c>
    </row>
    <row r="219" spans="1:17" ht="14.25" customHeight="1">
      <c r="A219" s="2">
        <v>44971</v>
      </c>
      <c r="B219" s="1">
        <v>420</v>
      </c>
      <c r="C219" s="1">
        <v>421.10000600000001</v>
      </c>
      <c r="D219" s="1">
        <v>413.79998799999998</v>
      </c>
      <c r="E219" s="1">
        <v>414.85000600000001</v>
      </c>
      <c r="F219" s="1">
        <v>414.85000600000001</v>
      </c>
      <c r="G219" s="1">
        <v>247567</v>
      </c>
      <c r="H219" s="1">
        <f t="shared" si="0"/>
        <v>-4.9172176289357106E-3</v>
      </c>
      <c r="J219" s="2">
        <v>44971</v>
      </c>
      <c r="K219" s="1">
        <v>17840.349610000001</v>
      </c>
      <c r="L219" s="1">
        <v>17954.550780000001</v>
      </c>
      <c r="M219" s="1">
        <v>17800.050780000001</v>
      </c>
      <c r="N219" s="1">
        <v>17929.849610000001</v>
      </c>
      <c r="O219" s="1">
        <v>17929.849610000001</v>
      </c>
      <c r="P219" s="1">
        <v>244500</v>
      </c>
      <c r="Q219" s="1">
        <v>8.9443539999999998E-3</v>
      </c>
    </row>
    <row r="220" spans="1:17" ht="14.25" customHeight="1">
      <c r="A220" s="2">
        <v>44972</v>
      </c>
      <c r="B220" s="1">
        <v>420.39999399999999</v>
      </c>
      <c r="C220" s="1">
        <v>423.35000600000001</v>
      </c>
      <c r="D220" s="1">
        <v>412.85000600000001</v>
      </c>
      <c r="E220" s="1">
        <v>419.35000600000001</v>
      </c>
      <c r="F220" s="1">
        <v>419.35000600000001</v>
      </c>
      <c r="G220" s="1">
        <v>1209451</v>
      </c>
      <c r="H220" s="1">
        <f t="shared" si="0"/>
        <v>1.084729404583884E-2</v>
      </c>
      <c r="J220" s="2">
        <v>44972</v>
      </c>
      <c r="K220" s="1">
        <v>17896.599610000001</v>
      </c>
      <c r="L220" s="1">
        <v>18034.099610000001</v>
      </c>
      <c r="M220" s="1">
        <v>17853.800780000001</v>
      </c>
      <c r="N220" s="1">
        <v>18015.849610000001</v>
      </c>
      <c r="O220" s="1">
        <v>18015.849610000001</v>
      </c>
      <c r="P220" s="1">
        <v>229300</v>
      </c>
      <c r="Q220" s="1">
        <v>4.7964710000000001E-3</v>
      </c>
    </row>
    <row r="221" spans="1:17" ht="14.25" customHeight="1">
      <c r="A221" s="2">
        <v>44973</v>
      </c>
      <c r="B221" s="1">
        <v>423</v>
      </c>
      <c r="C221" s="1">
        <v>423.89999399999999</v>
      </c>
      <c r="D221" s="1">
        <v>415.20001200000002</v>
      </c>
      <c r="E221" s="1">
        <v>418.14999399999999</v>
      </c>
      <c r="F221" s="1">
        <v>418.14999399999999</v>
      </c>
      <c r="G221" s="1">
        <v>108139</v>
      </c>
      <c r="H221" s="1">
        <f t="shared" si="0"/>
        <v>-2.8616000544423592E-3</v>
      </c>
      <c r="J221" s="2">
        <v>44973</v>
      </c>
      <c r="K221" s="1">
        <v>18094.75</v>
      </c>
      <c r="L221" s="1">
        <v>18134.75</v>
      </c>
      <c r="M221" s="1">
        <v>18000.650389999999</v>
      </c>
      <c r="N221" s="1">
        <v>18035.849610000001</v>
      </c>
      <c r="O221" s="1">
        <v>18035.849610000001</v>
      </c>
      <c r="P221" s="1">
        <v>230200</v>
      </c>
      <c r="Q221" s="1">
        <v>1.110134E-3</v>
      </c>
    </row>
    <row r="222" spans="1:17" ht="14.25" customHeight="1">
      <c r="A222" s="2">
        <v>44974</v>
      </c>
      <c r="B222" s="1">
        <v>418</v>
      </c>
      <c r="C222" s="1">
        <v>423.54998799999998</v>
      </c>
      <c r="D222" s="1">
        <v>413</v>
      </c>
      <c r="E222" s="1">
        <v>415.95001200000002</v>
      </c>
      <c r="F222" s="1">
        <v>415.95001200000002</v>
      </c>
      <c r="G222" s="1">
        <v>83891</v>
      </c>
      <c r="H222" s="1">
        <f t="shared" si="0"/>
        <v>-5.2612269079692631E-3</v>
      </c>
      <c r="J222" s="2">
        <v>44974</v>
      </c>
      <c r="K222" s="1">
        <v>17974.849610000001</v>
      </c>
      <c r="L222" s="1">
        <v>18034.25</v>
      </c>
      <c r="M222" s="1">
        <v>17884.599610000001</v>
      </c>
      <c r="N222" s="1">
        <v>17944.199219999999</v>
      </c>
      <c r="O222" s="1">
        <v>17944.199219999999</v>
      </c>
      <c r="P222" s="1">
        <v>208100</v>
      </c>
      <c r="Q222" s="1">
        <v>-5.0815679999999998E-3</v>
      </c>
    </row>
    <row r="223" spans="1:17" ht="14.25" customHeight="1">
      <c r="A223" s="2">
        <v>44977</v>
      </c>
      <c r="B223" s="1">
        <v>420</v>
      </c>
      <c r="C223" s="1">
        <v>421.20001200000002</v>
      </c>
      <c r="D223" s="1">
        <v>404</v>
      </c>
      <c r="E223" s="1">
        <v>406.14999399999999</v>
      </c>
      <c r="F223" s="1">
        <v>406.14999399999999</v>
      </c>
      <c r="G223" s="1">
        <v>92715</v>
      </c>
      <c r="H223" s="1">
        <f t="shared" si="0"/>
        <v>-2.3560566696173124E-2</v>
      </c>
      <c r="J223" s="2">
        <v>44977</v>
      </c>
      <c r="K223" s="1">
        <v>17965.550780000001</v>
      </c>
      <c r="L223" s="1">
        <v>18004.349610000001</v>
      </c>
      <c r="M223" s="1">
        <v>17818.400389999999</v>
      </c>
      <c r="N223" s="1">
        <v>17844.599610000001</v>
      </c>
      <c r="O223" s="1">
        <v>17844.599610000001</v>
      </c>
      <c r="P223" s="1">
        <v>174600</v>
      </c>
      <c r="Q223" s="1">
        <v>-5.5505190000000003E-3</v>
      </c>
    </row>
    <row r="224" spans="1:17" ht="14.25" customHeight="1">
      <c r="A224" s="2">
        <v>44978</v>
      </c>
      <c r="B224" s="1">
        <v>411.5</v>
      </c>
      <c r="C224" s="1">
        <v>411.5</v>
      </c>
      <c r="D224" s="1">
        <v>392</v>
      </c>
      <c r="E224" s="1">
        <v>401.04998799999998</v>
      </c>
      <c r="F224" s="1">
        <v>401.04998799999998</v>
      </c>
      <c r="G224" s="1">
        <v>99495</v>
      </c>
      <c r="H224" s="1">
        <f t="shared" si="0"/>
        <v>-1.255695205057672E-2</v>
      </c>
      <c r="J224" s="2">
        <v>44978</v>
      </c>
      <c r="K224" s="1">
        <v>17905.800780000001</v>
      </c>
      <c r="L224" s="1">
        <v>17924.900389999999</v>
      </c>
      <c r="M224" s="1">
        <v>17800.300780000001</v>
      </c>
      <c r="N224" s="1">
        <v>17826.699219999999</v>
      </c>
      <c r="O224" s="1">
        <v>17826.699219999999</v>
      </c>
      <c r="P224" s="1">
        <v>198200</v>
      </c>
      <c r="Q224" s="1">
        <v>-1.003126E-3</v>
      </c>
    </row>
    <row r="225" spans="1:17" ht="14.25" customHeight="1">
      <c r="A225" s="2">
        <v>44979</v>
      </c>
      <c r="B225" s="1">
        <v>402.04998799999998</v>
      </c>
      <c r="C225" s="1">
        <v>403.54998799999998</v>
      </c>
      <c r="D225" s="1">
        <v>393.35000600000001</v>
      </c>
      <c r="E225" s="1">
        <v>395.85000600000001</v>
      </c>
      <c r="F225" s="1">
        <v>395.85000600000001</v>
      </c>
      <c r="G225" s="1">
        <v>291423</v>
      </c>
      <c r="H225" s="1">
        <f t="shared" si="0"/>
        <v>-1.2965919849372898E-2</v>
      </c>
      <c r="J225" s="2">
        <v>44979</v>
      </c>
      <c r="K225" s="1">
        <v>17755.349610000001</v>
      </c>
      <c r="L225" s="1">
        <v>17772.5</v>
      </c>
      <c r="M225" s="1">
        <v>17529.449219999999</v>
      </c>
      <c r="N225" s="1">
        <v>17554.300780000001</v>
      </c>
      <c r="O225" s="1">
        <v>17554.300780000001</v>
      </c>
      <c r="P225" s="1">
        <v>204000</v>
      </c>
      <c r="Q225" s="1">
        <v>-1.5280363E-2</v>
      </c>
    </row>
    <row r="226" spans="1:17" ht="14.25" customHeight="1">
      <c r="A226" s="2">
        <v>44980</v>
      </c>
      <c r="B226" s="1">
        <v>401</v>
      </c>
      <c r="C226" s="1">
        <v>403.5</v>
      </c>
      <c r="D226" s="1">
        <v>389</v>
      </c>
      <c r="E226" s="1">
        <v>394.95001200000002</v>
      </c>
      <c r="F226" s="1">
        <v>394.95001200000002</v>
      </c>
      <c r="G226" s="1">
        <v>229393</v>
      </c>
      <c r="H226" s="1">
        <f t="shared" si="0"/>
        <v>-2.2735732887673166E-3</v>
      </c>
      <c r="J226" s="2">
        <v>44980</v>
      </c>
      <c r="K226" s="1">
        <v>17574.650389999999</v>
      </c>
      <c r="L226" s="1">
        <v>17620.050780000001</v>
      </c>
      <c r="M226" s="1">
        <v>17455.400389999999</v>
      </c>
      <c r="N226" s="1">
        <v>17511.25</v>
      </c>
      <c r="O226" s="1">
        <v>17511.25</v>
      </c>
      <c r="P226" s="1">
        <v>240800</v>
      </c>
      <c r="Q226" s="1">
        <v>-2.4524350000000002E-3</v>
      </c>
    </row>
    <row r="227" spans="1:17" ht="14.25" customHeight="1">
      <c r="A227" s="2">
        <v>44981</v>
      </c>
      <c r="B227" s="1">
        <v>397.60000600000001</v>
      </c>
      <c r="C227" s="1">
        <v>402.14999399999999</v>
      </c>
      <c r="D227" s="1">
        <v>381.04998799999998</v>
      </c>
      <c r="E227" s="1">
        <v>382.89999399999999</v>
      </c>
      <c r="F227" s="1">
        <v>382.89999399999999</v>
      </c>
      <c r="G227" s="1">
        <v>217741</v>
      </c>
      <c r="H227" s="1">
        <f t="shared" si="0"/>
        <v>-3.0510235811817221E-2</v>
      </c>
      <c r="J227" s="2">
        <v>44981</v>
      </c>
      <c r="K227" s="1">
        <v>17591.349610000001</v>
      </c>
      <c r="L227" s="1">
        <v>17599.75</v>
      </c>
      <c r="M227" s="1">
        <v>17421.800780000001</v>
      </c>
      <c r="N227" s="1">
        <v>17465.800780000001</v>
      </c>
      <c r="O227" s="1">
        <v>17465.800780000001</v>
      </c>
      <c r="P227" s="1">
        <v>209400</v>
      </c>
      <c r="Q227" s="1">
        <v>-2.5954300000000001E-3</v>
      </c>
    </row>
    <row r="228" spans="1:17" ht="14.25" customHeight="1">
      <c r="A228" s="2">
        <v>44984</v>
      </c>
      <c r="B228" s="1">
        <v>382</v>
      </c>
      <c r="C228" s="1">
        <v>423.20001200000002</v>
      </c>
      <c r="D228" s="1">
        <v>373.29998799999998</v>
      </c>
      <c r="E228" s="1">
        <v>408.35000600000001</v>
      </c>
      <c r="F228" s="1">
        <v>408.35000600000001</v>
      </c>
      <c r="G228" s="1">
        <v>1042642</v>
      </c>
      <c r="H228" s="1">
        <f t="shared" si="0"/>
        <v>6.6466472705142055E-2</v>
      </c>
      <c r="J228" s="2">
        <v>44984</v>
      </c>
      <c r="K228" s="1">
        <v>17428.599610000001</v>
      </c>
      <c r="L228" s="1">
        <v>17451.599610000001</v>
      </c>
      <c r="M228" s="1">
        <v>17299</v>
      </c>
      <c r="N228" s="1">
        <v>17392.699219999999</v>
      </c>
      <c r="O228" s="1">
        <v>17392.699219999999</v>
      </c>
      <c r="P228" s="1">
        <v>246400</v>
      </c>
      <c r="Q228" s="1">
        <v>-4.185411E-3</v>
      </c>
    </row>
    <row r="229" spans="1:17" ht="14.25" customHeight="1">
      <c r="A229" s="2">
        <v>44985</v>
      </c>
      <c r="B229" s="1">
        <v>412.29998799999998</v>
      </c>
      <c r="C229" s="1">
        <v>412.79998799999998</v>
      </c>
      <c r="D229" s="1">
        <v>383.39999399999999</v>
      </c>
      <c r="E229" s="1">
        <v>387.60000600000001</v>
      </c>
      <c r="F229" s="1">
        <v>387.60000600000001</v>
      </c>
      <c r="G229" s="1">
        <v>255451</v>
      </c>
      <c r="H229" s="1">
        <f t="shared" si="0"/>
        <v>-5.0814251732862692E-2</v>
      </c>
      <c r="J229" s="2">
        <v>44985</v>
      </c>
      <c r="K229" s="1">
        <v>17383.25</v>
      </c>
      <c r="L229" s="1">
        <v>17440.449219999999</v>
      </c>
      <c r="M229" s="1">
        <v>17255.199219999999</v>
      </c>
      <c r="N229" s="1">
        <v>17303.949219999999</v>
      </c>
      <c r="O229" s="1">
        <v>17303.949219999999</v>
      </c>
      <c r="P229" s="1">
        <v>420900</v>
      </c>
      <c r="Q229" s="1">
        <v>-5.1027160000000002E-3</v>
      </c>
    </row>
    <row r="230" spans="1:17" ht="14.25" customHeight="1">
      <c r="A230" s="2">
        <v>44986</v>
      </c>
      <c r="B230" s="1">
        <v>390.89999399999999</v>
      </c>
      <c r="C230" s="1">
        <v>393.45001200000002</v>
      </c>
      <c r="D230" s="1">
        <v>387.29998799999998</v>
      </c>
      <c r="E230" s="1">
        <v>389.85000600000001</v>
      </c>
      <c r="F230" s="1">
        <v>389.85000600000001</v>
      </c>
      <c r="G230" s="1">
        <v>254013</v>
      </c>
      <c r="H230" s="1">
        <f t="shared" si="0"/>
        <v>5.8049534705115757E-3</v>
      </c>
      <c r="J230" s="2">
        <v>44986</v>
      </c>
      <c r="K230" s="1">
        <v>17360.099610000001</v>
      </c>
      <c r="L230" s="1">
        <v>17467.75</v>
      </c>
      <c r="M230" s="1">
        <v>17345.25</v>
      </c>
      <c r="N230" s="1">
        <v>17450.900389999999</v>
      </c>
      <c r="O230" s="1">
        <v>17450.900389999999</v>
      </c>
      <c r="P230" s="1">
        <v>272900</v>
      </c>
      <c r="Q230" s="1">
        <v>8.4923489999999997E-3</v>
      </c>
    </row>
    <row r="231" spans="1:17" ht="14.25" customHeight="1">
      <c r="A231" s="2">
        <v>44987</v>
      </c>
      <c r="B231" s="1">
        <v>389.64999399999999</v>
      </c>
      <c r="C231" s="1">
        <v>392.04998799999998</v>
      </c>
      <c r="D231" s="1">
        <v>386.20001200000002</v>
      </c>
      <c r="E231" s="1">
        <v>387.5</v>
      </c>
      <c r="F231" s="1">
        <v>387.5</v>
      </c>
      <c r="G231" s="1">
        <v>70123</v>
      </c>
      <c r="H231" s="1">
        <f t="shared" si="0"/>
        <v>-6.0279747693526842E-3</v>
      </c>
      <c r="J231" s="2">
        <v>44987</v>
      </c>
      <c r="K231" s="1">
        <v>17421.5</v>
      </c>
      <c r="L231" s="1">
        <v>17445.800780000001</v>
      </c>
      <c r="M231" s="1">
        <v>17306</v>
      </c>
      <c r="N231" s="1">
        <v>17321.900389999999</v>
      </c>
      <c r="O231" s="1">
        <v>17321.900389999999</v>
      </c>
      <c r="P231" s="1">
        <v>310700</v>
      </c>
      <c r="Q231" s="1">
        <v>-7.3921689999999996E-3</v>
      </c>
    </row>
    <row r="232" spans="1:17" ht="14.25" customHeight="1">
      <c r="A232" s="2">
        <v>44988</v>
      </c>
      <c r="B232" s="1">
        <v>389</v>
      </c>
      <c r="C232" s="1">
        <v>405.70001200000002</v>
      </c>
      <c r="D232" s="1">
        <v>388.89999399999999</v>
      </c>
      <c r="E232" s="1">
        <v>402.14999399999999</v>
      </c>
      <c r="F232" s="1">
        <v>402.14999399999999</v>
      </c>
      <c r="G232" s="1">
        <v>614139</v>
      </c>
      <c r="H232" s="1">
        <f t="shared" si="0"/>
        <v>3.7806436129032228E-2</v>
      </c>
      <c r="J232" s="2">
        <v>44988</v>
      </c>
      <c r="K232" s="1">
        <v>17451.25</v>
      </c>
      <c r="L232" s="1">
        <v>17644.75</v>
      </c>
      <c r="M232" s="1">
        <v>17427.699219999999</v>
      </c>
      <c r="N232" s="1">
        <v>17594.349610000001</v>
      </c>
      <c r="O232" s="1">
        <v>17594.349610000001</v>
      </c>
      <c r="P232" s="1">
        <v>356200</v>
      </c>
      <c r="Q232" s="1">
        <v>1.5728598999999999E-2</v>
      </c>
    </row>
    <row r="233" spans="1:17" ht="14.25" customHeight="1">
      <c r="A233" s="2">
        <v>44991</v>
      </c>
      <c r="B233" s="1">
        <v>404.79998799999998</v>
      </c>
      <c r="C233" s="1">
        <v>405.29998799999998</v>
      </c>
      <c r="D233" s="1">
        <v>395.5</v>
      </c>
      <c r="E233" s="1">
        <v>397.10000600000001</v>
      </c>
      <c r="F233" s="1">
        <v>397.10000600000001</v>
      </c>
      <c r="G233" s="1">
        <v>172443</v>
      </c>
      <c r="H233" s="1">
        <f t="shared" si="0"/>
        <v>-1.2557473766865224E-2</v>
      </c>
      <c r="J233" s="2">
        <v>44991</v>
      </c>
      <c r="K233" s="1">
        <v>17680.349610000001</v>
      </c>
      <c r="L233" s="1">
        <v>17799.949219999999</v>
      </c>
      <c r="M233" s="1">
        <v>17671.949219999999</v>
      </c>
      <c r="N233" s="1">
        <v>17711.449219999999</v>
      </c>
      <c r="O233" s="1">
        <v>17711.449219999999</v>
      </c>
      <c r="P233" s="1">
        <v>362800</v>
      </c>
      <c r="Q233" s="1">
        <v>6.6555240000000003E-3</v>
      </c>
    </row>
    <row r="234" spans="1:17" ht="14.25" customHeight="1">
      <c r="A234" s="2">
        <v>44993</v>
      </c>
      <c r="B234" s="1">
        <v>397</v>
      </c>
      <c r="C234" s="1">
        <v>403.20001200000002</v>
      </c>
      <c r="D234" s="1">
        <v>394.60000600000001</v>
      </c>
      <c r="E234" s="1">
        <v>400.25</v>
      </c>
      <c r="F234" s="1">
        <v>400.25</v>
      </c>
      <c r="G234" s="1">
        <v>181957</v>
      </c>
      <c r="H234" s="1">
        <f t="shared" si="0"/>
        <v>7.9324954731931907E-3</v>
      </c>
      <c r="J234" s="2">
        <v>44993</v>
      </c>
      <c r="K234" s="1">
        <v>17665.75</v>
      </c>
      <c r="L234" s="1">
        <v>17766.5</v>
      </c>
      <c r="M234" s="1">
        <v>17602.25</v>
      </c>
      <c r="N234" s="1">
        <v>17754.400389999999</v>
      </c>
      <c r="O234" s="1">
        <v>17754.400389999999</v>
      </c>
      <c r="P234" s="1">
        <v>267000</v>
      </c>
      <c r="Q234" s="1">
        <v>2.4250510000000001E-3</v>
      </c>
    </row>
    <row r="235" spans="1:17" ht="14.25" customHeight="1">
      <c r="A235" s="2">
        <v>44994</v>
      </c>
      <c r="B235" s="1">
        <v>405</v>
      </c>
      <c r="C235" s="1">
        <v>405</v>
      </c>
      <c r="D235" s="1">
        <v>389</v>
      </c>
      <c r="E235" s="1">
        <v>391.70001200000002</v>
      </c>
      <c r="F235" s="1">
        <v>391.70001200000002</v>
      </c>
      <c r="G235" s="1">
        <v>97904</v>
      </c>
      <c r="H235" s="1">
        <f t="shared" si="0"/>
        <v>-2.136161898813238E-2</v>
      </c>
      <c r="J235" s="2">
        <v>44994</v>
      </c>
      <c r="K235" s="1">
        <v>17772.050780000001</v>
      </c>
      <c r="L235" s="1">
        <v>17772.349610000001</v>
      </c>
      <c r="M235" s="1">
        <v>17573.599610000001</v>
      </c>
      <c r="N235" s="1">
        <v>17589.599610000001</v>
      </c>
      <c r="O235" s="1">
        <v>17589.599610000001</v>
      </c>
      <c r="P235" s="1">
        <v>262400</v>
      </c>
      <c r="Q235" s="1">
        <v>-9.2822500000000006E-3</v>
      </c>
    </row>
    <row r="236" spans="1:17" ht="14.25" customHeight="1">
      <c r="A236" s="2">
        <v>44995</v>
      </c>
      <c r="B236" s="1">
        <v>391</v>
      </c>
      <c r="C236" s="1">
        <v>392</v>
      </c>
      <c r="D236" s="1">
        <v>384.60000600000001</v>
      </c>
      <c r="E236" s="1">
        <v>388.14999399999999</v>
      </c>
      <c r="F236" s="1">
        <v>388.14999399999999</v>
      </c>
      <c r="G236" s="1">
        <v>67102</v>
      </c>
      <c r="H236" s="1">
        <f t="shared" si="0"/>
        <v>-9.0631041389910294E-3</v>
      </c>
      <c r="J236" s="2">
        <v>44995</v>
      </c>
      <c r="K236" s="1">
        <v>17443.800780000001</v>
      </c>
      <c r="L236" s="1">
        <v>17451.5</v>
      </c>
      <c r="M236" s="1">
        <v>17324.349610000001</v>
      </c>
      <c r="N236" s="1">
        <v>17412.900389999999</v>
      </c>
      <c r="O236" s="1">
        <v>17412.900389999999</v>
      </c>
      <c r="P236" s="1">
        <v>235900</v>
      </c>
      <c r="Q236" s="1">
        <v>-1.0045665E-2</v>
      </c>
    </row>
    <row r="237" spans="1:17" ht="14.25" customHeight="1">
      <c r="A237" s="2">
        <v>44998</v>
      </c>
      <c r="B237" s="1">
        <v>394.95001200000002</v>
      </c>
      <c r="C237" s="1">
        <v>394.95001200000002</v>
      </c>
      <c r="D237" s="1">
        <v>380</v>
      </c>
      <c r="E237" s="1">
        <v>380</v>
      </c>
      <c r="F237" s="1">
        <v>380</v>
      </c>
      <c r="G237" s="1">
        <v>577260</v>
      </c>
      <c r="H237" s="1">
        <f t="shared" si="0"/>
        <v>-2.0997022094505047E-2</v>
      </c>
      <c r="J237" s="2">
        <v>44998</v>
      </c>
      <c r="K237" s="1">
        <v>17421.900389999999</v>
      </c>
      <c r="L237" s="1">
        <v>17529.900389999999</v>
      </c>
      <c r="M237" s="1">
        <v>17113.449219999999</v>
      </c>
      <c r="N237" s="1">
        <v>17154.300780000001</v>
      </c>
      <c r="O237" s="1">
        <v>17154.300780000001</v>
      </c>
      <c r="P237" s="1">
        <v>254900</v>
      </c>
      <c r="Q237" s="1">
        <v>-1.4851036E-2</v>
      </c>
    </row>
    <row r="238" spans="1:17" ht="14.25" customHeight="1">
      <c r="A238" s="2">
        <v>44999</v>
      </c>
      <c r="B238" s="1">
        <v>380.10000600000001</v>
      </c>
      <c r="C238" s="1">
        <v>383.39999399999999</v>
      </c>
      <c r="D238" s="1">
        <v>364.54998799999998</v>
      </c>
      <c r="E238" s="1">
        <v>368.39999399999999</v>
      </c>
      <c r="F238" s="1">
        <v>368.39999399999999</v>
      </c>
      <c r="G238" s="1">
        <v>637202</v>
      </c>
      <c r="H238" s="1">
        <f t="shared" si="0"/>
        <v>-3.0526331578947352E-2</v>
      </c>
      <c r="J238" s="2">
        <v>44999</v>
      </c>
      <c r="K238" s="1">
        <v>17160.550780000001</v>
      </c>
      <c r="L238" s="1">
        <v>17224.650389999999</v>
      </c>
      <c r="M238" s="1">
        <v>16987.099610000001</v>
      </c>
      <c r="N238" s="1">
        <v>17043.300780000001</v>
      </c>
      <c r="O238" s="1">
        <v>17043.300780000001</v>
      </c>
      <c r="P238" s="1">
        <v>290600</v>
      </c>
      <c r="Q238" s="1">
        <v>-6.4706809999999998E-3</v>
      </c>
    </row>
    <row r="239" spans="1:17" ht="14.25" customHeight="1">
      <c r="A239" s="2">
        <v>45000</v>
      </c>
      <c r="B239" s="1">
        <v>369.89999399999999</v>
      </c>
      <c r="C239" s="1">
        <v>373.54998799999998</v>
      </c>
      <c r="D239" s="1">
        <v>360</v>
      </c>
      <c r="E239" s="1">
        <v>360.89999399999999</v>
      </c>
      <c r="F239" s="1">
        <v>360.89999399999999</v>
      </c>
      <c r="G239" s="1">
        <v>138296</v>
      </c>
      <c r="H239" s="1">
        <f t="shared" si="0"/>
        <v>-2.0358306520493641E-2</v>
      </c>
      <c r="J239" s="2">
        <v>45000</v>
      </c>
      <c r="K239" s="1">
        <v>17166.449219999999</v>
      </c>
      <c r="L239" s="1">
        <v>17211.349610000001</v>
      </c>
      <c r="M239" s="1">
        <v>16938.900389999999</v>
      </c>
      <c r="N239" s="1">
        <v>16972.150389999999</v>
      </c>
      <c r="O239" s="1">
        <v>16972.150389999999</v>
      </c>
      <c r="P239" s="1">
        <v>248200</v>
      </c>
      <c r="Q239" s="1">
        <v>-4.1746839999999997E-3</v>
      </c>
    </row>
    <row r="240" spans="1:17" ht="14.25" customHeight="1">
      <c r="A240" s="2">
        <v>45001</v>
      </c>
      <c r="B240" s="1">
        <v>362.04998799999998</v>
      </c>
      <c r="C240" s="1">
        <v>387.20001200000002</v>
      </c>
      <c r="D240" s="1">
        <v>359.75</v>
      </c>
      <c r="E240" s="1">
        <v>364.95001200000002</v>
      </c>
      <c r="F240" s="1">
        <v>364.95001200000002</v>
      </c>
      <c r="G240" s="1">
        <v>847048</v>
      </c>
      <c r="H240" s="1">
        <f t="shared" si="0"/>
        <v>1.1221995199035772E-2</v>
      </c>
      <c r="J240" s="2">
        <v>45001</v>
      </c>
      <c r="K240" s="1">
        <v>16994.650389999999</v>
      </c>
      <c r="L240" s="1">
        <v>17062.449219999999</v>
      </c>
      <c r="M240" s="1">
        <v>16850.150389999999</v>
      </c>
      <c r="N240" s="1">
        <v>16985.599610000001</v>
      </c>
      <c r="O240" s="1">
        <v>16985.599610000001</v>
      </c>
      <c r="P240" s="1">
        <v>349800</v>
      </c>
      <c r="Q240" s="1">
        <v>7.9242899999999998E-4</v>
      </c>
    </row>
    <row r="241" spans="1:17" ht="14.25" customHeight="1">
      <c r="A241" s="2">
        <v>45002</v>
      </c>
      <c r="B241" s="1">
        <v>368.39999399999999</v>
      </c>
      <c r="C241" s="1">
        <v>370.60000600000001</v>
      </c>
      <c r="D241" s="1">
        <v>361.39999399999999</v>
      </c>
      <c r="E241" s="1">
        <v>363.35000600000001</v>
      </c>
      <c r="F241" s="1">
        <v>363.35000600000001</v>
      </c>
      <c r="G241" s="1">
        <v>138729</v>
      </c>
      <c r="H241" s="1">
        <f t="shared" si="0"/>
        <v>-4.3841785104531406E-3</v>
      </c>
      <c r="J241" s="2">
        <v>45002</v>
      </c>
      <c r="K241" s="1">
        <v>17111.800780000001</v>
      </c>
      <c r="L241" s="1">
        <v>17145.800780000001</v>
      </c>
      <c r="M241" s="1">
        <v>16958.150389999999</v>
      </c>
      <c r="N241" s="1">
        <v>17100.050780000001</v>
      </c>
      <c r="O241" s="1">
        <v>17100.050780000001</v>
      </c>
      <c r="P241" s="1">
        <v>408100</v>
      </c>
      <c r="Q241" s="1">
        <v>6.7381300000000002E-3</v>
      </c>
    </row>
    <row r="242" spans="1:17" ht="14.25" customHeight="1">
      <c r="A242" s="2">
        <v>45005</v>
      </c>
      <c r="B242" s="1">
        <v>365</v>
      </c>
      <c r="C242" s="1">
        <v>372.35000600000001</v>
      </c>
      <c r="D242" s="1">
        <v>353.10000600000001</v>
      </c>
      <c r="E242" s="1">
        <v>358.95001200000002</v>
      </c>
      <c r="F242" s="1">
        <v>358.95001200000002</v>
      </c>
      <c r="G242" s="1">
        <v>135637</v>
      </c>
      <c r="H242" s="1">
        <f t="shared" si="0"/>
        <v>-1.2109519546836034E-2</v>
      </c>
      <c r="J242" s="2">
        <v>45005</v>
      </c>
      <c r="K242" s="1">
        <v>17066.599610000001</v>
      </c>
      <c r="L242" s="1">
        <v>17066.599610000001</v>
      </c>
      <c r="M242" s="1">
        <v>16828.349610000001</v>
      </c>
      <c r="N242" s="1">
        <v>16988.400389999999</v>
      </c>
      <c r="O242" s="1">
        <v>16988.400389999999</v>
      </c>
      <c r="P242" s="1">
        <v>241800</v>
      </c>
      <c r="Q242" s="1">
        <v>-6.5292429999999997E-3</v>
      </c>
    </row>
    <row r="243" spans="1:17" ht="14.25" customHeight="1">
      <c r="A243" s="2">
        <v>45006</v>
      </c>
      <c r="B243" s="1">
        <v>363</v>
      </c>
      <c r="C243" s="1">
        <v>363.70001200000002</v>
      </c>
      <c r="D243" s="1">
        <v>352</v>
      </c>
      <c r="E243" s="1">
        <v>355.10000600000001</v>
      </c>
      <c r="F243" s="1">
        <v>355.10000600000001</v>
      </c>
      <c r="G243" s="1">
        <v>182793</v>
      </c>
      <c r="H243" s="1">
        <f t="shared" si="0"/>
        <v>-1.072574417409411E-2</v>
      </c>
      <c r="J243" s="2">
        <v>45006</v>
      </c>
      <c r="K243" s="1">
        <v>17060.400389999999</v>
      </c>
      <c r="L243" s="1">
        <v>17127.699219999999</v>
      </c>
      <c r="M243" s="1">
        <v>17016</v>
      </c>
      <c r="N243" s="1">
        <v>17107.5</v>
      </c>
      <c r="O243" s="1">
        <v>17107.5</v>
      </c>
      <c r="P243" s="1">
        <v>246700</v>
      </c>
      <c r="Q243" s="1">
        <v>7.0106430000000004E-3</v>
      </c>
    </row>
    <row r="244" spans="1:17" ht="14.25" customHeight="1">
      <c r="A244" s="2">
        <v>45007</v>
      </c>
      <c r="B244" s="1">
        <v>356.85000600000001</v>
      </c>
      <c r="C244" s="1">
        <v>373.85000600000001</v>
      </c>
      <c r="D244" s="1">
        <v>355.10000600000001</v>
      </c>
      <c r="E244" s="1">
        <v>365.45001200000002</v>
      </c>
      <c r="F244" s="1">
        <v>365.45001200000002</v>
      </c>
      <c r="G244" s="1">
        <v>317243</v>
      </c>
      <c r="H244" s="1">
        <f t="shared" si="0"/>
        <v>2.9146735638185373E-2</v>
      </c>
      <c r="J244" s="2">
        <v>45007</v>
      </c>
      <c r="K244" s="1">
        <v>17177.449219999999</v>
      </c>
      <c r="L244" s="1">
        <v>17207.25</v>
      </c>
      <c r="M244" s="1">
        <v>17107.849610000001</v>
      </c>
      <c r="N244" s="1">
        <v>17151.900389999999</v>
      </c>
      <c r="O244" s="1">
        <v>17151.900389999999</v>
      </c>
      <c r="P244" s="1">
        <v>0</v>
      </c>
      <c r="Q244" s="1">
        <v>2.5953759999999999E-3</v>
      </c>
    </row>
    <row r="245" spans="1:17" ht="14.25" customHeight="1">
      <c r="A245" s="2">
        <v>45008</v>
      </c>
      <c r="B245" s="1">
        <v>366</v>
      </c>
      <c r="C245" s="1">
        <v>379</v>
      </c>
      <c r="D245" s="1">
        <v>365.29998799999998</v>
      </c>
      <c r="E245" s="1">
        <v>375.89999399999999</v>
      </c>
      <c r="F245" s="1">
        <v>375.89999399999999</v>
      </c>
      <c r="G245" s="1">
        <v>259988</v>
      </c>
      <c r="H245" s="1">
        <f t="shared" si="0"/>
        <v>2.8594832827642636E-2</v>
      </c>
      <c r="J245" s="2">
        <v>45008</v>
      </c>
      <c r="K245" s="1">
        <v>17097.400389999999</v>
      </c>
      <c r="L245" s="1">
        <v>17205.400389999999</v>
      </c>
      <c r="M245" s="1">
        <v>17045.300780000001</v>
      </c>
      <c r="N245" s="1">
        <v>17076.900389999999</v>
      </c>
      <c r="O245" s="1">
        <v>17076.900389999999</v>
      </c>
      <c r="P245" s="1">
        <v>219200</v>
      </c>
      <c r="Q245" s="1">
        <v>-4.3726930000000004E-3</v>
      </c>
    </row>
    <row r="246" spans="1:17" ht="14.25" customHeight="1">
      <c r="A246" s="2">
        <v>45009</v>
      </c>
      <c r="B246" s="1">
        <v>376</v>
      </c>
      <c r="C246" s="1">
        <v>379</v>
      </c>
      <c r="D246" s="1">
        <v>363.45001200000002</v>
      </c>
      <c r="E246" s="1">
        <v>366.10000600000001</v>
      </c>
      <c r="F246" s="1">
        <v>366.10000600000001</v>
      </c>
      <c r="G246" s="1">
        <v>82735</v>
      </c>
      <c r="H246" s="1">
        <f t="shared" si="0"/>
        <v>-2.6070731993680152E-2</v>
      </c>
      <c r="J246" s="2">
        <v>45009</v>
      </c>
      <c r="K246" s="1">
        <v>17076.199219999999</v>
      </c>
      <c r="L246" s="1">
        <v>17109.449219999999</v>
      </c>
      <c r="M246" s="1">
        <v>16917.349610000001</v>
      </c>
      <c r="N246" s="1">
        <v>16945.050780000001</v>
      </c>
      <c r="O246" s="1">
        <v>16945.050780000001</v>
      </c>
      <c r="P246" s="1">
        <v>228000</v>
      </c>
      <c r="Q246" s="1">
        <v>-7.7209330000000001E-3</v>
      </c>
    </row>
    <row r="247" spans="1:17" ht="14.25" customHeight="1">
      <c r="A247" s="2">
        <v>45012</v>
      </c>
      <c r="B247" s="1">
        <v>369.45001200000002</v>
      </c>
      <c r="C247" s="1">
        <v>369.45001200000002</v>
      </c>
      <c r="D247" s="1">
        <v>350.14999399999999</v>
      </c>
      <c r="E247" s="1">
        <v>353.85000600000001</v>
      </c>
      <c r="F247" s="1">
        <v>353.85000600000001</v>
      </c>
      <c r="G247" s="1">
        <v>120681</v>
      </c>
      <c r="H247" s="1">
        <f t="shared" si="0"/>
        <v>-3.3460802510885457E-2</v>
      </c>
      <c r="J247" s="2">
        <v>45012</v>
      </c>
      <c r="K247" s="1">
        <v>16984.300780000001</v>
      </c>
      <c r="L247" s="1">
        <v>17091</v>
      </c>
      <c r="M247" s="1">
        <v>16918.550780000001</v>
      </c>
      <c r="N247" s="1">
        <v>16985.699219999999</v>
      </c>
      <c r="O247" s="1">
        <v>16985.699219999999</v>
      </c>
      <c r="P247" s="1">
        <v>218400</v>
      </c>
      <c r="Q247" s="1">
        <v>2.3988379999999999E-3</v>
      </c>
    </row>
    <row r="248" spans="1:17" ht="14.25" customHeight="1">
      <c r="A248" s="2">
        <v>45013</v>
      </c>
      <c r="B248" s="1">
        <v>355</v>
      </c>
      <c r="C248" s="1">
        <v>357.20001200000002</v>
      </c>
      <c r="D248" s="1">
        <v>342.04998799999998</v>
      </c>
      <c r="E248" s="1">
        <v>348.75</v>
      </c>
      <c r="F248" s="1">
        <v>348.75</v>
      </c>
      <c r="G248" s="1">
        <v>221474</v>
      </c>
      <c r="H248" s="1">
        <f t="shared" si="0"/>
        <v>-1.4412903528395082E-2</v>
      </c>
      <c r="J248" s="2">
        <v>45013</v>
      </c>
      <c r="K248" s="1">
        <v>17031.75</v>
      </c>
      <c r="L248" s="1">
        <v>17061.75</v>
      </c>
      <c r="M248" s="1">
        <v>16913.75</v>
      </c>
      <c r="N248" s="1">
        <v>16951.699219999999</v>
      </c>
      <c r="O248" s="1">
        <v>16951.699219999999</v>
      </c>
      <c r="P248" s="1">
        <v>238800</v>
      </c>
      <c r="Q248" s="1">
        <v>-2.0016840000000001E-3</v>
      </c>
    </row>
    <row r="249" spans="1:17" ht="14.25" customHeight="1">
      <c r="A249" s="2">
        <v>45014</v>
      </c>
      <c r="B249" s="1">
        <v>348.10000600000001</v>
      </c>
      <c r="C249" s="1">
        <v>355.5</v>
      </c>
      <c r="D249" s="1">
        <v>343</v>
      </c>
      <c r="E249" s="1">
        <v>345.25</v>
      </c>
      <c r="F249" s="1">
        <v>345.25</v>
      </c>
      <c r="G249" s="1">
        <v>169149</v>
      </c>
      <c r="H249" s="1">
        <f t="shared" si="0"/>
        <v>-1.003584229390686E-2</v>
      </c>
      <c r="J249" s="2">
        <v>45014</v>
      </c>
      <c r="K249" s="1">
        <v>16977.300780000001</v>
      </c>
      <c r="L249" s="1">
        <v>17126.150389999999</v>
      </c>
      <c r="M249" s="1">
        <v>16940.599610000001</v>
      </c>
      <c r="N249" s="1">
        <v>17080.699219999999</v>
      </c>
      <c r="O249" s="1">
        <v>17080.699219999999</v>
      </c>
      <c r="P249" s="1">
        <v>345900</v>
      </c>
      <c r="Q249" s="1">
        <v>7.6098570000000003E-3</v>
      </c>
    </row>
    <row r="250" spans="1:17" ht="14.25" customHeight="1">
      <c r="A250" s="2">
        <v>45016</v>
      </c>
      <c r="B250" s="1">
        <v>348.20001200000002</v>
      </c>
      <c r="C250" s="1">
        <v>355.85000600000001</v>
      </c>
      <c r="D250" s="1">
        <v>345.14999399999999</v>
      </c>
      <c r="E250" s="1">
        <v>347.85000600000001</v>
      </c>
      <c r="F250" s="1">
        <v>347.85000600000001</v>
      </c>
      <c r="G250" s="1">
        <v>99848</v>
      </c>
      <c r="H250" s="1">
        <f t="shared" si="0"/>
        <v>7.5307921795799704E-3</v>
      </c>
      <c r="J250" s="2">
        <v>45016</v>
      </c>
      <c r="K250" s="1">
        <v>17210.349610000001</v>
      </c>
      <c r="L250" s="1">
        <v>17381.599610000001</v>
      </c>
      <c r="M250" s="1">
        <v>17204.650389999999</v>
      </c>
      <c r="N250" s="1">
        <v>17359.75</v>
      </c>
      <c r="O250" s="1">
        <v>17359.75</v>
      </c>
      <c r="P250" s="1">
        <v>263900</v>
      </c>
      <c r="Q250" s="1">
        <v>1.6337199E-2</v>
      </c>
    </row>
    <row r="251" spans="1:17" ht="14.25" customHeight="1">
      <c r="J251" s="2">
        <v>45019</v>
      </c>
      <c r="K251" s="1">
        <v>17427.949219999999</v>
      </c>
      <c r="L251" s="1">
        <v>17428.050780000001</v>
      </c>
      <c r="M251" s="1">
        <v>17312.75</v>
      </c>
      <c r="N251" s="1">
        <v>17398.050780000001</v>
      </c>
      <c r="O251" s="1">
        <v>17398.050780000001</v>
      </c>
      <c r="P251" s="1">
        <v>0</v>
      </c>
      <c r="Q251" s="1">
        <v>2.2062980000000002E-3</v>
      </c>
    </row>
    <row r="252" spans="1:17" ht="14.25" customHeight="1"/>
    <row r="253" spans="1:17" ht="14.25" customHeight="1"/>
    <row r="254" spans="1:17" ht="14.25" customHeight="1"/>
    <row r="255" spans="1:17" ht="14.25" customHeight="1"/>
    <row r="256" spans="1:1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/>
  <cols>
    <col min="1" max="1" width="10.453125" customWidth="1"/>
    <col min="2" max="7" width="8.7265625" customWidth="1"/>
    <col min="8" max="8" width="11.54296875" customWidth="1"/>
    <col min="9" max="9" width="8.7265625" customWidth="1"/>
    <col min="10" max="10" width="10.453125" customWidth="1"/>
    <col min="11" max="16" width="8.7265625" customWidth="1"/>
    <col min="17" max="17" width="12" customWidth="1"/>
    <col min="18" max="18" width="8.7265625" customWidth="1"/>
    <col min="19" max="19" width="28.453125" customWidth="1"/>
    <col min="20" max="20" width="19.08984375" customWidth="1"/>
    <col min="21" max="21" width="12.54296875" customWidth="1"/>
    <col min="22" max="26" width="8.7265625" customWidth="1"/>
  </cols>
  <sheetData>
    <row r="1" spans="1:22" ht="14.25" customHeight="1">
      <c r="A1" s="1" t="s">
        <v>16</v>
      </c>
      <c r="J1" s="1" t="s">
        <v>1</v>
      </c>
    </row>
    <row r="2" spans="1:2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22" ht="14.25" customHeight="1">
      <c r="A3" s="2">
        <v>44655</v>
      </c>
      <c r="B3" s="1">
        <v>321</v>
      </c>
      <c r="C3" s="1">
        <v>332</v>
      </c>
      <c r="D3" s="1">
        <v>319.60000600000001</v>
      </c>
      <c r="E3" s="1">
        <v>323.64999399999999</v>
      </c>
      <c r="F3" s="1">
        <v>320.719696</v>
      </c>
      <c r="G3" s="1">
        <v>1033505</v>
      </c>
      <c r="J3" s="2">
        <v>44655</v>
      </c>
      <c r="K3" s="1">
        <v>17809.099610000001</v>
      </c>
      <c r="L3" s="1">
        <v>18114.650389999999</v>
      </c>
      <c r="M3" s="1">
        <v>17791.400389999999</v>
      </c>
      <c r="N3" s="1">
        <v>18053.400389999999</v>
      </c>
      <c r="O3" s="1">
        <v>18053.400389999999</v>
      </c>
      <c r="P3" s="1">
        <v>345500</v>
      </c>
      <c r="S3" s="1" t="s">
        <v>17</v>
      </c>
      <c r="T3" s="1">
        <f>COVAR(H4:H251, Q4:Q251)/VAR(Q4:Q251)</f>
        <v>1.1894696575129102</v>
      </c>
    </row>
    <row r="4" spans="1:22" ht="14.25" customHeight="1">
      <c r="A4" s="2">
        <v>44656</v>
      </c>
      <c r="B4" s="1">
        <v>326.14999399999999</v>
      </c>
      <c r="C4" s="1">
        <v>333</v>
      </c>
      <c r="D4" s="1">
        <v>320</v>
      </c>
      <c r="E4" s="1">
        <v>322.20001200000002</v>
      </c>
      <c r="F4" s="1">
        <v>319.28283699999997</v>
      </c>
      <c r="G4" s="1">
        <v>890709</v>
      </c>
      <c r="H4" s="1">
        <f t="shared" ref="H4:H251" si="0">E4/E3-1</f>
        <v>-4.4800927757779885E-3</v>
      </c>
      <c r="J4" s="2">
        <v>44656</v>
      </c>
      <c r="K4" s="1">
        <v>18080.599610000001</v>
      </c>
      <c r="L4" s="1">
        <v>18095.449219999999</v>
      </c>
      <c r="M4" s="1">
        <v>17921.550780000001</v>
      </c>
      <c r="N4" s="1">
        <v>17957.400389999999</v>
      </c>
      <c r="O4" s="1">
        <v>17957.400389999999</v>
      </c>
      <c r="P4" s="1">
        <v>283500</v>
      </c>
      <c r="Q4" s="1">
        <v>-5.317558E-3</v>
      </c>
      <c r="S4" s="1" t="s">
        <v>11</v>
      </c>
      <c r="T4" s="1">
        <f>E251/E3-1</f>
        <v>-0.14351918078515391</v>
      </c>
      <c r="U4" s="1" t="s">
        <v>12</v>
      </c>
      <c r="V4" s="1">
        <f>(E251/E4-1-0.0648)/_xlfn.STDEV.P(E4:E251)*100</f>
        <v>-0.75826583244901846</v>
      </c>
    </row>
    <row r="5" spans="1:22" ht="14.25" customHeight="1">
      <c r="A5" s="2">
        <v>44657</v>
      </c>
      <c r="B5" s="1">
        <v>328</v>
      </c>
      <c r="C5" s="1">
        <v>342.79998799999998</v>
      </c>
      <c r="D5" s="1">
        <v>328</v>
      </c>
      <c r="E5" s="1">
        <v>334.35000600000001</v>
      </c>
      <c r="F5" s="1">
        <v>331.32284499999997</v>
      </c>
      <c r="G5" s="1">
        <v>2516737</v>
      </c>
      <c r="H5" s="1">
        <f t="shared" si="0"/>
        <v>3.7709477180280171E-2</v>
      </c>
      <c r="J5" s="2">
        <v>44657</v>
      </c>
      <c r="K5" s="1">
        <v>17842.75</v>
      </c>
      <c r="L5" s="1">
        <v>17901</v>
      </c>
      <c r="M5" s="1">
        <v>17779.849610000001</v>
      </c>
      <c r="N5" s="1">
        <v>17807.650389999999</v>
      </c>
      <c r="O5" s="1">
        <v>17807.650389999999</v>
      </c>
      <c r="P5" s="1">
        <v>328800</v>
      </c>
      <c r="Q5" s="1">
        <v>-8.3391799999999999E-3</v>
      </c>
      <c r="S5" s="1" t="s">
        <v>18</v>
      </c>
      <c r="T5" s="3">
        <v>6.4799999999999996E-2</v>
      </c>
    </row>
    <row r="6" spans="1:22" ht="14.25" customHeight="1">
      <c r="A6" s="2">
        <v>44658</v>
      </c>
      <c r="B6" s="1">
        <v>336.29998799999998</v>
      </c>
      <c r="C6" s="1">
        <v>342.70001200000002</v>
      </c>
      <c r="D6" s="1">
        <v>325.5</v>
      </c>
      <c r="E6" s="1">
        <v>330.5</v>
      </c>
      <c r="F6" s="1">
        <v>327.50769000000003</v>
      </c>
      <c r="G6" s="1">
        <v>1246147</v>
      </c>
      <c r="H6" s="1">
        <f t="shared" si="0"/>
        <v>-1.1514897355796694E-2</v>
      </c>
      <c r="J6" s="2">
        <v>44658</v>
      </c>
      <c r="K6" s="1">
        <v>17723.300780000001</v>
      </c>
      <c r="L6" s="1">
        <v>17787.5</v>
      </c>
      <c r="M6" s="1">
        <v>17623.699219999999</v>
      </c>
      <c r="N6" s="1">
        <v>17639.550780000001</v>
      </c>
      <c r="O6" s="1">
        <v>17639.550780000001</v>
      </c>
      <c r="P6" s="1">
        <v>308800</v>
      </c>
      <c r="Q6" s="1">
        <v>-9.4397409999999998E-3</v>
      </c>
      <c r="S6" s="1" t="s">
        <v>14</v>
      </c>
      <c r="T6" s="1">
        <f>STDEV(H4:H251)</f>
        <v>3.2446797975739933E-2</v>
      </c>
    </row>
    <row r="7" spans="1:22" ht="14.25" customHeight="1">
      <c r="A7" s="2">
        <v>44659</v>
      </c>
      <c r="B7" s="1">
        <v>334</v>
      </c>
      <c r="C7" s="1">
        <v>345</v>
      </c>
      <c r="D7" s="1">
        <v>331.70001200000002</v>
      </c>
      <c r="E7" s="1">
        <v>341.29998799999998</v>
      </c>
      <c r="F7" s="1">
        <v>338.2099</v>
      </c>
      <c r="G7" s="1">
        <v>1368889</v>
      </c>
      <c r="H7" s="1">
        <f t="shared" si="0"/>
        <v>3.2677724659606611E-2</v>
      </c>
      <c r="J7" s="2">
        <v>44659</v>
      </c>
      <c r="K7" s="1">
        <v>17698.150389999999</v>
      </c>
      <c r="L7" s="1">
        <v>17842.75</v>
      </c>
      <c r="M7" s="1">
        <v>17600.550780000001</v>
      </c>
      <c r="N7" s="1">
        <v>17784.349610000001</v>
      </c>
      <c r="O7" s="1">
        <v>17784.349610000001</v>
      </c>
      <c r="P7" s="1">
        <v>274400</v>
      </c>
      <c r="Q7" s="1">
        <v>8.2087589999999995E-3</v>
      </c>
      <c r="S7" s="1" t="s">
        <v>15</v>
      </c>
      <c r="T7" s="1">
        <f>T6/T4%</f>
        <v>-22.607987168148842</v>
      </c>
    </row>
    <row r="8" spans="1:22" ht="14.25" customHeight="1">
      <c r="A8" s="2">
        <v>44662</v>
      </c>
      <c r="B8" s="1">
        <v>343.35000600000001</v>
      </c>
      <c r="C8" s="1">
        <v>349.70001200000002</v>
      </c>
      <c r="D8" s="1">
        <v>338.39999399999999</v>
      </c>
      <c r="E8" s="1">
        <v>341.5</v>
      </c>
      <c r="F8" s="1">
        <v>338.40811200000002</v>
      </c>
      <c r="G8" s="1">
        <v>926666</v>
      </c>
      <c r="H8" s="1">
        <f t="shared" si="0"/>
        <v>5.8602990633560559E-4</v>
      </c>
      <c r="J8" s="2">
        <v>44662</v>
      </c>
      <c r="K8" s="1">
        <v>17740.900389999999</v>
      </c>
      <c r="L8" s="1">
        <v>17779.050780000001</v>
      </c>
      <c r="M8" s="1">
        <v>17650.949219999999</v>
      </c>
      <c r="N8" s="1">
        <v>17674.949219999999</v>
      </c>
      <c r="O8" s="1">
        <v>17674.949219999999</v>
      </c>
      <c r="P8" s="1">
        <v>251700</v>
      </c>
      <c r="Q8" s="1">
        <v>-6.151498E-3</v>
      </c>
    </row>
    <row r="9" spans="1:22" ht="14.25" customHeight="1">
      <c r="A9" s="2">
        <v>44663</v>
      </c>
      <c r="B9" s="1">
        <v>341</v>
      </c>
      <c r="C9" s="1">
        <v>343.54998799999998</v>
      </c>
      <c r="D9" s="1">
        <v>326</v>
      </c>
      <c r="E9" s="1">
        <v>331.54998799999998</v>
      </c>
      <c r="F9" s="1">
        <v>328.54818699999998</v>
      </c>
      <c r="G9" s="1">
        <v>778356</v>
      </c>
      <c r="H9" s="1">
        <f t="shared" si="0"/>
        <v>-2.9136199121522766E-2</v>
      </c>
      <c r="J9" s="2">
        <v>44663</v>
      </c>
      <c r="K9" s="1">
        <v>17584.849610000001</v>
      </c>
      <c r="L9" s="1">
        <v>17595.300780000001</v>
      </c>
      <c r="M9" s="1">
        <v>17442.349610000001</v>
      </c>
      <c r="N9" s="1">
        <v>17530.300780000001</v>
      </c>
      <c r="O9" s="1">
        <v>17530.300780000001</v>
      </c>
      <c r="P9" s="1">
        <v>266000</v>
      </c>
      <c r="Q9" s="1">
        <v>-8.1838109999999992E-3</v>
      </c>
    </row>
    <row r="10" spans="1:22" ht="14.25" customHeight="1">
      <c r="A10" s="2">
        <v>44664</v>
      </c>
      <c r="B10" s="1">
        <v>334</v>
      </c>
      <c r="C10" s="1">
        <v>340</v>
      </c>
      <c r="D10" s="1">
        <v>332.35000600000001</v>
      </c>
      <c r="E10" s="1">
        <v>337.70001200000002</v>
      </c>
      <c r="F10" s="1">
        <v>334.642517</v>
      </c>
      <c r="G10" s="1">
        <v>570068</v>
      </c>
      <c r="H10" s="1">
        <f t="shared" si="0"/>
        <v>1.8549311484215902E-2</v>
      </c>
      <c r="J10" s="2">
        <v>44664</v>
      </c>
      <c r="K10" s="1">
        <v>17599.900389999999</v>
      </c>
      <c r="L10" s="1">
        <v>17663.650389999999</v>
      </c>
      <c r="M10" s="1">
        <v>17457.400389999999</v>
      </c>
      <c r="N10" s="1">
        <v>17475.650389999999</v>
      </c>
      <c r="O10" s="1">
        <v>17475.650389999999</v>
      </c>
      <c r="P10" s="1">
        <v>245100</v>
      </c>
      <c r="Q10" s="1">
        <v>-3.117482E-3</v>
      </c>
    </row>
    <row r="11" spans="1:22" ht="14.25" customHeight="1">
      <c r="A11" s="2">
        <v>44669</v>
      </c>
      <c r="B11" s="1">
        <v>336.5</v>
      </c>
      <c r="C11" s="1">
        <v>346</v>
      </c>
      <c r="D11" s="1">
        <v>331.54998799999998</v>
      </c>
      <c r="E11" s="1">
        <v>339.04998799999998</v>
      </c>
      <c r="F11" s="1">
        <v>335.980255</v>
      </c>
      <c r="G11" s="1">
        <v>972458</v>
      </c>
      <c r="H11" s="1">
        <f t="shared" si="0"/>
        <v>3.9975598224142317E-3</v>
      </c>
      <c r="J11" s="2">
        <v>44669</v>
      </c>
      <c r="K11" s="1">
        <v>17183.449219999999</v>
      </c>
      <c r="L11" s="1">
        <v>17237.75</v>
      </c>
      <c r="M11" s="1">
        <v>17067.849610000001</v>
      </c>
      <c r="N11" s="1">
        <v>17173.650389999999</v>
      </c>
      <c r="O11" s="1">
        <v>17173.650389999999</v>
      </c>
      <c r="P11" s="1">
        <v>376100</v>
      </c>
      <c r="Q11" s="1">
        <v>-1.7281187999999999E-2</v>
      </c>
    </row>
    <row r="12" spans="1:22" ht="14.25" customHeight="1">
      <c r="A12" s="2">
        <v>44670</v>
      </c>
      <c r="B12" s="1">
        <v>341.75</v>
      </c>
      <c r="C12" s="1">
        <v>374.5</v>
      </c>
      <c r="D12" s="1">
        <v>335</v>
      </c>
      <c r="E12" s="1">
        <v>347.45001200000002</v>
      </c>
      <c r="F12" s="1">
        <v>344.30423000000002</v>
      </c>
      <c r="G12" s="1">
        <v>3800533</v>
      </c>
      <c r="H12" s="1">
        <f t="shared" si="0"/>
        <v>2.4775178579272028E-2</v>
      </c>
      <c r="J12" s="2">
        <v>44670</v>
      </c>
      <c r="K12" s="1">
        <v>17258.949219999999</v>
      </c>
      <c r="L12" s="1">
        <v>17275.650389999999</v>
      </c>
      <c r="M12" s="1">
        <v>16824.699219999999</v>
      </c>
      <c r="N12" s="1">
        <v>16958.650389999999</v>
      </c>
      <c r="O12" s="1">
        <v>16958.650389999999</v>
      </c>
      <c r="P12" s="1">
        <v>401400</v>
      </c>
      <c r="Q12" s="1">
        <v>-1.2519179E-2</v>
      </c>
    </row>
    <row r="13" spans="1:22" ht="14.25" customHeight="1">
      <c r="A13" s="2">
        <v>44671</v>
      </c>
      <c r="B13" s="1">
        <v>350.95001200000002</v>
      </c>
      <c r="C13" s="1">
        <v>359.70001200000002</v>
      </c>
      <c r="D13" s="1">
        <v>342.25</v>
      </c>
      <c r="E13" s="1">
        <v>344.79998799999998</v>
      </c>
      <c r="F13" s="1">
        <v>341.678223</v>
      </c>
      <c r="G13" s="1">
        <v>1095558</v>
      </c>
      <c r="H13" s="1">
        <f t="shared" si="0"/>
        <v>-7.627065501439767E-3</v>
      </c>
      <c r="J13" s="2">
        <v>44671</v>
      </c>
      <c r="K13" s="1">
        <v>17045.25</v>
      </c>
      <c r="L13" s="1">
        <v>17186.900389999999</v>
      </c>
      <c r="M13" s="1">
        <v>16978.949219999999</v>
      </c>
      <c r="N13" s="1">
        <v>17136.550780000001</v>
      </c>
      <c r="O13" s="1">
        <v>17136.550780000001</v>
      </c>
      <c r="P13" s="1">
        <v>286100</v>
      </c>
      <c r="Q13" s="1">
        <v>1.0490245E-2</v>
      </c>
    </row>
    <row r="14" spans="1:22" ht="14.25" customHeight="1">
      <c r="A14" s="2">
        <v>44672</v>
      </c>
      <c r="B14" s="1">
        <v>347.89999399999999</v>
      </c>
      <c r="C14" s="1">
        <v>358.89999399999999</v>
      </c>
      <c r="D14" s="1">
        <v>345.70001200000002</v>
      </c>
      <c r="E14" s="1">
        <v>354.10000600000001</v>
      </c>
      <c r="F14" s="1">
        <v>350.89401199999998</v>
      </c>
      <c r="G14" s="1">
        <v>920570</v>
      </c>
      <c r="H14" s="1">
        <f t="shared" si="0"/>
        <v>2.6972210915506167E-2</v>
      </c>
      <c r="J14" s="2">
        <v>44672</v>
      </c>
      <c r="K14" s="1">
        <v>17234.599610000001</v>
      </c>
      <c r="L14" s="1">
        <v>17414.699219999999</v>
      </c>
      <c r="M14" s="1">
        <v>17215.5</v>
      </c>
      <c r="N14" s="1">
        <v>17392.599610000001</v>
      </c>
      <c r="O14" s="1">
        <v>17392.599610000001</v>
      </c>
      <c r="P14" s="1">
        <v>285200</v>
      </c>
      <c r="Q14" s="1">
        <v>1.4941678E-2</v>
      </c>
    </row>
    <row r="15" spans="1:22" ht="14.25" customHeight="1">
      <c r="A15" s="2">
        <v>44673</v>
      </c>
      <c r="B15" s="1">
        <v>351.79998799999998</v>
      </c>
      <c r="C15" s="1">
        <v>364.54998799999998</v>
      </c>
      <c r="D15" s="1">
        <v>337</v>
      </c>
      <c r="E15" s="1">
        <v>354.85000600000001</v>
      </c>
      <c r="F15" s="1">
        <v>351.63723800000002</v>
      </c>
      <c r="G15" s="1">
        <v>1409223</v>
      </c>
      <c r="H15" s="1">
        <f t="shared" si="0"/>
        <v>2.1180457138991748E-3</v>
      </c>
      <c r="J15" s="2">
        <v>44673</v>
      </c>
      <c r="K15" s="1">
        <v>17242.75</v>
      </c>
      <c r="L15" s="1">
        <v>17315.300780000001</v>
      </c>
      <c r="M15" s="1">
        <v>17149.199219999999</v>
      </c>
      <c r="N15" s="1">
        <v>17171.949219999999</v>
      </c>
      <c r="O15" s="1">
        <v>17171.949219999999</v>
      </c>
      <c r="P15" s="1">
        <v>262700</v>
      </c>
      <c r="Q15" s="1">
        <v>-1.2686453E-2</v>
      </c>
    </row>
    <row r="16" spans="1:22" ht="14.25" customHeight="1">
      <c r="A16" s="2">
        <v>44676</v>
      </c>
      <c r="B16" s="1">
        <v>354.75</v>
      </c>
      <c r="C16" s="1">
        <v>358.25</v>
      </c>
      <c r="D16" s="1">
        <v>331</v>
      </c>
      <c r="E16" s="1">
        <v>337.14999399999999</v>
      </c>
      <c r="F16" s="1">
        <v>334.09747299999998</v>
      </c>
      <c r="G16" s="1">
        <v>1026063</v>
      </c>
      <c r="H16" s="1">
        <f t="shared" si="0"/>
        <v>-4.9880264057259205E-2</v>
      </c>
      <c r="J16" s="2">
        <v>44676</v>
      </c>
      <c r="K16" s="1">
        <v>17009.050780000001</v>
      </c>
      <c r="L16" s="1">
        <v>17054.300780000001</v>
      </c>
      <c r="M16" s="1">
        <v>16888.699219999999</v>
      </c>
      <c r="N16" s="1">
        <v>16953.949219999999</v>
      </c>
      <c r="O16" s="1">
        <v>16953.949219999999</v>
      </c>
      <c r="P16" s="1">
        <v>275700</v>
      </c>
      <c r="Q16" s="1">
        <v>-1.2695123000000001E-2</v>
      </c>
    </row>
    <row r="17" spans="1:17" ht="14.25" customHeight="1">
      <c r="A17" s="2">
        <v>44677</v>
      </c>
      <c r="B17" s="1">
        <v>340</v>
      </c>
      <c r="C17" s="1">
        <v>344.20001200000002</v>
      </c>
      <c r="D17" s="1">
        <v>325.70001200000002</v>
      </c>
      <c r="E17" s="1">
        <v>330.5</v>
      </c>
      <c r="F17" s="1">
        <v>327.50769000000003</v>
      </c>
      <c r="G17" s="1">
        <v>819998</v>
      </c>
      <c r="H17" s="1">
        <f t="shared" si="0"/>
        <v>-1.9724140941257073E-2</v>
      </c>
      <c r="J17" s="2">
        <v>44677</v>
      </c>
      <c r="K17" s="1">
        <v>17121.300780000001</v>
      </c>
      <c r="L17" s="1">
        <v>17223.849610000001</v>
      </c>
      <c r="M17" s="1">
        <v>17064.449219999999</v>
      </c>
      <c r="N17" s="1">
        <v>17200.800780000001</v>
      </c>
      <c r="O17" s="1">
        <v>17200.800780000001</v>
      </c>
      <c r="P17" s="1">
        <v>261100</v>
      </c>
      <c r="Q17" s="1">
        <v>1.4560122E-2</v>
      </c>
    </row>
    <row r="18" spans="1:17" ht="14.25" customHeight="1">
      <c r="A18" s="2">
        <v>44678</v>
      </c>
      <c r="B18" s="1">
        <v>330.5</v>
      </c>
      <c r="C18" s="1">
        <v>330.5</v>
      </c>
      <c r="D18" s="1">
        <v>308.79998799999998</v>
      </c>
      <c r="E18" s="1">
        <v>315.14999399999999</v>
      </c>
      <c r="F18" s="1">
        <v>312.29666099999997</v>
      </c>
      <c r="G18" s="1">
        <v>1005785</v>
      </c>
      <c r="H18" s="1">
        <f t="shared" si="0"/>
        <v>-4.6444798789712527E-2</v>
      </c>
      <c r="J18" s="2">
        <v>44678</v>
      </c>
      <c r="K18" s="1">
        <v>17073.349610000001</v>
      </c>
      <c r="L18" s="1">
        <v>17110.699219999999</v>
      </c>
      <c r="M18" s="1">
        <v>16958.449219999999</v>
      </c>
      <c r="N18" s="1">
        <v>17038.400389999999</v>
      </c>
      <c r="O18" s="1">
        <v>17038.400389999999</v>
      </c>
      <c r="P18" s="1">
        <v>265100</v>
      </c>
      <c r="Q18" s="1">
        <v>-9.4414440000000002E-3</v>
      </c>
    </row>
    <row r="19" spans="1:17" ht="14.25" customHeight="1">
      <c r="A19" s="2">
        <v>44679</v>
      </c>
      <c r="B19" s="1">
        <v>317</v>
      </c>
      <c r="C19" s="1">
        <v>338.70001200000002</v>
      </c>
      <c r="D19" s="1">
        <v>315.25</v>
      </c>
      <c r="E19" s="1">
        <v>334.89999399999999</v>
      </c>
      <c r="F19" s="1">
        <v>331.86785900000001</v>
      </c>
      <c r="G19" s="1">
        <v>1211285</v>
      </c>
      <c r="H19" s="1">
        <f t="shared" si="0"/>
        <v>6.2668571715092547E-2</v>
      </c>
      <c r="J19" s="2">
        <v>44679</v>
      </c>
      <c r="K19" s="1">
        <v>17189.5</v>
      </c>
      <c r="L19" s="1">
        <v>17322.5</v>
      </c>
      <c r="M19" s="1">
        <v>17071.050780000001</v>
      </c>
      <c r="N19" s="1">
        <v>17245.050780000001</v>
      </c>
      <c r="O19" s="1">
        <v>17245.050780000001</v>
      </c>
      <c r="P19" s="1">
        <v>312900</v>
      </c>
      <c r="Q19" s="1">
        <v>1.2128509000000001E-2</v>
      </c>
    </row>
    <row r="20" spans="1:17" ht="14.25" customHeight="1">
      <c r="A20" s="2">
        <v>44680</v>
      </c>
      <c r="B20" s="1">
        <v>337.10000600000001</v>
      </c>
      <c r="C20" s="1">
        <v>337.85000600000001</v>
      </c>
      <c r="D20" s="1">
        <v>316.60000600000001</v>
      </c>
      <c r="E20" s="1">
        <v>320.35000600000001</v>
      </c>
      <c r="F20" s="1">
        <v>317.44958500000001</v>
      </c>
      <c r="G20" s="1">
        <v>573333</v>
      </c>
      <c r="H20" s="1">
        <f t="shared" si="0"/>
        <v>-4.3445769664600231E-2</v>
      </c>
      <c r="J20" s="2">
        <v>44680</v>
      </c>
      <c r="K20" s="1">
        <v>17329.25</v>
      </c>
      <c r="L20" s="1">
        <v>17377.650389999999</v>
      </c>
      <c r="M20" s="1">
        <v>17053.25</v>
      </c>
      <c r="N20" s="1">
        <v>17102.550780000001</v>
      </c>
      <c r="O20" s="1">
        <v>17102.550780000001</v>
      </c>
      <c r="P20" s="1">
        <v>336200</v>
      </c>
      <c r="Q20" s="1">
        <v>-8.2632399999999998E-3</v>
      </c>
    </row>
    <row r="21" spans="1:17" ht="14.25" customHeight="1">
      <c r="A21" s="2">
        <v>44683</v>
      </c>
      <c r="B21" s="1">
        <v>314.10000600000001</v>
      </c>
      <c r="C21" s="1">
        <v>318</v>
      </c>
      <c r="D21" s="1">
        <v>307.79998799999998</v>
      </c>
      <c r="E21" s="1">
        <v>314.85000600000001</v>
      </c>
      <c r="F21" s="1">
        <v>311.99939000000001</v>
      </c>
      <c r="G21" s="1">
        <v>853254</v>
      </c>
      <c r="H21" s="1">
        <f t="shared" si="0"/>
        <v>-1.7168721389067221E-2</v>
      </c>
      <c r="J21" s="2">
        <v>44683</v>
      </c>
      <c r="K21" s="1">
        <v>16924.449219999999</v>
      </c>
      <c r="L21" s="1">
        <v>17092.25</v>
      </c>
      <c r="M21" s="1">
        <v>16917.25</v>
      </c>
      <c r="N21" s="1">
        <v>17069.099610000001</v>
      </c>
      <c r="O21" s="1">
        <v>17069.099610000001</v>
      </c>
      <c r="P21" s="1">
        <v>278200</v>
      </c>
      <c r="Q21" s="1">
        <v>-1.9559170000000002E-3</v>
      </c>
    </row>
    <row r="22" spans="1:17" ht="14.25" customHeight="1">
      <c r="A22" s="2">
        <v>44685</v>
      </c>
      <c r="B22" s="1">
        <v>318</v>
      </c>
      <c r="C22" s="1">
        <v>323</v>
      </c>
      <c r="D22" s="1">
        <v>305.14999399999999</v>
      </c>
      <c r="E22" s="1">
        <v>309.89999399999999</v>
      </c>
      <c r="F22" s="1">
        <v>307.09420799999998</v>
      </c>
      <c r="G22" s="1">
        <v>780966</v>
      </c>
      <c r="H22" s="1">
        <f t="shared" si="0"/>
        <v>-1.5721810086292365E-2</v>
      </c>
      <c r="J22" s="2">
        <v>44685</v>
      </c>
      <c r="K22" s="1">
        <v>17096.599610000001</v>
      </c>
      <c r="L22" s="1">
        <v>17132.849610000001</v>
      </c>
      <c r="M22" s="1">
        <v>16623.949219999999</v>
      </c>
      <c r="N22" s="1">
        <v>16677.599610000001</v>
      </c>
      <c r="O22" s="1">
        <v>16677.599610000001</v>
      </c>
      <c r="P22" s="1">
        <v>310600</v>
      </c>
      <c r="Q22" s="1">
        <v>-2.2936182999999999E-2</v>
      </c>
    </row>
    <row r="23" spans="1:17" ht="14.25" customHeight="1">
      <c r="A23" s="2">
        <v>44686</v>
      </c>
      <c r="B23" s="1">
        <v>313.89999399999999</v>
      </c>
      <c r="C23" s="1">
        <v>327</v>
      </c>
      <c r="D23" s="1">
        <v>309.14999399999999</v>
      </c>
      <c r="E23" s="1">
        <v>323.14999399999999</v>
      </c>
      <c r="F23" s="1">
        <v>320.224243</v>
      </c>
      <c r="G23" s="1">
        <v>999415</v>
      </c>
      <c r="H23" s="1">
        <f t="shared" si="0"/>
        <v>4.2755728481879141E-2</v>
      </c>
      <c r="J23" s="2">
        <v>44686</v>
      </c>
      <c r="K23" s="1">
        <v>16854.75</v>
      </c>
      <c r="L23" s="1">
        <v>16945.699219999999</v>
      </c>
      <c r="M23" s="1">
        <v>16651.849610000001</v>
      </c>
      <c r="N23" s="1">
        <v>16682.650389999999</v>
      </c>
      <c r="O23" s="1">
        <v>16682.650389999999</v>
      </c>
      <c r="P23" s="1">
        <v>265800</v>
      </c>
      <c r="Q23" s="1">
        <v>3.0284799999999998E-4</v>
      </c>
    </row>
    <row r="24" spans="1:17" ht="14.25" customHeight="1">
      <c r="A24" s="2">
        <v>44687</v>
      </c>
      <c r="B24" s="1">
        <v>317.75</v>
      </c>
      <c r="C24" s="1">
        <v>317.75</v>
      </c>
      <c r="D24" s="1">
        <v>295</v>
      </c>
      <c r="E24" s="1">
        <v>296.29998799999998</v>
      </c>
      <c r="F24" s="1">
        <v>293.61730999999997</v>
      </c>
      <c r="G24" s="1">
        <v>1197575</v>
      </c>
      <c r="H24" s="1">
        <f t="shared" si="0"/>
        <v>-8.3088369173851873E-2</v>
      </c>
      <c r="J24" s="2">
        <v>44687</v>
      </c>
      <c r="K24" s="1">
        <v>16415.550780000001</v>
      </c>
      <c r="L24" s="1">
        <v>16484.199219999999</v>
      </c>
      <c r="M24" s="1">
        <v>16340.900390000001</v>
      </c>
      <c r="N24" s="1">
        <v>16411.25</v>
      </c>
      <c r="O24" s="1">
        <v>16411.25</v>
      </c>
      <c r="P24" s="1">
        <v>300500</v>
      </c>
      <c r="Q24" s="1">
        <v>-1.6268422000000001E-2</v>
      </c>
    </row>
    <row r="25" spans="1:17" ht="14.25" customHeight="1">
      <c r="A25" s="2">
        <v>44690</v>
      </c>
      <c r="B25" s="1">
        <v>288.10000600000001</v>
      </c>
      <c r="C25" s="1">
        <v>293.54998799999998</v>
      </c>
      <c r="D25" s="1">
        <v>280.5</v>
      </c>
      <c r="E25" s="1">
        <v>283.25</v>
      </c>
      <c r="F25" s="1">
        <v>280.68548600000003</v>
      </c>
      <c r="G25" s="1">
        <v>806530</v>
      </c>
      <c r="H25" s="1">
        <f t="shared" si="0"/>
        <v>-4.4043160744238641E-2</v>
      </c>
      <c r="J25" s="2">
        <v>44690</v>
      </c>
      <c r="K25" s="1">
        <v>16227.700199999999</v>
      </c>
      <c r="L25" s="1">
        <v>16403.699219999999</v>
      </c>
      <c r="M25" s="1">
        <v>16142.099609999999</v>
      </c>
      <c r="N25" s="1">
        <v>16301.849609999999</v>
      </c>
      <c r="O25" s="1">
        <v>16301.849609999999</v>
      </c>
      <c r="P25" s="1">
        <v>288400</v>
      </c>
      <c r="Q25" s="1">
        <v>-6.666183E-3</v>
      </c>
    </row>
    <row r="26" spans="1:17" ht="14.25" customHeight="1">
      <c r="A26" s="2">
        <v>44691</v>
      </c>
      <c r="B26" s="1">
        <v>289.89999399999999</v>
      </c>
      <c r="C26" s="1">
        <v>297.14999399999999</v>
      </c>
      <c r="D26" s="1">
        <v>281.64999399999999</v>
      </c>
      <c r="E26" s="1">
        <v>285.29998799999998</v>
      </c>
      <c r="F26" s="1">
        <v>282.71691900000002</v>
      </c>
      <c r="G26" s="1">
        <v>1000308</v>
      </c>
      <c r="H26" s="1">
        <f t="shared" si="0"/>
        <v>7.2373804060017477E-3</v>
      </c>
      <c r="J26" s="2">
        <v>44691</v>
      </c>
      <c r="K26" s="1">
        <v>16248.900390000001</v>
      </c>
      <c r="L26" s="1">
        <v>16404.550780000001</v>
      </c>
      <c r="M26" s="1">
        <v>16197.29981</v>
      </c>
      <c r="N26" s="1">
        <v>16240.04981</v>
      </c>
      <c r="O26" s="1">
        <v>16240.04981</v>
      </c>
      <c r="P26" s="1">
        <v>283100</v>
      </c>
      <c r="Q26" s="1">
        <v>-3.7909689999999999E-3</v>
      </c>
    </row>
    <row r="27" spans="1:17" ht="14.25" customHeight="1">
      <c r="A27" s="2">
        <v>44692</v>
      </c>
      <c r="B27" s="1">
        <v>285</v>
      </c>
      <c r="C27" s="1">
        <v>289.85000600000001</v>
      </c>
      <c r="D27" s="1">
        <v>257.54998799999998</v>
      </c>
      <c r="E27" s="1">
        <v>268.25</v>
      </c>
      <c r="F27" s="1">
        <v>265.82128899999998</v>
      </c>
      <c r="G27" s="1">
        <v>1072436</v>
      </c>
      <c r="H27" s="1">
        <f t="shared" si="0"/>
        <v>-5.9761614851522427E-2</v>
      </c>
      <c r="J27" s="2">
        <v>44692</v>
      </c>
      <c r="K27" s="1">
        <v>16270.04981</v>
      </c>
      <c r="L27" s="1">
        <v>16318.75</v>
      </c>
      <c r="M27" s="1">
        <v>15992.599609999999</v>
      </c>
      <c r="N27" s="1">
        <v>16167.099609999999</v>
      </c>
      <c r="O27" s="1">
        <v>16167.099609999999</v>
      </c>
      <c r="P27" s="1">
        <v>284300</v>
      </c>
      <c r="Q27" s="1">
        <v>-4.4919929999999997E-3</v>
      </c>
    </row>
    <row r="28" spans="1:17" ht="14.25" customHeight="1">
      <c r="A28" s="2">
        <v>44693</v>
      </c>
      <c r="B28" s="1">
        <v>262</v>
      </c>
      <c r="C28" s="1">
        <v>262.89999399999999</v>
      </c>
      <c r="D28" s="1">
        <v>253.050003</v>
      </c>
      <c r="E28" s="1">
        <v>257.45001200000002</v>
      </c>
      <c r="F28" s="1">
        <v>255.11909499999999</v>
      </c>
      <c r="G28" s="1">
        <v>939512</v>
      </c>
      <c r="H28" s="1">
        <f t="shared" si="0"/>
        <v>-4.026090587138853E-2</v>
      </c>
      <c r="J28" s="2">
        <v>44693</v>
      </c>
      <c r="K28" s="1">
        <v>16021.099609999999</v>
      </c>
      <c r="L28" s="1">
        <v>16041.950199999999</v>
      </c>
      <c r="M28" s="1">
        <v>15735.75</v>
      </c>
      <c r="N28" s="1">
        <v>15808</v>
      </c>
      <c r="O28" s="1">
        <v>15808</v>
      </c>
      <c r="P28" s="1">
        <v>314900</v>
      </c>
      <c r="Q28" s="1">
        <v>-2.2211752000000001E-2</v>
      </c>
    </row>
    <row r="29" spans="1:17" ht="14.25" customHeight="1">
      <c r="A29" s="2">
        <v>44694</v>
      </c>
      <c r="B29" s="1">
        <v>260</v>
      </c>
      <c r="C29" s="1">
        <v>274.75</v>
      </c>
      <c r="D29" s="1">
        <v>258.04998799999998</v>
      </c>
      <c r="E29" s="1">
        <v>264.60000600000001</v>
      </c>
      <c r="F29" s="1">
        <v>262.20434599999999</v>
      </c>
      <c r="G29" s="1">
        <v>1346416</v>
      </c>
      <c r="H29" s="1">
        <f t="shared" si="0"/>
        <v>2.7772358386994433E-2</v>
      </c>
      <c r="J29" s="2">
        <v>44694</v>
      </c>
      <c r="K29" s="1">
        <v>15977</v>
      </c>
      <c r="L29" s="1">
        <v>16083.599609999999</v>
      </c>
      <c r="M29" s="1">
        <v>15740.849609999999</v>
      </c>
      <c r="N29" s="1">
        <v>15782.150390000001</v>
      </c>
      <c r="O29" s="1">
        <v>15782.150390000001</v>
      </c>
      <c r="P29" s="1">
        <v>369100</v>
      </c>
      <c r="Q29" s="1">
        <v>-1.6352230000000001E-3</v>
      </c>
    </row>
    <row r="30" spans="1:17" ht="14.25" customHeight="1">
      <c r="A30" s="2">
        <v>44697</v>
      </c>
      <c r="B30" s="1">
        <v>255</v>
      </c>
      <c r="C30" s="1">
        <v>261.89999399999999</v>
      </c>
      <c r="D30" s="1">
        <v>245</v>
      </c>
      <c r="E30" s="1">
        <v>252.300003</v>
      </c>
      <c r="F30" s="1">
        <v>250.01570100000001</v>
      </c>
      <c r="G30" s="1">
        <v>1429073</v>
      </c>
      <c r="H30" s="1">
        <f t="shared" si="0"/>
        <v>-4.648527105475575E-2</v>
      </c>
      <c r="J30" s="2">
        <v>44697</v>
      </c>
      <c r="K30" s="1">
        <v>15845.099609999999</v>
      </c>
      <c r="L30" s="1">
        <v>15977.950199999999</v>
      </c>
      <c r="M30" s="1">
        <v>15739.650390000001</v>
      </c>
      <c r="N30" s="1">
        <v>15842.29981</v>
      </c>
      <c r="O30" s="1">
        <v>15842.29981</v>
      </c>
      <c r="P30" s="1">
        <v>217600</v>
      </c>
      <c r="Q30" s="1">
        <v>3.811231E-3</v>
      </c>
    </row>
    <row r="31" spans="1:17" ht="14.25" customHeight="1">
      <c r="A31" s="2">
        <v>44698</v>
      </c>
      <c r="B31" s="1">
        <v>257</v>
      </c>
      <c r="C31" s="1">
        <v>283</v>
      </c>
      <c r="D31" s="1">
        <v>257</v>
      </c>
      <c r="E31" s="1">
        <v>280</v>
      </c>
      <c r="F31" s="1">
        <v>277.46490499999999</v>
      </c>
      <c r="G31" s="1">
        <v>1470054</v>
      </c>
      <c r="H31" s="1">
        <f t="shared" si="0"/>
        <v>0.10978991942382188</v>
      </c>
      <c r="J31" s="2">
        <v>44698</v>
      </c>
      <c r="K31" s="1">
        <v>15912.599609999999</v>
      </c>
      <c r="L31" s="1">
        <v>16284.25</v>
      </c>
      <c r="M31" s="1">
        <v>15900.79981</v>
      </c>
      <c r="N31" s="1">
        <v>16259.29981</v>
      </c>
      <c r="O31" s="1">
        <v>16259.29981</v>
      </c>
      <c r="P31" s="1">
        <v>295700</v>
      </c>
      <c r="Q31" s="1">
        <v>2.6321936000000001E-2</v>
      </c>
    </row>
    <row r="32" spans="1:17" ht="14.25" customHeight="1">
      <c r="A32" s="2">
        <v>44699</v>
      </c>
      <c r="B32" s="1">
        <v>283</v>
      </c>
      <c r="C32" s="1">
        <v>324.89999399999999</v>
      </c>
      <c r="D32" s="1">
        <v>283</v>
      </c>
      <c r="E32" s="1">
        <v>317.10000600000001</v>
      </c>
      <c r="F32" s="1">
        <v>314.22900399999997</v>
      </c>
      <c r="G32" s="1">
        <v>3978106</v>
      </c>
      <c r="H32" s="1">
        <f t="shared" si="0"/>
        <v>0.13250002142857142</v>
      </c>
      <c r="J32" s="2">
        <v>44699</v>
      </c>
      <c r="K32" s="1">
        <v>16318.150390000001</v>
      </c>
      <c r="L32" s="1">
        <v>16399.800780000001</v>
      </c>
      <c r="M32" s="1">
        <v>16211.200199999999</v>
      </c>
      <c r="N32" s="1">
        <v>16240.29981</v>
      </c>
      <c r="O32" s="1">
        <v>16240.29981</v>
      </c>
      <c r="P32" s="1">
        <v>290400</v>
      </c>
      <c r="Q32" s="1">
        <v>-1.1685619999999999E-3</v>
      </c>
    </row>
    <row r="33" spans="1:17" ht="14.25" customHeight="1">
      <c r="A33" s="2">
        <v>44700</v>
      </c>
      <c r="B33" s="1">
        <v>308.95001200000002</v>
      </c>
      <c r="C33" s="1">
        <v>331.89999399999999</v>
      </c>
      <c r="D33" s="1">
        <v>302.10000600000001</v>
      </c>
      <c r="E33" s="1">
        <v>323.5</v>
      </c>
      <c r="F33" s="1">
        <v>320.57107500000001</v>
      </c>
      <c r="G33" s="1">
        <v>4169352</v>
      </c>
      <c r="H33" s="1">
        <f t="shared" si="0"/>
        <v>2.0182888296760293E-2</v>
      </c>
      <c r="J33" s="2">
        <v>44700</v>
      </c>
      <c r="K33" s="1">
        <v>15917.400390000001</v>
      </c>
      <c r="L33" s="1">
        <v>15984.75</v>
      </c>
      <c r="M33" s="1">
        <v>15775.200199999999</v>
      </c>
      <c r="N33" s="1">
        <v>15809.400390000001</v>
      </c>
      <c r="O33" s="1">
        <v>15809.400390000001</v>
      </c>
      <c r="P33" s="1">
        <v>313900</v>
      </c>
      <c r="Q33" s="1">
        <v>-2.6532725E-2</v>
      </c>
    </row>
    <row r="34" spans="1:17" ht="14.25" customHeight="1">
      <c r="A34" s="2">
        <v>44701</v>
      </c>
      <c r="B34" s="1">
        <v>328.29998799999998</v>
      </c>
      <c r="C34" s="1">
        <v>333.04998799999998</v>
      </c>
      <c r="D34" s="1">
        <v>313</v>
      </c>
      <c r="E34" s="1">
        <v>316.79998799999998</v>
      </c>
      <c r="F34" s="1">
        <v>313.93170199999997</v>
      </c>
      <c r="G34" s="1">
        <v>1547025</v>
      </c>
      <c r="H34" s="1">
        <f t="shared" si="0"/>
        <v>-2.0711010819165376E-2</v>
      </c>
      <c r="J34" s="2">
        <v>44701</v>
      </c>
      <c r="K34" s="1">
        <v>16043.79981</v>
      </c>
      <c r="L34" s="1">
        <v>16283.04981</v>
      </c>
      <c r="M34" s="1">
        <v>16003.849609999999</v>
      </c>
      <c r="N34" s="1">
        <v>16266.150390000001</v>
      </c>
      <c r="O34" s="1">
        <v>16266.150390000001</v>
      </c>
      <c r="P34" s="1">
        <v>252400</v>
      </c>
      <c r="Q34" s="1">
        <v>2.8891039E-2</v>
      </c>
    </row>
    <row r="35" spans="1:17" ht="14.25" customHeight="1">
      <c r="A35" s="2">
        <v>44704</v>
      </c>
      <c r="B35" s="1">
        <v>313</v>
      </c>
      <c r="C35" s="1">
        <v>316.25</v>
      </c>
      <c r="D35" s="1">
        <v>291</v>
      </c>
      <c r="E35" s="1">
        <v>297.35000600000001</v>
      </c>
      <c r="F35" s="1">
        <v>294.65783699999997</v>
      </c>
      <c r="G35" s="1">
        <v>497689</v>
      </c>
      <c r="H35" s="1">
        <f t="shared" si="0"/>
        <v>-6.1395147527593896E-2</v>
      </c>
      <c r="J35" s="2">
        <v>44704</v>
      </c>
      <c r="K35" s="1">
        <v>16290.950199999999</v>
      </c>
      <c r="L35" s="1">
        <v>16414.699219999999</v>
      </c>
      <c r="M35" s="1">
        <v>16185.75</v>
      </c>
      <c r="N35" s="1">
        <v>16214.700199999999</v>
      </c>
      <c r="O35" s="1">
        <v>16214.700199999999</v>
      </c>
      <c r="P35" s="1">
        <v>293800</v>
      </c>
      <c r="Q35" s="1">
        <v>-3.1630220000000001E-3</v>
      </c>
    </row>
    <row r="36" spans="1:17" ht="14.25" customHeight="1">
      <c r="A36" s="2">
        <v>44705</v>
      </c>
      <c r="B36" s="1">
        <v>298.5</v>
      </c>
      <c r="C36" s="1">
        <v>308</v>
      </c>
      <c r="D36" s="1">
        <v>276.60000600000001</v>
      </c>
      <c r="E36" s="1">
        <v>286.85000600000001</v>
      </c>
      <c r="F36" s="1">
        <v>284.25289900000001</v>
      </c>
      <c r="G36" s="1">
        <v>1019399</v>
      </c>
      <c r="H36" s="1">
        <f t="shared" si="0"/>
        <v>-3.5311921264935209E-2</v>
      </c>
      <c r="J36" s="2">
        <v>44705</v>
      </c>
      <c r="K36" s="1">
        <v>16225.54981</v>
      </c>
      <c r="L36" s="1">
        <v>16262.79981</v>
      </c>
      <c r="M36" s="1">
        <v>16078.599609999999</v>
      </c>
      <c r="N36" s="1">
        <v>16125.150390000001</v>
      </c>
      <c r="O36" s="1">
        <v>16125.150390000001</v>
      </c>
      <c r="P36" s="1">
        <v>249800</v>
      </c>
      <c r="Q36" s="1">
        <v>-5.5227540000000004E-3</v>
      </c>
    </row>
    <row r="37" spans="1:17" ht="14.25" customHeight="1">
      <c r="A37" s="2">
        <v>44706</v>
      </c>
      <c r="B37" s="1">
        <v>280.89999399999999</v>
      </c>
      <c r="C37" s="1">
        <v>284.64999399999999</v>
      </c>
      <c r="D37" s="1">
        <v>261.14999399999999</v>
      </c>
      <c r="E37" s="1">
        <v>264.70001200000002</v>
      </c>
      <c r="F37" s="1">
        <v>262.30343599999998</v>
      </c>
      <c r="G37" s="1">
        <v>962722</v>
      </c>
      <c r="H37" s="1">
        <f t="shared" si="0"/>
        <v>-7.7218035686567155E-2</v>
      </c>
      <c r="J37" s="2">
        <v>44706</v>
      </c>
      <c r="K37" s="1">
        <v>16196.349609999999</v>
      </c>
      <c r="L37" s="1">
        <v>16223.349609999999</v>
      </c>
      <c r="M37" s="1">
        <v>16006.950199999999</v>
      </c>
      <c r="N37" s="1">
        <v>16025.79981</v>
      </c>
      <c r="O37" s="1">
        <v>16025.79981</v>
      </c>
      <c r="P37" s="1">
        <v>243300</v>
      </c>
      <c r="Q37" s="1">
        <v>-6.1612189999999999E-3</v>
      </c>
    </row>
    <row r="38" spans="1:17" ht="14.25" customHeight="1">
      <c r="A38" s="2">
        <v>44707</v>
      </c>
      <c r="B38" s="1">
        <v>266.35000600000001</v>
      </c>
      <c r="C38" s="1">
        <v>277.39999399999999</v>
      </c>
      <c r="D38" s="1">
        <v>253.5</v>
      </c>
      <c r="E38" s="1">
        <v>270.85000600000001</v>
      </c>
      <c r="F38" s="1">
        <v>268.39776599999999</v>
      </c>
      <c r="G38" s="1">
        <v>1092002</v>
      </c>
      <c r="H38" s="1">
        <f t="shared" si="0"/>
        <v>2.3233825920642603E-2</v>
      </c>
      <c r="J38" s="2">
        <v>44707</v>
      </c>
      <c r="K38" s="1">
        <v>16105</v>
      </c>
      <c r="L38" s="1">
        <v>16204.450199999999</v>
      </c>
      <c r="M38" s="1">
        <v>15903.700199999999</v>
      </c>
      <c r="N38" s="1">
        <v>16170.150390000001</v>
      </c>
      <c r="O38" s="1">
        <v>16170.150390000001</v>
      </c>
      <c r="P38" s="1">
        <v>314300</v>
      </c>
      <c r="Q38" s="1">
        <v>9.0073870000000004E-3</v>
      </c>
    </row>
    <row r="39" spans="1:17" ht="14.25" customHeight="1">
      <c r="A39" s="2">
        <v>44708</v>
      </c>
      <c r="B39" s="1">
        <v>274.95001200000002</v>
      </c>
      <c r="C39" s="1">
        <v>279.79998799999998</v>
      </c>
      <c r="D39" s="1">
        <v>268.5</v>
      </c>
      <c r="E39" s="1">
        <v>273.79998799999998</v>
      </c>
      <c r="F39" s="1">
        <v>271.32104500000003</v>
      </c>
      <c r="G39" s="1">
        <v>605180</v>
      </c>
      <c r="H39" s="1">
        <f t="shared" si="0"/>
        <v>1.0891570738971845E-2</v>
      </c>
      <c r="J39" s="2">
        <v>44708</v>
      </c>
      <c r="K39" s="1">
        <v>16296.599609999999</v>
      </c>
      <c r="L39" s="1">
        <v>16370.599609999999</v>
      </c>
      <c r="M39" s="1">
        <v>16221.950199999999</v>
      </c>
      <c r="N39" s="1">
        <v>16352.450199999999</v>
      </c>
      <c r="O39" s="1">
        <v>16352.450199999999</v>
      </c>
      <c r="P39" s="1">
        <v>274100</v>
      </c>
      <c r="Q39" s="1">
        <v>1.1273847E-2</v>
      </c>
    </row>
    <row r="40" spans="1:17" ht="14.25" customHeight="1">
      <c r="A40" s="2">
        <v>44711</v>
      </c>
      <c r="B40" s="1">
        <v>280</v>
      </c>
      <c r="C40" s="1">
        <v>284</v>
      </c>
      <c r="D40" s="1">
        <v>275</v>
      </c>
      <c r="E40" s="1">
        <v>280.70001200000002</v>
      </c>
      <c r="F40" s="1">
        <v>278.15859999999998</v>
      </c>
      <c r="G40" s="1">
        <v>405451</v>
      </c>
      <c r="H40" s="1">
        <f t="shared" si="0"/>
        <v>2.5200965311948931E-2</v>
      </c>
      <c r="J40" s="2">
        <v>44711</v>
      </c>
      <c r="K40" s="1">
        <v>16527.900389999999</v>
      </c>
      <c r="L40" s="1">
        <v>16695.5</v>
      </c>
      <c r="M40" s="1">
        <v>16506.150389999999</v>
      </c>
      <c r="N40" s="1">
        <v>16661.400389999999</v>
      </c>
      <c r="O40" s="1">
        <v>16661.400389999999</v>
      </c>
      <c r="P40" s="1">
        <v>251400</v>
      </c>
      <c r="Q40" s="1">
        <v>1.8893205E-2</v>
      </c>
    </row>
    <row r="41" spans="1:17" ht="14.25" customHeight="1">
      <c r="A41" s="2">
        <v>44712</v>
      </c>
      <c r="B41" s="1">
        <v>284</v>
      </c>
      <c r="C41" s="1">
        <v>298.89999399999999</v>
      </c>
      <c r="D41" s="1">
        <v>281.60000600000001</v>
      </c>
      <c r="E41" s="1">
        <v>292.60000600000001</v>
      </c>
      <c r="F41" s="1">
        <v>289.95083599999998</v>
      </c>
      <c r="G41" s="1">
        <v>970168</v>
      </c>
      <c r="H41" s="1">
        <f t="shared" si="0"/>
        <v>4.23939917751055E-2</v>
      </c>
      <c r="J41" s="2">
        <v>44712</v>
      </c>
      <c r="K41" s="1">
        <v>16578.449219999999</v>
      </c>
      <c r="L41" s="1">
        <v>16690.75</v>
      </c>
      <c r="M41" s="1">
        <v>16521.900389999999</v>
      </c>
      <c r="N41" s="1">
        <v>16584.550780000001</v>
      </c>
      <c r="O41" s="1">
        <v>16584.550780000001</v>
      </c>
      <c r="P41" s="1">
        <v>651600</v>
      </c>
      <c r="Q41" s="1">
        <v>-4.6124340000000003E-3</v>
      </c>
    </row>
    <row r="42" spans="1:17" ht="14.25" customHeight="1">
      <c r="A42" s="2">
        <v>44713</v>
      </c>
      <c r="B42" s="1">
        <v>293.60000600000001</v>
      </c>
      <c r="C42" s="1">
        <v>299.70001200000002</v>
      </c>
      <c r="D42" s="1">
        <v>284.5</v>
      </c>
      <c r="E42" s="1">
        <v>294.60000600000001</v>
      </c>
      <c r="F42" s="1">
        <v>291.93273900000003</v>
      </c>
      <c r="G42" s="1">
        <v>691117</v>
      </c>
      <c r="H42" s="1">
        <f t="shared" si="0"/>
        <v>6.8352698530020906E-3</v>
      </c>
      <c r="J42" s="2">
        <v>44713</v>
      </c>
      <c r="K42" s="1">
        <v>16594.400389999999</v>
      </c>
      <c r="L42" s="1">
        <v>16649.199219999999</v>
      </c>
      <c r="M42" s="1">
        <v>16438.849610000001</v>
      </c>
      <c r="N42" s="1">
        <v>16522.75</v>
      </c>
      <c r="O42" s="1">
        <v>16522.75</v>
      </c>
      <c r="P42" s="1">
        <v>249600</v>
      </c>
      <c r="Q42" s="1">
        <v>-3.7264070000000002E-3</v>
      </c>
    </row>
    <row r="43" spans="1:17" ht="14.25" customHeight="1">
      <c r="A43" s="2">
        <v>44714</v>
      </c>
      <c r="B43" s="1">
        <v>294.75</v>
      </c>
      <c r="C43" s="1">
        <v>300.95001200000002</v>
      </c>
      <c r="D43" s="1">
        <v>286.35000600000001</v>
      </c>
      <c r="E43" s="1">
        <v>290.45001200000002</v>
      </c>
      <c r="F43" s="1">
        <v>287.820313</v>
      </c>
      <c r="G43" s="1">
        <v>495089</v>
      </c>
      <c r="H43" s="1">
        <f t="shared" si="0"/>
        <v>-1.4086876834618955E-2</v>
      </c>
      <c r="J43" s="2">
        <v>44714</v>
      </c>
      <c r="K43" s="1">
        <v>16481.650389999999</v>
      </c>
      <c r="L43" s="1">
        <v>16646.400389999999</v>
      </c>
      <c r="M43" s="1">
        <v>16443.050780000001</v>
      </c>
      <c r="N43" s="1">
        <v>16628</v>
      </c>
      <c r="O43" s="1">
        <v>16628</v>
      </c>
      <c r="P43" s="1">
        <v>236000</v>
      </c>
      <c r="Q43" s="1">
        <v>6.3700049999999998E-3</v>
      </c>
    </row>
    <row r="44" spans="1:17" ht="14.25" customHeight="1">
      <c r="A44" s="2">
        <v>44715</v>
      </c>
      <c r="B44" s="1">
        <v>293</v>
      </c>
      <c r="C44" s="1">
        <v>297.5</v>
      </c>
      <c r="D44" s="1">
        <v>285.60000600000001</v>
      </c>
      <c r="E44" s="1">
        <v>286.95001200000002</v>
      </c>
      <c r="F44" s="1">
        <v>284.35199</v>
      </c>
      <c r="G44" s="1">
        <v>349414</v>
      </c>
      <c r="H44" s="1">
        <f t="shared" si="0"/>
        <v>-1.2050266329477699E-2</v>
      </c>
      <c r="J44" s="2">
        <v>44715</v>
      </c>
      <c r="K44" s="1">
        <v>16761.650389999999</v>
      </c>
      <c r="L44" s="1">
        <v>16793.849610000001</v>
      </c>
      <c r="M44" s="1">
        <v>16567.900389999999</v>
      </c>
      <c r="N44" s="1">
        <v>16584.300780000001</v>
      </c>
      <c r="O44" s="1">
        <v>16584.300780000001</v>
      </c>
      <c r="P44" s="1">
        <v>245500</v>
      </c>
      <c r="Q44" s="1">
        <v>-2.6280499999999998E-3</v>
      </c>
    </row>
    <row r="45" spans="1:17" ht="14.25" customHeight="1">
      <c r="A45" s="2">
        <v>44718</v>
      </c>
      <c r="B45" s="1">
        <v>288.20001200000002</v>
      </c>
      <c r="C45" s="1">
        <v>290</v>
      </c>
      <c r="D45" s="1">
        <v>277.25</v>
      </c>
      <c r="E45" s="1">
        <v>282.5</v>
      </c>
      <c r="F45" s="1">
        <v>279.94229100000001</v>
      </c>
      <c r="G45" s="1">
        <v>647865</v>
      </c>
      <c r="H45" s="1">
        <f t="shared" si="0"/>
        <v>-1.5507969381092113E-2</v>
      </c>
      <c r="J45" s="2">
        <v>44718</v>
      </c>
      <c r="K45" s="1">
        <v>16530.699219999999</v>
      </c>
      <c r="L45" s="1">
        <v>16610.949219999999</v>
      </c>
      <c r="M45" s="1">
        <v>16444.550780000001</v>
      </c>
      <c r="N45" s="1">
        <v>16569.550780000001</v>
      </c>
      <c r="O45" s="1">
        <v>16569.550780000001</v>
      </c>
      <c r="P45" s="1">
        <v>233600</v>
      </c>
      <c r="Q45" s="1">
        <v>-8.8939499999999996E-4</v>
      </c>
    </row>
    <row r="46" spans="1:17" ht="14.25" customHeight="1">
      <c r="A46" s="2">
        <v>44719</v>
      </c>
      <c r="B46" s="1">
        <v>283</v>
      </c>
      <c r="C46" s="1">
        <v>286.70001200000002</v>
      </c>
      <c r="D46" s="1">
        <v>276.64999399999999</v>
      </c>
      <c r="E46" s="1">
        <v>279.5</v>
      </c>
      <c r="F46" s="1">
        <v>276.96945199999999</v>
      </c>
      <c r="G46" s="1">
        <v>339834</v>
      </c>
      <c r="H46" s="1">
        <f t="shared" si="0"/>
        <v>-1.0619469026548645E-2</v>
      </c>
      <c r="J46" s="2">
        <v>44719</v>
      </c>
      <c r="K46" s="1">
        <v>16469.599610000001</v>
      </c>
      <c r="L46" s="1">
        <v>16487.25</v>
      </c>
      <c r="M46" s="1">
        <v>16347.099609999999</v>
      </c>
      <c r="N46" s="1">
        <v>16416.349610000001</v>
      </c>
      <c r="O46" s="1">
        <v>16416.349610000001</v>
      </c>
      <c r="P46" s="1">
        <v>233800</v>
      </c>
      <c r="Q46" s="1">
        <v>-9.2459459999999997E-3</v>
      </c>
    </row>
    <row r="47" spans="1:17" ht="14.25" customHeight="1">
      <c r="A47" s="2">
        <v>44720</v>
      </c>
      <c r="B47" s="1">
        <v>277</v>
      </c>
      <c r="C47" s="1">
        <v>279</v>
      </c>
      <c r="D47" s="1">
        <v>260.10000600000001</v>
      </c>
      <c r="E47" s="1">
        <v>262.04998799999998</v>
      </c>
      <c r="F47" s="1">
        <v>259.67742900000002</v>
      </c>
      <c r="G47" s="1">
        <v>1041430</v>
      </c>
      <c r="H47" s="1">
        <f t="shared" si="0"/>
        <v>-6.2432958855098475E-2</v>
      </c>
      <c r="J47" s="2">
        <v>44720</v>
      </c>
      <c r="K47" s="1">
        <v>16474.949219999999</v>
      </c>
      <c r="L47" s="1">
        <v>16514.300780000001</v>
      </c>
      <c r="M47" s="1">
        <v>16293.349609999999</v>
      </c>
      <c r="N47" s="1">
        <v>16356.25</v>
      </c>
      <c r="O47" s="1">
        <v>16356.25</v>
      </c>
      <c r="P47" s="1">
        <v>243500</v>
      </c>
      <c r="Q47" s="1">
        <v>-3.6609609999999999E-3</v>
      </c>
    </row>
    <row r="48" spans="1:17" ht="14.25" customHeight="1">
      <c r="A48" s="2">
        <v>44721</v>
      </c>
      <c r="B48" s="1">
        <v>262.25</v>
      </c>
      <c r="C48" s="1">
        <v>275.89999399999999</v>
      </c>
      <c r="D48" s="1">
        <v>257.39999399999999</v>
      </c>
      <c r="E48" s="1">
        <v>274.64999399999999</v>
      </c>
      <c r="F48" s="1">
        <v>272.16332999999997</v>
      </c>
      <c r="G48" s="1">
        <v>819144</v>
      </c>
      <c r="H48" s="1">
        <f t="shared" si="0"/>
        <v>4.8082452115968177E-2</v>
      </c>
      <c r="J48" s="2">
        <v>44721</v>
      </c>
      <c r="K48" s="1">
        <v>16263.849609999999</v>
      </c>
      <c r="L48" s="1">
        <v>16492.800780000001</v>
      </c>
      <c r="M48" s="1">
        <v>16243.849609999999</v>
      </c>
      <c r="N48" s="1">
        <v>16478.099610000001</v>
      </c>
      <c r="O48" s="1">
        <v>16478.099610000001</v>
      </c>
      <c r="P48" s="1">
        <v>205000</v>
      </c>
      <c r="Q48" s="1">
        <v>7.4497280000000001E-3</v>
      </c>
    </row>
    <row r="49" spans="1:17" ht="14.25" customHeight="1">
      <c r="A49" s="2">
        <v>44722</v>
      </c>
      <c r="B49" s="1">
        <v>270.04998799999998</v>
      </c>
      <c r="C49" s="1">
        <v>278.70001200000002</v>
      </c>
      <c r="D49" s="1">
        <v>266.25</v>
      </c>
      <c r="E49" s="1">
        <v>270.70001200000002</v>
      </c>
      <c r="F49" s="1">
        <v>268.24911500000002</v>
      </c>
      <c r="G49" s="1">
        <v>1275600</v>
      </c>
      <c r="H49" s="1">
        <f t="shared" si="0"/>
        <v>-1.4381875427967317E-2</v>
      </c>
      <c r="J49" s="2">
        <v>44722</v>
      </c>
      <c r="K49" s="1">
        <v>16283.950199999999</v>
      </c>
      <c r="L49" s="1">
        <v>16324.700199999999</v>
      </c>
      <c r="M49" s="1">
        <v>16172.599609999999</v>
      </c>
      <c r="N49" s="1">
        <v>16201.79981</v>
      </c>
      <c r="O49" s="1">
        <v>16201.79981</v>
      </c>
      <c r="P49" s="1">
        <v>189700</v>
      </c>
      <c r="Q49" s="1">
        <v>-1.6767698000000001E-2</v>
      </c>
    </row>
    <row r="50" spans="1:17" ht="14.25" customHeight="1">
      <c r="A50" s="2">
        <v>44725</v>
      </c>
      <c r="B50" s="1">
        <v>260</v>
      </c>
      <c r="C50" s="1">
        <v>268.39999399999999</v>
      </c>
      <c r="D50" s="1">
        <v>253.25</v>
      </c>
      <c r="E50" s="1">
        <v>256.85000600000001</v>
      </c>
      <c r="F50" s="1">
        <v>254.52452099999999</v>
      </c>
      <c r="G50" s="1">
        <v>607650</v>
      </c>
      <c r="H50" s="1">
        <f t="shared" si="0"/>
        <v>-5.1163669693520375E-2</v>
      </c>
      <c r="J50" s="2">
        <v>44725</v>
      </c>
      <c r="K50" s="1">
        <v>15877.54981</v>
      </c>
      <c r="L50" s="1">
        <v>15886.150390000001</v>
      </c>
      <c r="M50" s="1">
        <v>15684</v>
      </c>
      <c r="N50" s="1">
        <v>15774.400390000001</v>
      </c>
      <c r="O50" s="1">
        <v>15774.400390000001</v>
      </c>
      <c r="P50" s="1">
        <v>225500</v>
      </c>
      <c r="Q50" s="1">
        <v>-2.6379749000000001E-2</v>
      </c>
    </row>
    <row r="51" spans="1:17" ht="14.25" customHeight="1">
      <c r="A51" s="2">
        <v>44726</v>
      </c>
      <c r="B51" s="1">
        <v>251</v>
      </c>
      <c r="C51" s="1">
        <v>262.70001200000002</v>
      </c>
      <c r="D51" s="1">
        <v>251</v>
      </c>
      <c r="E51" s="1">
        <v>254.60000600000001</v>
      </c>
      <c r="F51" s="1">
        <v>252.29489100000001</v>
      </c>
      <c r="G51" s="1">
        <v>528690</v>
      </c>
      <c r="H51" s="1">
        <f t="shared" si="0"/>
        <v>-8.759976435429806E-3</v>
      </c>
      <c r="J51" s="2">
        <v>44726</v>
      </c>
      <c r="K51" s="1">
        <v>15674.25</v>
      </c>
      <c r="L51" s="1">
        <v>15858</v>
      </c>
      <c r="M51" s="1">
        <v>15659.450199999999</v>
      </c>
      <c r="N51" s="1">
        <v>15732.099609999999</v>
      </c>
      <c r="O51" s="1">
        <v>15732.099609999999</v>
      </c>
      <c r="P51" s="1">
        <v>225400</v>
      </c>
      <c r="Q51" s="1">
        <v>-2.6816100000000001E-3</v>
      </c>
    </row>
    <row r="52" spans="1:17" ht="14.25" customHeight="1">
      <c r="A52" s="2">
        <v>44727</v>
      </c>
      <c r="B52" s="1">
        <v>257</v>
      </c>
      <c r="C52" s="1">
        <v>262.5</v>
      </c>
      <c r="D52" s="1">
        <v>253.60000600000001</v>
      </c>
      <c r="E52" s="1">
        <v>257.60000600000001</v>
      </c>
      <c r="F52" s="1">
        <v>255.267731</v>
      </c>
      <c r="G52" s="1">
        <v>806524</v>
      </c>
      <c r="H52" s="1">
        <f t="shared" si="0"/>
        <v>1.1783189038887976E-2</v>
      </c>
      <c r="J52" s="2">
        <v>44727</v>
      </c>
      <c r="K52" s="1">
        <v>15729.25</v>
      </c>
      <c r="L52" s="1">
        <v>15783.650390000001</v>
      </c>
      <c r="M52" s="1">
        <v>15678.900390000001</v>
      </c>
      <c r="N52" s="1">
        <v>15692.150390000001</v>
      </c>
      <c r="O52" s="1">
        <v>15692.150390000001</v>
      </c>
      <c r="P52" s="1">
        <v>183000</v>
      </c>
      <c r="Q52" s="1">
        <v>-2.5393439999999998E-3</v>
      </c>
    </row>
    <row r="53" spans="1:17" ht="14.25" customHeight="1">
      <c r="A53" s="2">
        <v>44728</v>
      </c>
      <c r="B53" s="1">
        <v>262.89999399999999</v>
      </c>
      <c r="C53" s="1">
        <v>263.70001200000002</v>
      </c>
      <c r="D53" s="1">
        <v>235.25</v>
      </c>
      <c r="E53" s="1">
        <v>240.75</v>
      </c>
      <c r="F53" s="1">
        <v>238.57028199999999</v>
      </c>
      <c r="G53" s="1">
        <v>894645</v>
      </c>
      <c r="H53" s="1">
        <f t="shared" si="0"/>
        <v>-6.5411512451595266E-2</v>
      </c>
      <c r="J53" s="2">
        <v>44728</v>
      </c>
      <c r="K53" s="1">
        <v>15832.25</v>
      </c>
      <c r="L53" s="1">
        <v>15863.150390000001</v>
      </c>
      <c r="M53" s="1">
        <v>15335.099609999999</v>
      </c>
      <c r="N53" s="1">
        <v>15360.599609999999</v>
      </c>
      <c r="O53" s="1">
        <v>15360.599609999999</v>
      </c>
      <c r="P53" s="1">
        <v>264700</v>
      </c>
      <c r="Q53" s="1">
        <v>-2.1128448000000001E-2</v>
      </c>
    </row>
    <row r="54" spans="1:17" ht="14.25" customHeight="1">
      <c r="A54" s="2">
        <v>44729</v>
      </c>
      <c r="B54" s="1">
        <v>238.300003</v>
      </c>
      <c r="C54" s="1">
        <v>242.699997</v>
      </c>
      <c r="D54" s="1">
        <v>230</v>
      </c>
      <c r="E54" s="1">
        <v>232.10000600000001</v>
      </c>
      <c r="F54" s="1">
        <v>229.99859599999999</v>
      </c>
      <c r="G54" s="1">
        <v>610803</v>
      </c>
      <c r="H54" s="1">
        <f t="shared" si="0"/>
        <v>-3.5929362409138133E-2</v>
      </c>
      <c r="J54" s="2">
        <v>44729</v>
      </c>
      <c r="K54" s="1">
        <v>15272.650390000001</v>
      </c>
      <c r="L54" s="1">
        <v>15400.400390000001</v>
      </c>
      <c r="M54" s="1">
        <v>15183.400390000001</v>
      </c>
      <c r="N54" s="1">
        <v>15293.5</v>
      </c>
      <c r="O54" s="1">
        <v>15293.5</v>
      </c>
      <c r="P54" s="1">
        <v>342600</v>
      </c>
      <c r="Q54" s="1">
        <v>-4.368294E-3</v>
      </c>
    </row>
    <row r="55" spans="1:17" ht="14.25" customHeight="1">
      <c r="A55" s="2">
        <v>44732</v>
      </c>
      <c r="B55" s="1">
        <v>234.35000600000001</v>
      </c>
      <c r="C55" s="1">
        <v>234.35000600000001</v>
      </c>
      <c r="D55" s="1">
        <v>211.050003</v>
      </c>
      <c r="E55" s="1">
        <v>213.550003</v>
      </c>
      <c r="F55" s="1">
        <v>211.616547</v>
      </c>
      <c r="G55" s="1">
        <v>759663</v>
      </c>
      <c r="H55" s="1">
        <f t="shared" si="0"/>
        <v>-7.9922458080418979E-2</v>
      </c>
      <c r="J55" s="2">
        <v>44732</v>
      </c>
      <c r="K55" s="1">
        <v>15334.5</v>
      </c>
      <c r="L55" s="1">
        <v>15382.5</v>
      </c>
      <c r="M55" s="1">
        <v>15191.099609999999</v>
      </c>
      <c r="N55" s="1">
        <v>15350.150390000001</v>
      </c>
      <c r="O55" s="1">
        <v>15350.150390000001</v>
      </c>
      <c r="P55" s="1">
        <v>260000</v>
      </c>
      <c r="Q55" s="1">
        <v>3.7042139999999999E-3</v>
      </c>
    </row>
    <row r="56" spans="1:17" ht="14.25" customHeight="1">
      <c r="A56" s="2">
        <v>44733</v>
      </c>
      <c r="B56" s="1">
        <v>217.5</v>
      </c>
      <c r="C56" s="1">
        <v>241.89999399999999</v>
      </c>
      <c r="D56" s="1">
        <v>216</v>
      </c>
      <c r="E56" s="1">
        <v>237.10000600000001</v>
      </c>
      <c r="F56" s="1">
        <v>234.95332300000001</v>
      </c>
      <c r="G56" s="1">
        <v>1469796</v>
      </c>
      <c r="H56" s="1">
        <f t="shared" si="0"/>
        <v>0.1102786357722505</v>
      </c>
      <c r="J56" s="2">
        <v>44733</v>
      </c>
      <c r="K56" s="1">
        <v>15455.950199999999</v>
      </c>
      <c r="L56" s="1">
        <v>15707.25</v>
      </c>
      <c r="M56" s="1">
        <v>15419.849609999999</v>
      </c>
      <c r="N56" s="1">
        <v>15638.79981</v>
      </c>
      <c r="O56" s="1">
        <v>15638.79981</v>
      </c>
      <c r="P56" s="1">
        <v>262800</v>
      </c>
      <c r="Q56" s="1">
        <v>1.8804338E-2</v>
      </c>
    </row>
    <row r="57" spans="1:17" ht="14.25" customHeight="1">
      <c r="A57" s="2">
        <v>44734</v>
      </c>
      <c r="B57" s="1">
        <v>234.10000600000001</v>
      </c>
      <c r="C57" s="1">
        <v>235.550003</v>
      </c>
      <c r="D57" s="1">
        <v>228</v>
      </c>
      <c r="E57" s="1">
        <v>231.39999399999999</v>
      </c>
      <c r="F57" s="1">
        <v>229.30493200000001</v>
      </c>
      <c r="G57" s="1">
        <v>555069</v>
      </c>
      <c r="H57" s="1">
        <f t="shared" si="0"/>
        <v>-2.4040539248236126E-2</v>
      </c>
      <c r="J57" s="2">
        <v>44734</v>
      </c>
      <c r="K57" s="1">
        <v>15545.650390000001</v>
      </c>
      <c r="L57" s="1">
        <v>15565.400390000001</v>
      </c>
      <c r="M57" s="1">
        <v>15385.950199999999</v>
      </c>
      <c r="N57" s="1">
        <v>15413.29981</v>
      </c>
      <c r="O57" s="1">
        <v>15413.29981</v>
      </c>
      <c r="P57" s="1">
        <v>220900</v>
      </c>
      <c r="Q57" s="1">
        <v>-1.4419265000000001E-2</v>
      </c>
    </row>
    <row r="58" spans="1:17" ht="14.25" customHeight="1">
      <c r="A58" s="2">
        <v>44735</v>
      </c>
      <c r="B58" s="1">
        <v>233.35000600000001</v>
      </c>
      <c r="C58" s="1">
        <v>238.75</v>
      </c>
      <c r="D58" s="1">
        <v>229.14999399999999</v>
      </c>
      <c r="E58" s="1">
        <v>231.800003</v>
      </c>
      <c r="F58" s="1">
        <v>229.70130900000001</v>
      </c>
      <c r="G58" s="1">
        <v>506283</v>
      </c>
      <c r="H58" s="1">
        <f t="shared" si="0"/>
        <v>1.7286474086943837E-3</v>
      </c>
      <c r="J58" s="2">
        <v>44735</v>
      </c>
      <c r="K58" s="1">
        <v>15451.54981</v>
      </c>
      <c r="L58" s="1">
        <v>15628.450199999999</v>
      </c>
      <c r="M58" s="1">
        <v>15367.5</v>
      </c>
      <c r="N58" s="1">
        <v>15556.650390000001</v>
      </c>
      <c r="O58" s="1">
        <v>15556.650390000001</v>
      </c>
      <c r="P58" s="1">
        <v>259200</v>
      </c>
      <c r="Q58" s="1">
        <v>9.3004479999999994E-3</v>
      </c>
    </row>
    <row r="59" spans="1:17" ht="14.25" customHeight="1">
      <c r="A59" s="2">
        <v>44736</v>
      </c>
      <c r="B59" s="1">
        <v>234.89999399999999</v>
      </c>
      <c r="C59" s="1">
        <v>239.5</v>
      </c>
      <c r="D59" s="1">
        <v>230.75</v>
      </c>
      <c r="E59" s="1">
        <v>237.199997</v>
      </c>
      <c r="F59" s="1">
        <v>235.052414</v>
      </c>
      <c r="G59" s="1">
        <v>846186</v>
      </c>
      <c r="H59" s="1">
        <f t="shared" si="0"/>
        <v>2.3295918594099296E-2</v>
      </c>
      <c r="J59" s="2">
        <v>44736</v>
      </c>
      <c r="K59" s="1">
        <v>15657.400390000001</v>
      </c>
      <c r="L59" s="1">
        <v>15749.25</v>
      </c>
      <c r="M59" s="1">
        <v>15619.450199999999</v>
      </c>
      <c r="N59" s="1">
        <v>15699.25</v>
      </c>
      <c r="O59" s="1">
        <v>15699.25</v>
      </c>
      <c r="P59" s="1">
        <v>219600</v>
      </c>
      <c r="Q59" s="1">
        <v>9.1664729999999996E-3</v>
      </c>
    </row>
    <row r="60" spans="1:17" ht="14.25" customHeight="1">
      <c r="A60" s="2">
        <v>44739</v>
      </c>
      <c r="B60" s="1">
        <v>242</v>
      </c>
      <c r="C60" s="1">
        <v>242.699997</v>
      </c>
      <c r="D60" s="1">
        <v>236</v>
      </c>
      <c r="E60" s="1">
        <v>238.60000600000001</v>
      </c>
      <c r="F60" s="1">
        <v>236.43974299999999</v>
      </c>
      <c r="G60" s="1">
        <v>387337</v>
      </c>
      <c r="H60" s="1">
        <f t="shared" si="0"/>
        <v>5.9022302601463572E-3</v>
      </c>
      <c r="J60" s="2">
        <v>44739</v>
      </c>
      <c r="K60" s="1">
        <v>15926.200199999999</v>
      </c>
      <c r="L60" s="1">
        <v>15927.450199999999</v>
      </c>
      <c r="M60" s="1">
        <v>15815.5</v>
      </c>
      <c r="N60" s="1">
        <v>15832.04981</v>
      </c>
      <c r="O60" s="1">
        <v>15832.04981</v>
      </c>
      <c r="P60" s="1">
        <v>210900</v>
      </c>
      <c r="Q60" s="1">
        <v>8.4589899999999996E-3</v>
      </c>
    </row>
    <row r="61" spans="1:17" ht="14.25" customHeight="1">
      <c r="A61" s="2">
        <v>44740</v>
      </c>
      <c r="B61" s="1">
        <v>235.25</v>
      </c>
      <c r="C61" s="1">
        <v>244</v>
      </c>
      <c r="D61" s="1">
        <v>235</v>
      </c>
      <c r="E61" s="1">
        <v>240.300003</v>
      </c>
      <c r="F61" s="1">
        <v>238.124359</v>
      </c>
      <c r="G61" s="1">
        <v>632783</v>
      </c>
      <c r="H61" s="1">
        <f t="shared" si="0"/>
        <v>7.1248824696172885E-3</v>
      </c>
      <c r="J61" s="2">
        <v>44740</v>
      </c>
      <c r="K61" s="1">
        <v>15757.450199999999</v>
      </c>
      <c r="L61" s="1">
        <v>15892.099609999999</v>
      </c>
      <c r="M61" s="1">
        <v>15710.150390000001</v>
      </c>
      <c r="N61" s="1">
        <v>15850.200199999999</v>
      </c>
      <c r="O61" s="1">
        <v>15850.200199999999</v>
      </c>
      <c r="P61" s="1">
        <v>251900</v>
      </c>
      <c r="Q61" s="1">
        <v>1.1464330000000001E-3</v>
      </c>
    </row>
    <row r="62" spans="1:17" ht="14.25" customHeight="1">
      <c r="A62" s="2">
        <v>44741</v>
      </c>
      <c r="B62" s="1">
        <v>237.89999399999999</v>
      </c>
      <c r="C62" s="1">
        <v>244.85000600000001</v>
      </c>
      <c r="D62" s="1">
        <v>235.800003</v>
      </c>
      <c r="E62" s="1">
        <v>238.050003</v>
      </c>
      <c r="F62" s="1">
        <v>235.89473000000001</v>
      </c>
      <c r="G62" s="1">
        <v>516250</v>
      </c>
      <c r="H62" s="1">
        <f t="shared" si="0"/>
        <v>-9.3632957632547864E-3</v>
      </c>
      <c r="J62" s="2">
        <v>44741</v>
      </c>
      <c r="K62" s="1">
        <v>15701.700199999999</v>
      </c>
      <c r="L62" s="1">
        <v>15861.599609999999</v>
      </c>
      <c r="M62" s="1">
        <v>15687.79981</v>
      </c>
      <c r="N62" s="1">
        <v>15799.099609999999</v>
      </c>
      <c r="O62" s="1">
        <v>15799.099609999999</v>
      </c>
      <c r="P62" s="1">
        <v>444900</v>
      </c>
      <c r="Q62" s="1">
        <v>-3.223971E-3</v>
      </c>
    </row>
    <row r="63" spans="1:17" ht="14.25" customHeight="1">
      <c r="A63" s="2">
        <v>44742</v>
      </c>
      <c r="B63" s="1">
        <v>239.199997</v>
      </c>
      <c r="C63" s="1">
        <v>240.89999399999999</v>
      </c>
      <c r="D63" s="1">
        <v>228</v>
      </c>
      <c r="E63" s="1">
        <v>236.449997</v>
      </c>
      <c r="F63" s="1">
        <v>234.30920399999999</v>
      </c>
      <c r="G63" s="1">
        <v>573607</v>
      </c>
      <c r="H63" s="1">
        <f t="shared" si="0"/>
        <v>-6.7213021627224867E-3</v>
      </c>
      <c r="J63" s="2">
        <v>44742</v>
      </c>
      <c r="K63" s="1">
        <v>15774.5</v>
      </c>
      <c r="L63" s="1">
        <v>15890</v>
      </c>
      <c r="M63" s="1">
        <v>15728.849609999999</v>
      </c>
      <c r="N63" s="1">
        <v>15780.25</v>
      </c>
      <c r="O63" s="1">
        <v>15780.25</v>
      </c>
      <c r="P63" s="1">
        <v>306000</v>
      </c>
      <c r="Q63" s="1">
        <v>-1.1930809999999999E-3</v>
      </c>
    </row>
    <row r="64" spans="1:17" ht="14.25" customHeight="1">
      <c r="A64" s="2">
        <v>44743</v>
      </c>
      <c r="B64" s="1">
        <v>237</v>
      </c>
      <c r="C64" s="1">
        <v>237</v>
      </c>
      <c r="D64" s="1">
        <v>225.699997</v>
      </c>
      <c r="E64" s="1">
        <v>230.300003</v>
      </c>
      <c r="F64" s="1">
        <v>228.21489</v>
      </c>
      <c r="G64" s="1">
        <v>543017</v>
      </c>
      <c r="H64" s="1">
        <f t="shared" si="0"/>
        <v>-2.6009702169714988E-2</v>
      </c>
      <c r="J64" s="2">
        <v>44743</v>
      </c>
      <c r="K64" s="1">
        <v>15703.700199999999</v>
      </c>
      <c r="L64" s="1">
        <v>15793.950199999999</v>
      </c>
      <c r="M64" s="1">
        <v>15511.04981</v>
      </c>
      <c r="N64" s="1">
        <v>15752.04981</v>
      </c>
      <c r="O64" s="1">
        <v>15752.04981</v>
      </c>
      <c r="P64" s="1">
        <v>364100</v>
      </c>
      <c r="Q64" s="1">
        <v>-1.787056E-3</v>
      </c>
    </row>
    <row r="65" spans="1:17" ht="14.25" customHeight="1">
      <c r="A65" s="2">
        <v>44746</v>
      </c>
      <c r="B65" s="1">
        <v>228.5</v>
      </c>
      <c r="C65" s="1">
        <v>233.89999399999999</v>
      </c>
      <c r="D65" s="1">
        <v>225</v>
      </c>
      <c r="E65" s="1">
        <v>229</v>
      </c>
      <c r="F65" s="1">
        <v>226.92666600000001</v>
      </c>
      <c r="G65" s="1">
        <v>450991</v>
      </c>
      <c r="H65" s="1">
        <f t="shared" si="0"/>
        <v>-5.6448240688906637E-3</v>
      </c>
      <c r="J65" s="2">
        <v>44746</v>
      </c>
      <c r="K65" s="1">
        <v>15710.5</v>
      </c>
      <c r="L65" s="1">
        <v>15852.349609999999</v>
      </c>
      <c r="M65" s="1">
        <v>15661.79981</v>
      </c>
      <c r="N65" s="1">
        <v>15835.349609999999</v>
      </c>
      <c r="O65" s="1">
        <v>15835.349609999999</v>
      </c>
      <c r="P65" s="1">
        <v>304300</v>
      </c>
      <c r="Q65" s="1">
        <v>5.2881880000000001E-3</v>
      </c>
    </row>
    <row r="66" spans="1:17" ht="14.25" customHeight="1">
      <c r="A66" s="2">
        <v>44747</v>
      </c>
      <c r="B66" s="1">
        <v>229</v>
      </c>
      <c r="C66" s="1">
        <v>236.800003</v>
      </c>
      <c r="D66" s="1">
        <v>228.699997</v>
      </c>
      <c r="E66" s="1">
        <v>229.89999399999999</v>
      </c>
      <c r="F66" s="1">
        <v>227.818512</v>
      </c>
      <c r="G66" s="1">
        <v>428164</v>
      </c>
      <c r="H66" s="1">
        <f t="shared" si="0"/>
        <v>3.9301048034934283E-3</v>
      </c>
      <c r="J66" s="2">
        <v>44747</v>
      </c>
      <c r="K66" s="1">
        <v>15909.150390000001</v>
      </c>
      <c r="L66" s="1">
        <v>16025.75</v>
      </c>
      <c r="M66" s="1">
        <v>15785.450199999999</v>
      </c>
      <c r="N66" s="1">
        <v>15810.849609999999</v>
      </c>
      <c r="O66" s="1">
        <v>15810.849609999999</v>
      </c>
      <c r="P66" s="1">
        <v>254200</v>
      </c>
      <c r="Q66" s="1">
        <v>-1.547171E-3</v>
      </c>
    </row>
    <row r="67" spans="1:17" ht="14.25" customHeight="1">
      <c r="A67" s="2">
        <v>44748</v>
      </c>
      <c r="B67" s="1">
        <v>231.39999399999999</v>
      </c>
      <c r="C67" s="1">
        <v>235</v>
      </c>
      <c r="D67" s="1">
        <v>221.199997</v>
      </c>
      <c r="E67" s="1">
        <v>233</v>
      </c>
      <c r="F67" s="1">
        <v>230.89044200000001</v>
      </c>
      <c r="G67" s="1">
        <v>609219</v>
      </c>
      <c r="H67" s="1">
        <f t="shared" si="0"/>
        <v>1.348414998218761E-2</v>
      </c>
      <c r="J67" s="2">
        <v>44748</v>
      </c>
      <c r="K67" s="1">
        <v>15818.200199999999</v>
      </c>
      <c r="L67" s="1">
        <v>16011.349609999999</v>
      </c>
      <c r="M67" s="1">
        <v>15800.900390000001</v>
      </c>
      <c r="N67" s="1">
        <v>15989.79981</v>
      </c>
      <c r="O67" s="1">
        <v>15989.79981</v>
      </c>
      <c r="P67" s="1">
        <v>288400</v>
      </c>
      <c r="Q67" s="1">
        <v>1.1318190000000001E-2</v>
      </c>
    </row>
    <row r="68" spans="1:17" ht="14.25" customHeight="1">
      <c r="A68" s="2">
        <v>44749</v>
      </c>
      <c r="B68" s="1">
        <v>235</v>
      </c>
      <c r="C68" s="1">
        <v>241.85000600000001</v>
      </c>
      <c r="D68" s="1">
        <v>233.39999399999999</v>
      </c>
      <c r="E68" s="1">
        <v>239.699997</v>
      </c>
      <c r="F68" s="1">
        <v>237.529785</v>
      </c>
      <c r="G68" s="1">
        <v>574888</v>
      </c>
      <c r="H68" s="1">
        <f t="shared" si="0"/>
        <v>2.8755351931330386E-2</v>
      </c>
      <c r="J68" s="2">
        <v>44749</v>
      </c>
      <c r="K68" s="1">
        <v>16113.75</v>
      </c>
      <c r="L68" s="1">
        <v>16150.5</v>
      </c>
      <c r="M68" s="1">
        <v>16045.950199999999</v>
      </c>
      <c r="N68" s="1">
        <v>16132.900390000001</v>
      </c>
      <c r="O68" s="1">
        <v>16132.900390000001</v>
      </c>
      <c r="P68" s="1">
        <v>264600</v>
      </c>
      <c r="Q68" s="1">
        <v>8.9494919999999999E-3</v>
      </c>
    </row>
    <row r="69" spans="1:17" ht="14.25" customHeight="1">
      <c r="A69" s="2">
        <v>44750</v>
      </c>
      <c r="B69" s="1">
        <v>241.449997</v>
      </c>
      <c r="C69" s="1">
        <v>247.89999399999999</v>
      </c>
      <c r="D69" s="1">
        <v>238.35000600000001</v>
      </c>
      <c r="E69" s="1">
        <v>243.800003</v>
      </c>
      <c r="F69" s="1">
        <v>241.59266700000001</v>
      </c>
      <c r="G69" s="1">
        <v>813826</v>
      </c>
      <c r="H69" s="1">
        <f t="shared" si="0"/>
        <v>1.7104739471482056E-2</v>
      </c>
      <c r="J69" s="2">
        <v>44750</v>
      </c>
      <c r="K69" s="1">
        <v>16273.650390000001</v>
      </c>
      <c r="L69" s="1">
        <v>16275.5</v>
      </c>
      <c r="M69" s="1">
        <v>16157.900390000001</v>
      </c>
      <c r="N69" s="1">
        <v>16220.599609999999</v>
      </c>
      <c r="O69" s="1">
        <v>16220.599609999999</v>
      </c>
      <c r="P69" s="1">
        <v>281100</v>
      </c>
      <c r="Q69" s="1">
        <v>5.4360479999999997E-3</v>
      </c>
    </row>
    <row r="70" spans="1:17" ht="14.25" customHeight="1">
      <c r="A70" s="2">
        <v>44753</v>
      </c>
      <c r="B70" s="1">
        <v>244.89999399999999</v>
      </c>
      <c r="C70" s="1">
        <v>252.89999399999999</v>
      </c>
      <c r="D70" s="1">
        <v>241.050003</v>
      </c>
      <c r="E70" s="1">
        <v>251.39999399999999</v>
      </c>
      <c r="F70" s="1">
        <v>249.12384</v>
      </c>
      <c r="G70" s="1">
        <v>636650</v>
      </c>
      <c r="H70" s="1">
        <f t="shared" si="0"/>
        <v>3.1173055399839278E-2</v>
      </c>
      <c r="J70" s="2">
        <v>44753</v>
      </c>
      <c r="K70" s="1">
        <v>16136.150390000001</v>
      </c>
      <c r="L70" s="1">
        <v>16248.54981</v>
      </c>
      <c r="M70" s="1">
        <v>16115.5</v>
      </c>
      <c r="N70" s="1">
        <v>16216</v>
      </c>
      <c r="O70" s="1">
        <v>16216</v>
      </c>
      <c r="P70" s="1">
        <v>255900</v>
      </c>
      <c r="Q70" s="1">
        <v>-2.8356600000000002E-4</v>
      </c>
    </row>
    <row r="71" spans="1:17" ht="14.25" customHeight="1">
      <c r="A71" s="2">
        <v>44754</v>
      </c>
      <c r="B71" s="1">
        <v>251.699997</v>
      </c>
      <c r="C71" s="1">
        <v>255.949997</v>
      </c>
      <c r="D71" s="1">
        <v>248.949997</v>
      </c>
      <c r="E71" s="1">
        <v>253.10000600000001</v>
      </c>
      <c r="F71" s="1">
        <v>250.80847199999999</v>
      </c>
      <c r="G71" s="1">
        <v>809739</v>
      </c>
      <c r="H71" s="1">
        <f t="shared" si="0"/>
        <v>6.7621799545469763E-3</v>
      </c>
      <c r="J71" s="2">
        <v>44754</v>
      </c>
      <c r="K71" s="1">
        <v>16126.200199999999</v>
      </c>
      <c r="L71" s="1">
        <v>16158.75</v>
      </c>
      <c r="M71" s="1">
        <v>16031.150390000001</v>
      </c>
      <c r="N71" s="1">
        <v>16058.29981</v>
      </c>
      <c r="O71" s="1">
        <v>16058.29981</v>
      </c>
      <c r="P71" s="1">
        <v>208600</v>
      </c>
      <c r="Q71" s="1">
        <v>-9.7249750000000003E-3</v>
      </c>
    </row>
    <row r="72" spans="1:17" ht="14.25" customHeight="1">
      <c r="A72" s="2">
        <v>44755</v>
      </c>
      <c r="B72" s="1">
        <v>255.5</v>
      </c>
      <c r="C72" s="1">
        <v>256.75</v>
      </c>
      <c r="D72" s="1">
        <v>246.300003</v>
      </c>
      <c r="E72" s="1">
        <v>247.949997</v>
      </c>
      <c r="F72" s="1">
        <v>245.70509300000001</v>
      </c>
      <c r="G72" s="1">
        <v>328060</v>
      </c>
      <c r="H72" s="1">
        <f t="shared" si="0"/>
        <v>-2.0347723737311973E-2</v>
      </c>
      <c r="J72" s="2">
        <v>44755</v>
      </c>
      <c r="K72" s="1">
        <v>16128.200199999999</v>
      </c>
      <c r="L72" s="1">
        <v>16140</v>
      </c>
      <c r="M72" s="1">
        <v>15950.150390000001</v>
      </c>
      <c r="N72" s="1">
        <v>15966.650390000001</v>
      </c>
      <c r="O72" s="1">
        <v>15966.650390000001</v>
      </c>
      <c r="P72" s="1">
        <v>233300</v>
      </c>
      <c r="Q72" s="1">
        <v>-5.7072920000000001E-3</v>
      </c>
    </row>
    <row r="73" spans="1:17" ht="14.25" customHeight="1">
      <c r="A73" s="2">
        <v>44756</v>
      </c>
      <c r="B73" s="1">
        <v>249.85000600000001</v>
      </c>
      <c r="C73" s="1">
        <v>250.949997</v>
      </c>
      <c r="D73" s="1">
        <v>241.10000600000001</v>
      </c>
      <c r="E73" s="1">
        <v>242.14999399999999</v>
      </c>
      <c r="F73" s="1">
        <v>239.957596</v>
      </c>
      <c r="G73" s="1">
        <v>267483</v>
      </c>
      <c r="H73" s="1">
        <f t="shared" si="0"/>
        <v>-2.3391825247733311E-2</v>
      </c>
      <c r="J73" s="2">
        <v>44756</v>
      </c>
      <c r="K73" s="1">
        <v>16018.849609999999</v>
      </c>
      <c r="L73" s="1">
        <v>16070.849609999999</v>
      </c>
      <c r="M73" s="1">
        <v>15858.200199999999</v>
      </c>
      <c r="N73" s="1">
        <v>15938.650390000001</v>
      </c>
      <c r="O73" s="1">
        <v>15938.650390000001</v>
      </c>
      <c r="P73" s="1">
        <v>228600</v>
      </c>
      <c r="Q73" s="1">
        <v>-1.753655E-3</v>
      </c>
    </row>
    <row r="74" spans="1:17" ht="14.25" customHeight="1">
      <c r="A74" s="2">
        <v>44757</v>
      </c>
      <c r="B74" s="1">
        <v>243.800003</v>
      </c>
      <c r="C74" s="1">
        <v>249</v>
      </c>
      <c r="D74" s="1">
        <v>240.10000600000001</v>
      </c>
      <c r="E74" s="1">
        <v>247.64999399999999</v>
      </c>
      <c r="F74" s="1">
        <v>245.40780599999999</v>
      </c>
      <c r="G74" s="1">
        <v>313156</v>
      </c>
      <c r="H74" s="1">
        <f t="shared" si="0"/>
        <v>2.2713194863841268E-2</v>
      </c>
      <c r="J74" s="2">
        <v>44757</v>
      </c>
      <c r="K74" s="1">
        <v>16010.79981</v>
      </c>
      <c r="L74" s="1">
        <v>16066.950199999999</v>
      </c>
      <c r="M74" s="1">
        <v>15927.29981</v>
      </c>
      <c r="N74" s="1">
        <v>16049.200199999999</v>
      </c>
      <c r="O74" s="1">
        <v>16049.200199999999</v>
      </c>
      <c r="P74" s="1">
        <v>205800</v>
      </c>
      <c r="Q74" s="1">
        <v>6.9359579999999999E-3</v>
      </c>
    </row>
    <row r="75" spans="1:17" ht="14.25" customHeight="1">
      <c r="A75" s="2">
        <v>44760</v>
      </c>
      <c r="B75" s="1">
        <v>249.550003</v>
      </c>
      <c r="C75" s="1">
        <v>256</v>
      </c>
      <c r="D75" s="1">
        <v>248.300003</v>
      </c>
      <c r="E75" s="1">
        <v>252.5</v>
      </c>
      <c r="F75" s="1">
        <v>250.213898</v>
      </c>
      <c r="G75" s="1">
        <v>312653</v>
      </c>
      <c r="H75" s="1">
        <f t="shared" si="0"/>
        <v>1.9584115152451842E-2</v>
      </c>
      <c r="J75" s="2">
        <v>44760</v>
      </c>
      <c r="K75" s="1">
        <v>16151.400390000001</v>
      </c>
      <c r="L75" s="1">
        <v>16287.950199999999</v>
      </c>
      <c r="M75" s="1">
        <v>16142.200199999999</v>
      </c>
      <c r="N75" s="1">
        <v>16278.5</v>
      </c>
      <c r="O75" s="1">
        <v>16278.5</v>
      </c>
      <c r="P75" s="1">
        <v>227700</v>
      </c>
      <c r="Q75" s="1">
        <v>1.4287304000000001E-2</v>
      </c>
    </row>
    <row r="76" spans="1:17" ht="14.25" customHeight="1">
      <c r="A76" s="2">
        <v>44761</v>
      </c>
      <c r="B76" s="1">
        <v>252</v>
      </c>
      <c r="C76" s="1">
        <v>254.75</v>
      </c>
      <c r="D76" s="1">
        <v>250.85000600000001</v>
      </c>
      <c r="E76" s="1">
        <v>252.39999399999999</v>
      </c>
      <c r="F76" s="1">
        <v>250.11479199999999</v>
      </c>
      <c r="G76" s="1">
        <v>245946</v>
      </c>
      <c r="H76" s="1">
        <f t="shared" si="0"/>
        <v>-3.9606336633668526E-4</v>
      </c>
      <c r="J76" s="2">
        <v>44761</v>
      </c>
      <c r="K76" s="1">
        <v>16187.04981</v>
      </c>
      <c r="L76" s="1">
        <v>16359.5</v>
      </c>
      <c r="M76" s="1">
        <v>16187.04981</v>
      </c>
      <c r="N76" s="1">
        <v>16340.54981</v>
      </c>
      <c r="O76" s="1">
        <v>16340.54981</v>
      </c>
      <c r="P76" s="1">
        <v>222600</v>
      </c>
      <c r="Q76" s="1">
        <v>3.811764E-3</v>
      </c>
    </row>
    <row r="77" spans="1:17" ht="14.25" customHeight="1">
      <c r="A77" s="2">
        <v>44762</v>
      </c>
      <c r="B77" s="1">
        <v>254.39999399999999</v>
      </c>
      <c r="C77" s="1">
        <v>262.39999399999999</v>
      </c>
      <c r="D77" s="1">
        <v>253.550003</v>
      </c>
      <c r="E77" s="1">
        <v>256.95001200000002</v>
      </c>
      <c r="F77" s="1">
        <v>254.62361100000001</v>
      </c>
      <c r="G77" s="1">
        <v>590281</v>
      </c>
      <c r="H77" s="1">
        <f t="shared" si="0"/>
        <v>1.8027013106822976E-2</v>
      </c>
      <c r="J77" s="2">
        <v>44762</v>
      </c>
      <c r="K77" s="1">
        <v>16562.800780000001</v>
      </c>
      <c r="L77" s="1">
        <v>16588</v>
      </c>
      <c r="M77" s="1">
        <v>16490.949219999999</v>
      </c>
      <c r="N77" s="1">
        <v>16520.849610000001</v>
      </c>
      <c r="O77" s="1">
        <v>16520.849610000001</v>
      </c>
      <c r="P77" s="1">
        <v>284400</v>
      </c>
      <c r="Q77" s="1">
        <v>1.1033888E-2</v>
      </c>
    </row>
    <row r="78" spans="1:17" ht="14.25" customHeight="1">
      <c r="A78" s="2">
        <v>44763</v>
      </c>
      <c r="B78" s="1">
        <v>259</v>
      </c>
      <c r="C78" s="1">
        <v>267</v>
      </c>
      <c r="D78" s="1">
        <v>258.85000600000001</v>
      </c>
      <c r="E78" s="1">
        <v>263.04998799999998</v>
      </c>
      <c r="F78" s="1">
        <v>260.66836499999999</v>
      </c>
      <c r="G78" s="1">
        <v>903414</v>
      </c>
      <c r="H78" s="1">
        <f t="shared" si="0"/>
        <v>2.3739932730573177E-2</v>
      </c>
      <c r="J78" s="2">
        <v>44763</v>
      </c>
      <c r="K78" s="1">
        <v>16523.550780000001</v>
      </c>
      <c r="L78" s="1">
        <v>16626.949219999999</v>
      </c>
      <c r="M78" s="1">
        <v>16483.900389999999</v>
      </c>
      <c r="N78" s="1">
        <v>16605.25</v>
      </c>
      <c r="O78" s="1">
        <v>16605.25</v>
      </c>
      <c r="P78" s="1">
        <v>243600</v>
      </c>
      <c r="Q78" s="1">
        <v>5.1087199999999998E-3</v>
      </c>
    </row>
    <row r="79" spans="1:17" ht="14.25" customHeight="1">
      <c r="A79" s="2">
        <v>44764</v>
      </c>
      <c r="B79" s="1">
        <v>264.70001200000002</v>
      </c>
      <c r="C79" s="1">
        <v>268</v>
      </c>
      <c r="D79" s="1">
        <v>258</v>
      </c>
      <c r="E79" s="1">
        <v>259.10000600000001</v>
      </c>
      <c r="F79" s="1">
        <v>256.75414999999998</v>
      </c>
      <c r="G79" s="1">
        <v>366105</v>
      </c>
      <c r="H79" s="1">
        <f t="shared" si="0"/>
        <v>-1.5016088881174894E-2</v>
      </c>
      <c r="J79" s="2">
        <v>44764</v>
      </c>
      <c r="K79" s="1">
        <v>16661.25</v>
      </c>
      <c r="L79" s="1">
        <v>16752.25</v>
      </c>
      <c r="M79" s="1">
        <v>16610.900389999999</v>
      </c>
      <c r="N79" s="1">
        <v>16719.449219999999</v>
      </c>
      <c r="O79" s="1">
        <v>16719.449219999999</v>
      </c>
      <c r="P79" s="1">
        <v>190900</v>
      </c>
      <c r="Q79" s="1">
        <v>6.8772959999999998E-3</v>
      </c>
    </row>
    <row r="80" spans="1:17" ht="14.25" customHeight="1">
      <c r="A80" s="2">
        <v>44767</v>
      </c>
      <c r="B80" s="1">
        <v>259.10000600000001</v>
      </c>
      <c r="C80" s="1">
        <v>260.5</v>
      </c>
      <c r="D80" s="1">
        <v>251.699997</v>
      </c>
      <c r="E80" s="1">
        <v>253.25</v>
      </c>
      <c r="F80" s="1">
        <v>250.95710800000001</v>
      </c>
      <c r="G80" s="1">
        <v>253252</v>
      </c>
      <c r="H80" s="1">
        <f t="shared" si="0"/>
        <v>-2.2578177786688358E-2</v>
      </c>
      <c r="J80" s="2">
        <v>44767</v>
      </c>
      <c r="K80" s="1">
        <v>16662.550780000001</v>
      </c>
      <c r="L80" s="1">
        <v>16706.050780000001</v>
      </c>
      <c r="M80" s="1">
        <v>16564.25</v>
      </c>
      <c r="N80" s="1">
        <v>16631</v>
      </c>
      <c r="O80" s="1">
        <v>16631</v>
      </c>
      <c r="P80" s="1">
        <v>211400</v>
      </c>
      <c r="Q80" s="1">
        <v>-5.2901989999999998E-3</v>
      </c>
    </row>
    <row r="81" spans="1:17" ht="14.25" customHeight="1">
      <c r="A81" s="2">
        <v>44768</v>
      </c>
      <c r="B81" s="1">
        <v>253.25</v>
      </c>
      <c r="C81" s="1">
        <v>253.85000600000001</v>
      </c>
      <c r="D81" s="1">
        <v>247.5</v>
      </c>
      <c r="E81" s="1">
        <v>248.75</v>
      </c>
      <c r="F81" s="1">
        <v>246.497849</v>
      </c>
      <c r="G81" s="1">
        <v>233465</v>
      </c>
      <c r="H81" s="1">
        <f t="shared" si="0"/>
        <v>-1.7769002961500524E-2</v>
      </c>
      <c r="J81" s="2">
        <v>44768</v>
      </c>
      <c r="K81" s="1">
        <v>16632.900389999999</v>
      </c>
      <c r="L81" s="1">
        <v>16636.099610000001</v>
      </c>
      <c r="M81" s="1">
        <v>16463.300780000001</v>
      </c>
      <c r="N81" s="1">
        <v>16483.849610000001</v>
      </c>
      <c r="O81" s="1">
        <v>16483.849610000001</v>
      </c>
      <c r="P81" s="1">
        <v>208200</v>
      </c>
      <c r="Q81" s="1">
        <v>-8.8479579999999995E-3</v>
      </c>
    </row>
    <row r="82" spans="1:17" ht="14.25" customHeight="1">
      <c r="A82" s="2">
        <v>44769</v>
      </c>
      <c r="B82" s="1">
        <v>247.5</v>
      </c>
      <c r="C82" s="1">
        <v>248.699997</v>
      </c>
      <c r="D82" s="1">
        <v>244.25</v>
      </c>
      <c r="E82" s="1">
        <v>246.10000600000001</v>
      </c>
      <c r="F82" s="1">
        <v>243.87184099999999</v>
      </c>
      <c r="G82" s="1">
        <v>152267</v>
      </c>
      <c r="H82" s="1">
        <f t="shared" si="0"/>
        <v>-1.0653242211055236E-2</v>
      </c>
      <c r="J82" s="2">
        <v>44769</v>
      </c>
      <c r="K82" s="1">
        <v>16475.349610000001</v>
      </c>
      <c r="L82" s="1">
        <v>16653.449219999999</v>
      </c>
      <c r="M82" s="1">
        <v>16438.75</v>
      </c>
      <c r="N82" s="1">
        <v>16641.800780000001</v>
      </c>
      <c r="O82" s="1">
        <v>16641.800780000001</v>
      </c>
      <c r="P82" s="1">
        <v>185200</v>
      </c>
      <c r="Q82" s="1">
        <v>9.5821770000000007E-3</v>
      </c>
    </row>
    <row r="83" spans="1:17" ht="14.25" customHeight="1">
      <c r="A83" s="2">
        <v>44770</v>
      </c>
      <c r="B83" s="1">
        <v>249.60000600000001</v>
      </c>
      <c r="C83" s="1">
        <v>255.800003</v>
      </c>
      <c r="D83" s="1">
        <v>248.64999399999999</v>
      </c>
      <c r="E83" s="1">
        <v>253.449997</v>
      </c>
      <c r="F83" s="1">
        <v>251.15528900000001</v>
      </c>
      <c r="G83" s="1">
        <v>334361</v>
      </c>
      <c r="H83" s="1">
        <f t="shared" si="0"/>
        <v>2.9865870868771793E-2</v>
      </c>
      <c r="J83" s="2">
        <v>44770</v>
      </c>
      <c r="K83" s="1">
        <v>16774.849610000001</v>
      </c>
      <c r="L83" s="1">
        <v>16947.650389999999</v>
      </c>
      <c r="M83" s="1">
        <v>16746.25</v>
      </c>
      <c r="N83" s="1">
        <v>16929.599610000001</v>
      </c>
      <c r="O83" s="1">
        <v>16929.599610000001</v>
      </c>
      <c r="P83" s="1">
        <v>376300</v>
      </c>
      <c r="Q83" s="1">
        <v>1.7293731E-2</v>
      </c>
    </row>
    <row r="84" spans="1:17" ht="14.25" customHeight="1">
      <c r="A84" s="2">
        <v>44771</v>
      </c>
      <c r="B84" s="1">
        <v>254.5</v>
      </c>
      <c r="C84" s="1">
        <v>259</v>
      </c>
      <c r="D84" s="1">
        <v>250.800003</v>
      </c>
      <c r="E84" s="1">
        <v>253</v>
      </c>
      <c r="F84" s="1">
        <v>250.70936599999999</v>
      </c>
      <c r="G84" s="1">
        <v>406064</v>
      </c>
      <c r="H84" s="1">
        <f t="shared" si="0"/>
        <v>-1.7754863102247276E-3</v>
      </c>
      <c r="J84" s="2">
        <v>44771</v>
      </c>
      <c r="K84" s="1">
        <v>17079.5</v>
      </c>
      <c r="L84" s="1">
        <v>17172.800780000001</v>
      </c>
      <c r="M84" s="1">
        <v>17018.150389999999</v>
      </c>
      <c r="N84" s="1">
        <v>17158.25</v>
      </c>
      <c r="O84" s="1">
        <v>17158.25</v>
      </c>
      <c r="P84" s="1">
        <v>436100</v>
      </c>
      <c r="Q84" s="1">
        <v>1.3505954000000001E-2</v>
      </c>
    </row>
    <row r="85" spans="1:17" ht="14.25" customHeight="1">
      <c r="A85" s="2">
        <v>44774</v>
      </c>
      <c r="B85" s="1">
        <v>255.050003</v>
      </c>
      <c r="C85" s="1">
        <v>255.949997</v>
      </c>
      <c r="D85" s="1">
        <v>247.699997</v>
      </c>
      <c r="E85" s="1">
        <v>249.949997</v>
      </c>
      <c r="F85" s="1">
        <v>247.686981</v>
      </c>
      <c r="G85" s="1">
        <v>457353</v>
      </c>
      <c r="H85" s="1">
        <f t="shared" si="0"/>
        <v>-1.2055347826086971E-2</v>
      </c>
      <c r="J85" s="2">
        <v>44774</v>
      </c>
      <c r="K85" s="1">
        <v>17243.199219999999</v>
      </c>
      <c r="L85" s="1">
        <v>17356.25</v>
      </c>
      <c r="M85" s="1">
        <v>17154.800780000001</v>
      </c>
      <c r="N85" s="1">
        <v>17340.050780000001</v>
      </c>
      <c r="O85" s="1">
        <v>17340.050780000001</v>
      </c>
      <c r="P85" s="1">
        <v>381500</v>
      </c>
      <c r="Q85" s="1">
        <v>1.0595532E-2</v>
      </c>
    </row>
    <row r="86" spans="1:17" ht="14.25" customHeight="1">
      <c r="A86" s="2">
        <v>44775</v>
      </c>
      <c r="B86" s="1">
        <v>250</v>
      </c>
      <c r="C86" s="1">
        <v>261.79998799999998</v>
      </c>
      <c r="D86" s="1">
        <v>250</v>
      </c>
      <c r="E86" s="1">
        <v>259.85000600000001</v>
      </c>
      <c r="F86" s="1">
        <v>257.497345</v>
      </c>
      <c r="G86" s="1">
        <v>855992</v>
      </c>
      <c r="H86" s="1">
        <f t="shared" si="0"/>
        <v>3.9607958066908866E-2</v>
      </c>
      <c r="J86" s="2">
        <v>44775</v>
      </c>
      <c r="K86" s="1">
        <v>17310.150389999999</v>
      </c>
      <c r="L86" s="1">
        <v>17390.150389999999</v>
      </c>
      <c r="M86" s="1">
        <v>17215.849610000001</v>
      </c>
      <c r="N86" s="1">
        <v>17345.449219999999</v>
      </c>
      <c r="O86" s="1">
        <v>17345.449219999999</v>
      </c>
      <c r="P86" s="1">
        <v>333600</v>
      </c>
      <c r="Q86" s="1">
        <v>3.1132799999999998E-4</v>
      </c>
    </row>
    <row r="87" spans="1:17" ht="14.25" customHeight="1">
      <c r="A87" s="2">
        <v>44776</v>
      </c>
      <c r="B87" s="1">
        <v>259.89999399999999</v>
      </c>
      <c r="C87" s="1">
        <v>262.25</v>
      </c>
      <c r="D87" s="1">
        <v>239.300003</v>
      </c>
      <c r="E87" s="1">
        <v>245.10000600000001</v>
      </c>
      <c r="F87" s="1">
        <v>242.88090500000001</v>
      </c>
      <c r="G87" s="1">
        <v>1339932</v>
      </c>
      <c r="H87" s="1">
        <f t="shared" si="0"/>
        <v>-5.6763516103209177E-2</v>
      </c>
      <c r="J87" s="2">
        <v>44776</v>
      </c>
      <c r="K87" s="1">
        <v>17349.25</v>
      </c>
      <c r="L87" s="1">
        <v>17407.5</v>
      </c>
      <c r="M87" s="1">
        <v>17225.849610000001</v>
      </c>
      <c r="N87" s="1">
        <v>17388.150389999999</v>
      </c>
      <c r="O87" s="1">
        <v>17388.150389999999</v>
      </c>
      <c r="P87" s="1">
        <v>285400</v>
      </c>
      <c r="Q87" s="1">
        <v>2.4618079999999998E-3</v>
      </c>
    </row>
    <row r="88" spans="1:17" ht="14.25" customHeight="1">
      <c r="A88" s="2">
        <v>44777</v>
      </c>
      <c r="B88" s="1">
        <v>248.75</v>
      </c>
      <c r="C88" s="1">
        <v>248.75</v>
      </c>
      <c r="D88" s="1">
        <v>234</v>
      </c>
      <c r="E88" s="1">
        <v>236.10000600000001</v>
      </c>
      <c r="F88" s="1">
        <v>233.96238700000001</v>
      </c>
      <c r="G88" s="1">
        <v>906678</v>
      </c>
      <c r="H88" s="1">
        <f t="shared" si="0"/>
        <v>-3.6719705343458919E-2</v>
      </c>
      <c r="J88" s="2">
        <v>44777</v>
      </c>
      <c r="K88" s="1">
        <v>17463.099610000001</v>
      </c>
      <c r="L88" s="1">
        <v>17490.699219999999</v>
      </c>
      <c r="M88" s="1">
        <v>17161.25</v>
      </c>
      <c r="N88" s="1">
        <v>17382</v>
      </c>
      <c r="O88" s="1">
        <v>17382</v>
      </c>
      <c r="P88" s="1">
        <v>325000</v>
      </c>
      <c r="Q88" s="1">
        <v>-3.53712E-4</v>
      </c>
    </row>
    <row r="89" spans="1:17" ht="14.25" customHeight="1">
      <c r="A89" s="2">
        <v>44778</v>
      </c>
      <c r="B89" s="1">
        <v>237.949997</v>
      </c>
      <c r="C89" s="1">
        <v>239.64999399999999</v>
      </c>
      <c r="D89" s="1">
        <v>226</v>
      </c>
      <c r="E89" s="1">
        <v>226.64999399999999</v>
      </c>
      <c r="F89" s="1">
        <v>224.59793099999999</v>
      </c>
      <c r="G89" s="1">
        <v>1425400</v>
      </c>
      <c r="H89" s="1">
        <f t="shared" si="0"/>
        <v>-4.0025462769365694E-2</v>
      </c>
      <c r="J89" s="2">
        <v>44778</v>
      </c>
      <c r="K89" s="1">
        <v>17423.650389999999</v>
      </c>
      <c r="L89" s="1">
        <v>17474.400389999999</v>
      </c>
      <c r="M89" s="1">
        <v>17348.75</v>
      </c>
      <c r="N89" s="1">
        <v>17397.5</v>
      </c>
      <c r="O89" s="1">
        <v>17397.5</v>
      </c>
      <c r="P89" s="1">
        <v>355300</v>
      </c>
      <c r="Q89" s="1">
        <v>8.9172700000000004E-4</v>
      </c>
    </row>
    <row r="90" spans="1:17" ht="14.25" customHeight="1">
      <c r="A90" s="2">
        <v>44781</v>
      </c>
      <c r="B90" s="1">
        <v>226.5</v>
      </c>
      <c r="C90" s="1">
        <v>229.64999399999999</v>
      </c>
      <c r="D90" s="1">
        <v>222.5</v>
      </c>
      <c r="E90" s="1">
        <v>226.64999399999999</v>
      </c>
      <c r="F90" s="1">
        <v>224.59793099999999</v>
      </c>
      <c r="G90" s="1">
        <v>902985</v>
      </c>
      <c r="H90" s="1">
        <f t="shared" si="0"/>
        <v>0</v>
      </c>
      <c r="J90" s="2">
        <v>44781</v>
      </c>
      <c r="K90" s="1">
        <v>17401.5</v>
      </c>
      <c r="L90" s="1">
        <v>17548.800780000001</v>
      </c>
      <c r="M90" s="1">
        <v>17359.75</v>
      </c>
      <c r="N90" s="1">
        <v>17525.099610000001</v>
      </c>
      <c r="O90" s="1">
        <v>17525.099610000001</v>
      </c>
      <c r="P90" s="1">
        <v>257000</v>
      </c>
      <c r="Q90" s="1">
        <v>7.3343649999999998E-3</v>
      </c>
    </row>
    <row r="91" spans="1:17" ht="14.25" customHeight="1">
      <c r="A91" s="2">
        <v>44783</v>
      </c>
      <c r="B91" s="1">
        <v>228.14999399999999</v>
      </c>
      <c r="C91" s="1">
        <v>228.199997</v>
      </c>
      <c r="D91" s="1">
        <v>218</v>
      </c>
      <c r="E91" s="1">
        <v>218.800003</v>
      </c>
      <c r="F91" s="1">
        <v>216.819016</v>
      </c>
      <c r="G91" s="1">
        <v>1000760</v>
      </c>
      <c r="H91" s="1">
        <f t="shared" si="0"/>
        <v>-3.4634860833042791E-2</v>
      </c>
      <c r="J91" s="2">
        <v>44783</v>
      </c>
      <c r="K91" s="1">
        <v>17566.099610000001</v>
      </c>
      <c r="L91" s="1">
        <v>17566.099610000001</v>
      </c>
      <c r="M91" s="1">
        <v>17442.800780000001</v>
      </c>
      <c r="N91" s="1">
        <v>17534.75</v>
      </c>
      <c r="O91" s="1">
        <v>17534.75</v>
      </c>
      <c r="P91" s="1">
        <v>312700</v>
      </c>
      <c r="Q91" s="1">
        <v>5.5066100000000003E-4</v>
      </c>
    </row>
    <row r="92" spans="1:17" ht="14.25" customHeight="1">
      <c r="A92" s="2">
        <v>44784</v>
      </c>
      <c r="B92" s="1">
        <v>223</v>
      </c>
      <c r="C92" s="1">
        <v>224.800003</v>
      </c>
      <c r="D92" s="1">
        <v>219.699997</v>
      </c>
      <c r="E92" s="1">
        <v>220.89999399999999</v>
      </c>
      <c r="F92" s="1">
        <v>218.89999399999999</v>
      </c>
      <c r="G92" s="1">
        <v>830887</v>
      </c>
      <c r="H92" s="1">
        <f t="shared" si="0"/>
        <v>9.5977649506704399E-3</v>
      </c>
      <c r="J92" s="2">
        <v>44784</v>
      </c>
      <c r="K92" s="1">
        <v>17711.650389999999</v>
      </c>
      <c r="L92" s="1">
        <v>17719.300780000001</v>
      </c>
      <c r="M92" s="1">
        <v>17631.949219999999</v>
      </c>
      <c r="N92" s="1">
        <v>17659</v>
      </c>
      <c r="O92" s="1">
        <v>17659</v>
      </c>
      <c r="P92" s="1">
        <v>311200</v>
      </c>
      <c r="Q92" s="1">
        <v>7.0859290000000004E-3</v>
      </c>
    </row>
    <row r="93" spans="1:17" ht="14.25" customHeight="1">
      <c r="A93" s="2">
        <v>44785</v>
      </c>
      <c r="B93" s="1">
        <v>219.89999399999999</v>
      </c>
      <c r="C93" s="1">
        <v>226.5</v>
      </c>
      <c r="D93" s="1">
        <v>217.60000600000001</v>
      </c>
      <c r="E93" s="1">
        <v>223.699997</v>
      </c>
      <c r="F93" s="1">
        <v>223.699997</v>
      </c>
      <c r="G93" s="1">
        <v>622028</v>
      </c>
      <c r="H93" s="1">
        <f t="shared" si="0"/>
        <v>1.2675432666602982E-2</v>
      </c>
      <c r="J93" s="2">
        <v>44785</v>
      </c>
      <c r="K93" s="1">
        <v>17659.650389999999</v>
      </c>
      <c r="L93" s="1">
        <v>17724.650389999999</v>
      </c>
      <c r="M93" s="1">
        <v>17597.849610000001</v>
      </c>
      <c r="N93" s="1">
        <v>17698.150389999999</v>
      </c>
      <c r="O93" s="1">
        <v>17698.150389999999</v>
      </c>
      <c r="P93" s="1">
        <v>303900</v>
      </c>
      <c r="Q93" s="1">
        <v>2.2170219999999999E-3</v>
      </c>
    </row>
    <row r="94" spans="1:17" ht="14.25" customHeight="1">
      <c r="A94" s="2">
        <v>44789</v>
      </c>
      <c r="B94" s="1">
        <v>225.550003</v>
      </c>
      <c r="C94" s="1">
        <v>226.699997</v>
      </c>
      <c r="D94" s="1">
        <v>221.25</v>
      </c>
      <c r="E94" s="1">
        <v>224.449997</v>
      </c>
      <c r="F94" s="1">
        <v>224.449997</v>
      </c>
      <c r="G94" s="1">
        <v>527014</v>
      </c>
      <c r="H94" s="1">
        <f t="shared" si="0"/>
        <v>3.352704559937969E-3</v>
      </c>
      <c r="J94" s="2">
        <v>44789</v>
      </c>
      <c r="K94" s="1">
        <v>17797.199219999999</v>
      </c>
      <c r="L94" s="1">
        <v>17839.099610000001</v>
      </c>
      <c r="M94" s="1">
        <v>17764.050780000001</v>
      </c>
      <c r="N94" s="1">
        <v>17825.25</v>
      </c>
      <c r="O94" s="1">
        <v>17825.25</v>
      </c>
      <c r="P94" s="1">
        <v>0</v>
      </c>
      <c r="Q94" s="1">
        <v>7.1815189999999999E-3</v>
      </c>
    </row>
    <row r="95" spans="1:17" ht="14.25" customHeight="1">
      <c r="A95" s="2">
        <v>44790</v>
      </c>
      <c r="B95" s="1">
        <v>225</v>
      </c>
      <c r="C95" s="1">
        <v>226.300003</v>
      </c>
      <c r="D95" s="1">
        <v>223.5</v>
      </c>
      <c r="E95" s="1">
        <v>225</v>
      </c>
      <c r="F95" s="1">
        <v>225</v>
      </c>
      <c r="G95" s="1">
        <v>336247</v>
      </c>
      <c r="H95" s="1">
        <f t="shared" si="0"/>
        <v>2.4504477939466529E-3</v>
      </c>
      <c r="J95" s="2">
        <v>44790</v>
      </c>
      <c r="K95" s="1">
        <v>17868.150389999999</v>
      </c>
      <c r="L95" s="1">
        <v>17965.949219999999</v>
      </c>
      <c r="M95" s="1">
        <v>17833.349610000001</v>
      </c>
      <c r="N95" s="1">
        <v>17944.25</v>
      </c>
      <c r="O95" s="1">
        <v>17944.25</v>
      </c>
      <c r="P95" s="1">
        <v>262800</v>
      </c>
      <c r="Q95" s="1">
        <v>6.6759230000000003E-3</v>
      </c>
    </row>
    <row r="96" spans="1:17" ht="14.25" customHeight="1">
      <c r="A96" s="2">
        <v>44791</v>
      </c>
      <c r="B96" s="1">
        <v>224.949997</v>
      </c>
      <c r="C96" s="1">
        <v>231.89999399999999</v>
      </c>
      <c r="D96" s="1">
        <v>224</v>
      </c>
      <c r="E96" s="1">
        <v>230.60000600000001</v>
      </c>
      <c r="F96" s="1">
        <v>230.60000600000001</v>
      </c>
      <c r="G96" s="1">
        <v>549823</v>
      </c>
      <c r="H96" s="1">
        <f t="shared" si="0"/>
        <v>2.4888915555555613E-2</v>
      </c>
      <c r="J96" s="2">
        <v>44791</v>
      </c>
      <c r="K96" s="1">
        <v>17898.650389999999</v>
      </c>
      <c r="L96" s="1">
        <v>17968.449219999999</v>
      </c>
      <c r="M96" s="1">
        <v>17852.050780000001</v>
      </c>
      <c r="N96" s="1">
        <v>17956.5</v>
      </c>
      <c r="O96" s="1">
        <v>17956.5</v>
      </c>
      <c r="P96" s="1">
        <v>263900</v>
      </c>
      <c r="Q96" s="1">
        <v>6.8267000000000002E-4</v>
      </c>
    </row>
    <row r="97" spans="1:17" ht="14.25" customHeight="1">
      <c r="A97" s="2">
        <v>44792</v>
      </c>
      <c r="B97" s="1">
        <v>231.10000600000001</v>
      </c>
      <c r="C97" s="1">
        <v>232.39999399999999</v>
      </c>
      <c r="D97" s="1">
        <v>228</v>
      </c>
      <c r="E97" s="1">
        <v>229.699997</v>
      </c>
      <c r="F97" s="1">
        <v>229.699997</v>
      </c>
      <c r="G97" s="1">
        <v>719881</v>
      </c>
      <c r="H97" s="1">
        <f t="shared" si="0"/>
        <v>-3.9029010259435948E-3</v>
      </c>
      <c r="J97" s="2">
        <v>44792</v>
      </c>
      <c r="K97" s="1">
        <v>17966.550780000001</v>
      </c>
      <c r="L97" s="1">
        <v>17992.199219999999</v>
      </c>
      <c r="M97" s="1">
        <v>17710.75</v>
      </c>
      <c r="N97" s="1">
        <v>17758.449219999999</v>
      </c>
      <c r="O97" s="1">
        <v>17758.449219999999</v>
      </c>
      <c r="P97" s="1">
        <v>295600</v>
      </c>
      <c r="Q97" s="1">
        <v>-1.1029476E-2</v>
      </c>
    </row>
    <row r="98" spans="1:17" ht="14.25" customHeight="1">
      <c r="A98" s="2">
        <v>44795</v>
      </c>
      <c r="B98" s="1">
        <v>228.5</v>
      </c>
      <c r="C98" s="1">
        <v>229</v>
      </c>
      <c r="D98" s="1">
        <v>222.10000600000001</v>
      </c>
      <c r="E98" s="1">
        <v>223.75</v>
      </c>
      <c r="F98" s="1">
        <v>223.75</v>
      </c>
      <c r="G98" s="1">
        <v>303808</v>
      </c>
      <c r="H98" s="1">
        <f t="shared" si="0"/>
        <v>-2.5903339476316956E-2</v>
      </c>
      <c r="J98" s="2">
        <v>44795</v>
      </c>
      <c r="K98" s="1">
        <v>17682.900389999999</v>
      </c>
      <c r="L98" s="1">
        <v>17690.050780000001</v>
      </c>
      <c r="M98" s="1">
        <v>17467.349610000001</v>
      </c>
      <c r="N98" s="1">
        <v>17490.699219999999</v>
      </c>
      <c r="O98" s="1">
        <v>17490.699219999999</v>
      </c>
      <c r="P98" s="1">
        <v>287600</v>
      </c>
      <c r="Q98" s="1">
        <v>-1.507733E-2</v>
      </c>
    </row>
    <row r="99" spans="1:17" ht="14.25" customHeight="1">
      <c r="A99" s="2">
        <v>44796</v>
      </c>
      <c r="B99" s="1">
        <v>220</v>
      </c>
      <c r="C99" s="1">
        <v>243.25</v>
      </c>
      <c r="D99" s="1">
        <v>220</v>
      </c>
      <c r="E99" s="1">
        <v>241</v>
      </c>
      <c r="F99" s="1">
        <v>241</v>
      </c>
      <c r="G99" s="1">
        <v>1826043</v>
      </c>
      <c r="H99" s="1">
        <f t="shared" si="0"/>
        <v>7.709497206703908E-2</v>
      </c>
      <c r="J99" s="2">
        <v>44796</v>
      </c>
      <c r="K99" s="1">
        <v>17357.349610000001</v>
      </c>
      <c r="L99" s="1">
        <v>17625.550780000001</v>
      </c>
      <c r="M99" s="1">
        <v>17345.199219999999</v>
      </c>
      <c r="N99" s="1">
        <v>17577.5</v>
      </c>
      <c r="O99" s="1">
        <v>17577.5</v>
      </c>
      <c r="P99" s="1">
        <v>285600</v>
      </c>
      <c r="Q99" s="1">
        <v>4.9626820000000004E-3</v>
      </c>
    </row>
    <row r="100" spans="1:17" ht="14.25" customHeight="1">
      <c r="A100" s="2">
        <v>44797</v>
      </c>
      <c r="B100" s="1">
        <v>242</v>
      </c>
      <c r="C100" s="1">
        <v>244.949997</v>
      </c>
      <c r="D100" s="1">
        <v>236.300003</v>
      </c>
      <c r="E100" s="1">
        <v>240.39999399999999</v>
      </c>
      <c r="F100" s="1">
        <v>240.39999399999999</v>
      </c>
      <c r="G100" s="1">
        <v>618688</v>
      </c>
      <c r="H100" s="1">
        <f t="shared" si="0"/>
        <v>-2.4896514522821933E-3</v>
      </c>
      <c r="J100" s="2">
        <v>44797</v>
      </c>
      <c r="K100" s="1">
        <v>17525.449219999999</v>
      </c>
      <c r="L100" s="1">
        <v>17623.650389999999</v>
      </c>
      <c r="M100" s="1">
        <v>17499.25</v>
      </c>
      <c r="N100" s="1">
        <v>17604.949219999999</v>
      </c>
      <c r="O100" s="1">
        <v>17604.949219999999</v>
      </c>
      <c r="P100" s="1">
        <v>262000</v>
      </c>
      <c r="Q100" s="1">
        <v>1.5616110000000001E-3</v>
      </c>
    </row>
    <row r="101" spans="1:17" ht="14.25" customHeight="1">
      <c r="A101" s="2">
        <v>44798</v>
      </c>
      <c r="B101" s="1">
        <v>242.199997</v>
      </c>
      <c r="C101" s="1">
        <v>246</v>
      </c>
      <c r="D101" s="1">
        <v>237.5</v>
      </c>
      <c r="E101" s="1">
        <v>239.64999399999999</v>
      </c>
      <c r="F101" s="1">
        <v>239.64999399999999</v>
      </c>
      <c r="G101" s="1">
        <v>455147</v>
      </c>
      <c r="H101" s="1">
        <f t="shared" si="0"/>
        <v>-3.1198004106439692E-3</v>
      </c>
      <c r="J101" s="2">
        <v>44798</v>
      </c>
      <c r="K101" s="1">
        <v>17679</v>
      </c>
      <c r="L101" s="1">
        <v>17726.5</v>
      </c>
      <c r="M101" s="1">
        <v>17487.449219999999</v>
      </c>
      <c r="N101" s="1">
        <v>17522.449219999999</v>
      </c>
      <c r="O101" s="1">
        <v>17522.449219999999</v>
      </c>
      <c r="P101" s="1">
        <v>230200</v>
      </c>
      <c r="Q101" s="1">
        <v>-4.6861819999999997E-3</v>
      </c>
    </row>
    <row r="102" spans="1:17" ht="14.25" customHeight="1">
      <c r="A102" s="2">
        <v>44799</v>
      </c>
      <c r="B102" s="1">
        <v>241.449997</v>
      </c>
      <c r="C102" s="1">
        <v>243.300003</v>
      </c>
      <c r="D102" s="1">
        <v>239.550003</v>
      </c>
      <c r="E102" s="1">
        <v>240.39999399999999</v>
      </c>
      <c r="F102" s="1">
        <v>240.39999399999999</v>
      </c>
      <c r="G102" s="1">
        <v>352343</v>
      </c>
      <c r="H102" s="1">
        <f t="shared" si="0"/>
        <v>3.1295640257766877E-3</v>
      </c>
      <c r="J102" s="2">
        <v>44799</v>
      </c>
      <c r="K102" s="1">
        <v>17619.300780000001</v>
      </c>
      <c r="L102" s="1">
        <v>17685.849610000001</v>
      </c>
      <c r="M102" s="1">
        <v>17519.349610000001</v>
      </c>
      <c r="N102" s="1">
        <v>17558.900389999999</v>
      </c>
      <c r="O102" s="1">
        <v>17558.900389999999</v>
      </c>
      <c r="P102" s="1">
        <v>266600</v>
      </c>
      <c r="Q102" s="1">
        <v>2.0802559999999999E-3</v>
      </c>
    </row>
    <row r="103" spans="1:17" ht="14.25" customHeight="1">
      <c r="A103" s="2">
        <v>44802</v>
      </c>
      <c r="B103" s="1">
        <v>237</v>
      </c>
      <c r="C103" s="1">
        <v>240.800003</v>
      </c>
      <c r="D103" s="1">
        <v>231.300003</v>
      </c>
      <c r="E103" s="1">
        <v>235.64999399999999</v>
      </c>
      <c r="F103" s="1">
        <v>235.64999399999999</v>
      </c>
      <c r="G103" s="1">
        <v>465081</v>
      </c>
      <c r="H103" s="1">
        <f t="shared" si="0"/>
        <v>-1.9758735934078286E-2</v>
      </c>
      <c r="J103" s="2">
        <v>44802</v>
      </c>
      <c r="K103" s="1">
        <v>17188.650389999999</v>
      </c>
      <c r="L103" s="1">
        <v>17380.150389999999</v>
      </c>
      <c r="M103" s="1">
        <v>17166.199219999999</v>
      </c>
      <c r="N103" s="1">
        <v>17312.900389999999</v>
      </c>
      <c r="O103" s="1">
        <v>17312.900389999999</v>
      </c>
      <c r="P103" s="1">
        <v>244900</v>
      </c>
      <c r="Q103" s="1">
        <v>-1.4009989E-2</v>
      </c>
    </row>
    <row r="104" spans="1:17" ht="14.25" customHeight="1">
      <c r="A104" s="2">
        <v>44803</v>
      </c>
      <c r="B104" s="1">
        <v>239.10000600000001</v>
      </c>
      <c r="C104" s="1">
        <v>241.949997</v>
      </c>
      <c r="D104" s="1">
        <v>233.60000600000001</v>
      </c>
      <c r="E104" s="1">
        <v>235.64999399999999</v>
      </c>
      <c r="F104" s="1">
        <v>235.64999399999999</v>
      </c>
      <c r="G104" s="1">
        <v>743645</v>
      </c>
      <c r="H104" s="1">
        <f t="shared" si="0"/>
        <v>0</v>
      </c>
      <c r="J104" s="2">
        <v>44803</v>
      </c>
      <c r="K104" s="1">
        <v>17414.949219999999</v>
      </c>
      <c r="L104" s="1">
        <v>17777.650389999999</v>
      </c>
      <c r="M104" s="1">
        <v>17401.5</v>
      </c>
      <c r="N104" s="1">
        <v>17759.300780000001</v>
      </c>
      <c r="O104" s="1">
        <v>17759.300780000001</v>
      </c>
      <c r="P104" s="1">
        <v>324700</v>
      </c>
      <c r="Q104" s="1">
        <v>2.5784264000000001E-2</v>
      </c>
    </row>
    <row r="105" spans="1:17" ht="14.25" customHeight="1">
      <c r="A105" s="2">
        <v>44805</v>
      </c>
      <c r="B105" s="1">
        <v>233.5</v>
      </c>
      <c r="C105" s="1">
        <v>240.699997</v>
      </c>
      <c r="D105" s="1">
        <v>231.60000600000001</v>
      </c>
      <c r="E105" s="1">
        <v>237.300003</v>
      </c>
      <c r="F105" s="1">
        <v>237.300003</v>
      </c>
      <c r="G105" s="1">
        <v>523398</v>
      </c>
      <c r="H105" s="1">
        <f t="shared" si="0"/>
        <v>7.0019479822265307E-3</v>
      </c>
      <c r="J105" s="2">
        <v>44805</v>
      </c>
      <c r="K105" s="1">
        <v>17485.699219999999</v>
      </c>
      <c r="L105" s="1">
        <v>17695.599610000001</v>
      </c>
      <c r="M105" s="1">
        <v>17468.449219999999</v>
      </c>
      <c r="N105" s="1">
        <v>17542.800780000001</v>
      </c>
      <c r="O105" s="1">
        <v>17542.800780000001</v>
      </c>
      <c r="P105" s="1">
        <v>308500</v>
      </c>
      <c r="Q105" s="1">
        <v>-1.2190795000000001E-2</v>
      </c>
    </row>
    <row r="106" spans="1:17" ht="14.25" customHeight="1">
      <c r="A106" s="2">
        <v>44806</v>
      </c>
      <c r="B106" s="1">
        <v>239</v>
      </c>
      <c r="C106" s="1">
        <v>242.25</v>
      </c>
      <c r="D106" s="1">
        <v>238.39999399999999</v>
      </c>
      <c r="E106" s="1">
        <v>239.949997</v>
      </c>
      <c r="F106" s="1">
        <v>239.949997</v>
      </c>
      <c r="G106" s="1">
        <v>502373</v>
      </c>
      <c r="H106" s="1">
        <f t="shared" si="0"/>
        <v>1.1167273352288953E-2</v>
      </c>
      <c r="J106" s="2">
        <v>44806</v>
      </c>
      <c r="K106" s="1">
        <v>17598.400389999999</v>
      </c>
      <c r="L106" s="1">
        <v>17643.849610000001</v>
      </c>
      <c r="M106" s="1">
        <v>17476.449219999999</v>
      </c>
      <c r="N106" s="1">
        <v>17539.449219999999</v>
      </c>
      <c r="O106" s="1">
        <v>17539.449219999999</v>
      </c>
      <c r="P106" s="1">
        <v>256300</v>
      </c>
      <c r="Q106" s="1">
        <v>-1.91051E-4</v>
      </c>
    </row>
    <row r="107" spans="1:17" ht="14.25" customHeight="1">
      <c r="A107" s="2">
        <v>44809</v>
      </c>
      <c r="B107" s="1">
        <v>241.75</v>
      </c>
      <c r="C107" s="1">
        <v>243.39999399999999</v>
      </c>
      <c r="D107" s="1">
        <v>239.14999399999999</v>
      </c>
      <c r="E107" s="1">
        <v>240.550003</v>
      </c>
      <c r="F107" s="1">
        <v>240.550003</v>
      </c>
      <c r="G107" s="1">
        <v>469993</v>
      </c>
      <c r="H107" s="1">
        <f t="shared" si="0"/>
        <v>2.5005459783355999E-3</v>
      </c>
      <c r="J107" s="2">
        <v>44809</v>
      </c>
      <c r="K107" s="1">
        <v>17546.449219999999</v>
      </c>
      <c r="L107" s="1">
        <v>17683.150389999999</v>
      </c>
      <c r="M107" s="1">
        <v>17540.349610000001</v>
      </c>
      <c r="N107" s="1">
        <v>17665.800780000001</v>
      </c>
      <c r="O107" s="1">
        <v>17665.800780000001</v>
      </c>
      <c r="P107" s="1">
        <v>230300</v>
      </c>
      <c r="Q107" s="1">
        <v>7.2038500000000004E-3</v>
      </c>
    </row>
    <row r="108" spans="1:17" ht="14.25" customHeight="1">
      <c r="A108" s="2">
        <v>44810</v>
      </c>
      <c r="B108" s="1">
        <v>242.35000600000001</v>
      </c>
      <c r="C108" s="1">
        <v>254.800003</v>
      </c>
      <c r="D108" s="1">
        <v>242</v>
      </c>
      <c r="E108" s="1">
        <v>250.39999399999999</v>
      </c>
      <c r="F108" s="1">
        <v>250.39999399999999</v>
      </c>
      <c r="G108" s="1">
        <v>1619916</v>
      </c>
      <c r="H108" s="1">
        <f t="shared" si="0"/>
        <v>4.094778996947257E-2</v>
      </c>
      <c r="J108" s="2">
        <v>44810</v>
      </c>
      <c r="K108" s="1">
        <v>17695.699219999999</v>
      </c>
      <c r="L108" s="1">
        <v>17764.650389999999</v>
      </c>
      <c r="M108" s="1">
        <v>17587.650389999999</v>
      </c>
      <c r="N108" s="1">
        <v>17655.599610000001</v>
      </c>
      <c r="O108" s="1">
        <v>17655.599610000001</v>
      </c>
      <c r="P108" s="1">
        <v>251200</v>
      </c>
      <c r="Q108" s="1">
        <v>-5.7745300000000002E-4</v>
      </c>
    </row>
    <row r="109" spans="1:17" ht="14.25" customHeight="1">
      <c r="A109" s="2">
        <v>44811</v>
      </c>
      <c r="B109" s="1">
        <v>249.60000600000001</v>
      </c>
      <c r="C109" s="1">
        <v>252.949997</v>
      </c>
      <c r="D109" s="1">
        <v>247.64999399999999</v>
      </c>
      <c r="E109" s="1">
        <v>251.199997</v>
      </c>
      <c r="F109" s="1">
        <v>251.199997</v>
      </c>
      <c r="G109" s="1">
        <v>543537</v>
      </c>
      <c r="H109" s="1">
        <f t="shared" si="0"/>
        <v>3.194900236299647E-3</v>
      </c>
      <c r="J109" s="2">
        <v>44811</v>
      </c>
      <c r="K109" s="1">
        <v>17519.400389999999</v>
      </c>
      <c r="L109" s="1">
        <v>17650.75</v>
      </c>
      <c r="M109" s="1">
        <v>17484.300780000001</v>
      </c>
      <c r="N109" s="1">
        <v>17624.400389999999</v>
      </c>
      <c r="O109" s="1">
        <v>17624.400389999999</v>
      </c>
      <c r="P109" s="1">
        <v>354100</v>
      </c>
      <c r="Q109" s="1">
        <v>-1.7671E-3</v>
      </c>
    </row>
    <row r="110" spans="1:17" ht="14.25" customHeight="1">
      <c r="A110" s="2">
        <v>44812</v>
      </c>
      <c r="B110" s="1">
        <v>253</v>
      </c>
      <c r="C110" s="1">
        <v>254.75</v>
      </c>
      <c r="D110" s="1">
        <v>249.75</v>
      </c>
      <c r="E110" s="1">
        <v>251.75</v>
      </c>
      <c r="F110" s="1">
        <v>251.75</v>
      </c>
      <c r="G110" s="1">
        <v>570384</v>
      </c>
      <c r="H110" s="1">
        <f t="shared" si="0"/>
        <v>2.1895024146836306E-3</v>
      </c>
      <c r="J110" s="2">
        <v>44812</v>
      </c>
      <c r="K110" s="1">
        <v>17748.150389999999</v>
      </c>
      <c r="L110" s="1">
        <v>17807.650389999999</v>
      </c>
      <c r="M110" s="1">
        <v>17691.949219999999</v>
      </c>
      <c r="N110" s="1">
        <v>17798.75</v>
      </c>
      <c r="O110" s="1">
        <v>17798.75</v>
      </c>
      <c r="P110" s="1">
        <v>279800</v>
      </c>
      <c r="Q110" s="1">
        <v>9.8925130000000003E-3</v>
      </c>
    </row>
    <row r="111" spans="1:17" ht="14.25" customHeight="1">
      <c r="A111" s="2">
        <v>44813</v>
      </c>
      <c r="B111" s="1">
        <v>253.5</v>
      </c>
      <c r="C111" s="1">
        <v>253.89999399999999</v>
      </c>
      <c r="D111" s="1">
        <v>245.75</v>
      </c>
      <c r="E111" s="1">
        <v>249.89999399999999</v>
      </c>
      <c r="F111" s="1">
        <v>249.89999399999999</v>
      </c>
      <c r="G111" s="1">
        <v>382253</v>
      </c>
      <c r="H111" s="1">
        <f t="shared" si="0"/>
        <v>-7.3485839126117281E-3</v>
      </c>
      <c r="J111" s="2">
        <v>44813</v>
      </c>
      <c r="K111" s="1">
        <v>17923.349610000001</v>
      </c>
      <c r="L111" s="1">
        <v>17925.949219999999</v>
      </c>
      <c r="M111" s="1">
        <v>17786</v>
      </c>
      <c r="N111" s="1">
        <v>17833.349610000001</v>
      </c>
      <c r="O111" s="1">
        <v>17833.349610000001</v>
      </c>
      <c r="P111" s="1">
        <v>270300</v>
      </c>
      <c r="Q111" s="1">
        <v>1.9439349999999999E-3</v>
      </c>
    </row>
    <row r="112" spans="1:17" ht="14.25" customHeight="1">
      <c r="A112" s="2">
        <v>44816</v>
      </c>
      <c r="B112" s="1">
        <v>251.800003</v>
      </c>
      <c r="C112" s="1">
        <v>256</v>
      </c>
      <c r="D112" s="1">
        <v>250.35000600000001</v>
      </c>
      <c r="E112" s="1">
        <v>252.35000600000001</v>
      </c>
      <c r="F112" s="1">
        <v>252.35000600000001</v>
      </c>
      <c r="G112" s="1">
        <v>561168</v>
      </c>
      <c r="H112" s="1">
        <f t="shared" si="0"/>
        <v>9.8039698232246231E-3</v>
      </c>
      <c r="J112" s="2">
        <v>44816</v>
      </c>
      <c r="K112" s="1">
        <v>17890.849610000001</v>
      </c>
      <c r="L112" s="1">
        <v>17980.550780000001</v>
      </c>
      <c r="M112" s="1">
        <v>17889.150389999999</v>
      </c>
      <c r="N112" s="1">
        <v>17936.349610000001</v>
      </c>
      <c r="O112" s="1">
        <v>17936.349610000001</v>
      </c>
      <c r="P112" s="1">
        <v>228200</v>
      </c>
      <c r="Q112" s="1">
        <v>5.7756960000000003E-3</v>
      </c>
    </row>
    <row r="113" spans="1:17" ht="14.25" customHeight="1">
      <c r="A113" s="2">
        <v>44817</v>
      </c>
      <c r="B113" s="1">
        <v>254.35000600000001</v>
      </c>
      <c r="C113" s="1">
        <v>254.800003</v>
      </c>
      <c r="D113" s="1">
        <v>249.949997</v>
      </c>
      <c r="E113" s="1">
        <v>252.050003</v>
      </c>
      <c r="F113" s="1">
        <v>252.050003</v>
      </c>
      <c r="G113" s="1">
        <v>416582</v>
      </c>
      <c r="H113" s="1">
        <f t="shared" si="0"/>
        <v>-1.1888369045650604E-3</v>
      </c>
      <c r="J113" s="2">
        <v>44817</v>
      </c>
      <c r="K113" s="1">
        <v>18044.449219999999</v>
      </c>
      <c r="L113" s="1">
        <v>18088.300780000001</v>
      </c>
      <c r="M113" s="1">
        <v>18015.449219999999</v>
      </c>
      <c r="N113" s="1">
        <v>18070.050780000001</v>
      </c>
      <c r="O113" s="1">
        <v>18070.050780000001</v>
      </c>
      <c r="P113" s="1">
        <v>259900</v>
      </c>
      <c r="Q113" s="1">
        <v>7.4542020000000001E-3</v>
      </c>
    </row>
    <row r="114" spans="1:17" ht="14.25" customHeight="1">
      <c r="A114" s="2">
        <v>44818</v>
      </c>
      <c r="B114" s="1">
        <v>248</v>
      </c>
      <c r="C114" s="1">
        <v>250.85000600000001</v>
      </c>
      <c r="D114" s="1">
        <v>246.14999399999999</v>
      </c>
      <c r="E114" s="1">
        <v>248.550003</v>
      </c>
      <c r="F114" s="1">
        <v>248.550003</v>
      </c>
      <c r="G114" s="1">
        <v>427312</v>
      </c>
      <c r="H114" s="1">
        <f t="shared" si="0"/>
        <v>-1.3886133538351886E-2</v>
      </c>
      <c r="J114" s="2">
        <v>44818</v>
      </c>
      <c r="K114" s="1">
        <v>17771.150389999999</v>
      </c>
      <c r="L114" s="1">
        <v>18091.550780000001</v>
      </c>
      <c r="M114" s="1">
        <v>17771.150389999999</v>
      </c>
      <c r="N114" s="1">
        <v>18003.75</v>
      </c>
      <c r="O114" s="1">
        <v>18003.75</v>
      </c>
      <c r="P114" s="1">
        <v>365900</v>
      </c>
      <c r="Q114" s="1">
        <v>-3.669098E-3</v>
      </c>
    </row>
    <row r="115" spans="1:17" ht="14.25" customHeight="1">
      <c r="A115" s="2">
        <v>44819</v>
      </c>
      <c r="B115" s="1">
        <v>249.300003</v>
      </c>
      <c r="C115" s="1">
        <v>261.39999399999999</v>
      </c>
      <c r="D115" s="1">
        <v>248.800003</v>
      </c>
      <c r="E115" s="1">
        <v>251.050003</v>
      </c>
      <c r="F115" s="1">
        <v>251.050003</v>
      </c>
      <c r="G115" s="1">
        <v>714380</v>
      </c>
      <c r="H115" s="1">
        <f t="shared" si="0"/>
        <v>1.0058338241098363E-2</v>
      </c>
      <c r="J115" s="2">
        <v>44819</v>
      </c>
      <c r="K115" s="1">
        <v>18046.349610000001</v>
      </c>
      <c r="L115" s="1">
        <v>18096.150389999999</v>
      </c>
      <c r="M115" s="1">
        <v>17861.5</v>
      </c>
      <c r="N115" s="1">
        <v>17877.400389999999</v>
      </c>
      <c r="O115" s="1">
        <v>17877.400389999999</v>
      </c>
      <c r="P115" s="1">
        <v>289600</v>
      </c>
      <c r="Q115" s="1">
        <v>-7.0179609999999996E-3</v>
      </c>
    </row>
    <row r="116" spans="1:17" ht="14.25" customHeight="1">
      <c r="A116" s="2">
        <v>44820</v>
      </c>
      <c r="B116" s="1">
        <v>249</v>
      </c>
      <c r="C116" s="1">
        <v>254</v>
      </c>
      <c r="D116" s="1">
        <v>243</v>
      </c>
      <c r="E116" s="1">
        <v>245.300003</v>
      </c>
      <c r="F116" s="1">
        <v>245.300003</v>
      </c>
      <c r="G116" s="1">
        <v>673387</v>
      </c>
      <c r="H116" s="1">
        <f t="shared" si="0"/>
        <v>-2.2903803749406815E-2</v>
      </c>
      <c r="J116" s="2">
        <v>44820</v>
      </c>
      <c r="K116" s="1">
        <v>17796.800780000001</v>
      </c>
      <c r="L116" s="1">
        <v>17820.050780000001</v>
      </c>
      <c r="M116" s="1">
        <v>17497.25</v>
      </c>
      <c r="N116" s="1">
        <v>17530.849610000001</v>
      </c>
      <c r="O116" s="1">
        <v>17530.849610000001</v>
      </c>
      <c r="P116" s="1">
        <v>468500</v>
      </c>
      <c r="Q116" s="1">
        <v>-1.9384853000000001E-2</v>
      </c>
    </row>
    <row r="117" spans="1:17" ht="14.25" customHeight="1">
      <c r="A117" s="2">
        <v>44823</v>
      </c>
      <c r="B117" s="1">
        <v>245.300003</v>
      </c>
      <c r="C117" s="1">
        <v>294.35000600000001</v>
      </c>
      <c r="D117" s="1">
        <v>244.050003</v>
      </c>
      <c r="E117" s="1">
        <v>291.35000600000001</v>
      </c>
      <c r="F117" s="1">
        <v>291.35000600000001</v>
      </c>
      <c r="G117" s="1">
        <v>9081663</v>
      </c>
      <c r="H117" s="1">
        <f t="shared" si="0"/>
        <v>0.18772932098170414</v>
      </c>
      <c r="J117" s="2">
        <v>44823</v>
      </c>
      <c r="K117" s="1">
        <v>17540.650389999999</v>
      </c>
      <c r="L117" s="1">
        <v>17667.199219999999</v>
      </c>
      <c r="M117" s="1">
        <v>17429.699219999999</v>
      </c>
      <c r="N117" s="1">
        <v>17622.25</v>
      </c>
      <c r="O117" s="1">
        <v>17622.25</v>
      </c>
      <c r="P117" s="1">
        <v>258300</v>
      </c>
      <c r="Q117" s="1">
        <v>5.2136889999999997E-3</v>
      </c>
    </row>
    <row r="118" spans="1:17" ht="14.25" customHeight="1">
      <c r="A118" s="2">
        <v>44824</v>
      </c>
      <c r="B118" s="1">
        <v>288.35000600000001</v>
      </c>
      <c r="C118" s="1">
        <v>288.35000600000001</v>
      </c>
      <c r="D118" s="1">
        <v>265.54998799999998</v>
      </c>
      <c r="E118" s="1">
        <v>268.60000600000001</v>
      </c>
      <c r="F118" s="1">
        <v>268.60000600000001</v>
      </c>
      <c r="G118" s="1">
        <v>4149026</v>
      </c>
      <c r="H118" s="1">
        <f t="shared" si="0"/>
        <v>-7.8084776150648127E-2</v>
      </c>
      <c r="J118" s="2">
        <v>44824</v>
      </c>
      <c r="K118" s="1">
        <v>17770.400389999999</v>
      </c>
      <c r="L118" s="1">
        <v>17919.300780000001</v>
      </c>
      <c r="M118" s="1">
        <v>17744.400389999999</v>
      </c>
      <c r="N118" s="1">
        <v>17816.25</v>
      </c>
      <c r="O118" s="1">
        <v>17816.25</v>
      </c>
      <c r="P118" s="1">
        <v>263100</v>
      </c>
      <c r="Q118" s="1">
        <v>1.1008810000000001E-2</v>
      </c>
    </row>
    <row r="119" spans="1:17" ht="14.25" customHeight="1">
      <c r="A119" s="2">
        <v>44825</v>
      </c>
      <c r="B119" s="1">
        <v>280.10000600000001</v>
      </c>
      <c r="C119" s="1">
        <v>284.39999399999999</v>
      </c>
      <c r="D119" s="1">
        <v>271.10000600000001</v>
      </c>
      <c r="E119" s="1">
        <v>275.75</v>
      </c>
      <c r="F119" s="1">
        <v>275.75</v>
      </c>
      <c r="G119" s="1">
        <v>3574655</v>
      </c>
      <c r="H119" s="1">
        <f t="shared" si="0"/>
        <v>2.661948563024219E-2</v>
      </c>
      <c r="J119" s="2">
        <v>44825</v>
      </c>
      <c r="K119" s="1">
        <v>17766.349610000001</v>
      </c>
      <c r="L119" s="1">
        <v>17838.699219999999</v>
      </c>
      <c r="M119" s="1">
        <v>17663.599610000001</v>
      </c>
      <c r="N119" s="1">
        <v>17718.349610000001</v>
      </c>
      <c r="O119" s="1">
        <v>17718.349610000001</v>
      </c>
      <c r="P119" s="1">
        <v>245500</v>
      </c>
      <c r="Q119" s="1">
        <v>-5.4950049999999999E-3</v>
      </c>
    </row>
    <row r="120" spans="1:17" ht="14.25" customHeight="1">
      <c r="A120" s="2">
        <v>44826</v>
      </c>
      <c r="B120" s="1">
        <v>278.20001200000002</v>
      </c>
      <c r="C120" s="1">
        <v>279</v>
      </c>
      <c r="D120" s="1">
        <v>265.70001200000002</v>
      </c>
      <c r="E120" s="1">
        <v>270.5</v>
      </c>
      <c r="F120" s="1">
        <v>270.5</v>
      </c>
      <c r="G120" s="1">
        <v>1249908</v>
      </c>
      <c r="H120" s="1">
        <f t="shared" si="0"/>
        <v>-1.903898458748865E-2</v>
      </c>
      <c r="J120" s="2">
        <v>44826</v>
      </c>
      <c r="K120" s="1">
        <v>17609.650389999999</v>
      </c>
      <c r="L120" s="1">
        <v>17722.75</v>
      </c>
      <c r="M120" s="1">
        <v>17532.449219999999</v>
      </c>
      <c r="N120" s="1">
        <v>17629.800780000001</v>
      </c>
      <c r="O120" s="1">
        <v>17629.800780000001</v>
      </c>
      <c r="P120" s="1">
        <v>284100</v>
      </c>
      <c r="Q120" s="1">
        <v>-4.9975779999999999E-3</v>
      </c>
    </row>
    <row r="121" spans="1:17" ht="14.25" customHeight="1">
      <c r="A121" s="2">
        <v>44827</v>
      </c>
      <c r="B121" s="1">
        <v>270.60000600000001</v>
      </c>
      <c r="C121" s="1">
        <v>272.29998799999998</v>
      </c>
      <c r="D121" s="1">
        <v>260.35000600000001</v>
      </c>
      <c r="E121" s="1">
        <v>262</v>
      </c>
      <c r="F121" s="1">
        <v>262</v>
      </c>
      <c r="G121" s="1">
        <v>601496</v>
      </c>
      <c r="H121" s="1">
        <f t="shared" si="0"/>
        <v>-3.1423290203327126E-2</v>
      </c>
      <c r="J121" s="2">
        <v>44827</v>
      </c>
      <c r="K121" s="1">
        <v>17593.849610000001</v>
      </c>
      <c r="L121" s="1">
        <v>17642.150389999999</v>
      </c>
      <c r="M121" s="1">
        <v>17291.650389999999</v>
      </c>
      <c r="N121" s="1">
        <v>17327.349610000001</v>
      </c>
      <c r="O121" s="1">
        <v>17327.349610000001</v>
      </c>
      <c r="P121" s="1">
        <v>390800</v>
      </c>
      <c r="Q121" s="1">
        <v>-1.7155677000000001E-2</v>
      </c>
    </row>
    <row r="122" spans="1:17" ht="14.25" customHeight="1">
      <c r="A122" s="2">
        <v>44830</v>
      </c>
      <c r="B122" s="1">
        <v>258</v>
      </c>
      <c r="C122" s="1">
        <v>259.39999399999999</v>
      </c>
      <c r="D122" s="1">
        <v>240.10000600000001</v>
      </c>
      <c r="E122" s="1">
        <v>249.64999399999999</v>
      </c>
      <c r="F122" s="1">
        <v>249.64999399999999</v>
      </c>
      <c r="G122" s="1">
        <v>991488</v>
      </c>
      <c r="H122" s="1">
        <f t="shared" si="0"/>
        <v>-4.7137427480916094E-2</v>
      </c>
      <c r="J122" s="2">
        <v>44830</v>
      </c>
      <c r="K122" s="1">
        <v>17156.300780000001</v>
      </c>
      <c r="L122" s="1">
        <v>17196.400389999999</v>
      </c>
      <c r="M122" s="1">
        <v>16978.300780000001</v>
      </c>
      <c r="N122" s="1">
        <v>17016.300780000001</v>
      </c>
      <c r="O122" s="1">
        <v>17016.300780000001</v>
      </c>
      <c r="P122" s="1">
        <v>492000</v>
      </c>
      <c r="Q122" s="1">
        <v>-1.7951321999999999E-2</v>
      </c>
    </row>
    <row r="123" spans="1:17" ht="14.25" customHeight="1">
      <c r="A123" s="2">
        <v>44831</v>
      </c>
      <c r="B123" s="1">
        <v>253.300003</v>
      </c>
      <c r="C123" s="1">
        <v>255.89999399999999</v>
      </c>
      <c r="D123" s="1">
        <v>244.10000600000001</v>
      </c>
      <c r="E123" s="1">
        <v>247.25</v>
      </c>
      <c r="F123" s="1">
        <v>247.25</v>
      </c>
      <c r="G123" s="1">
        <v>762879</v>
      </c>
      <c r="H123" s="1">
        <f t="shared" si="0"/>
        <v>-9.6134350397780732E-3</v>
      </c>
      <c r="J123" s="2">
        <v>44831</v>
      </c>
      <c r="K123" s="1">
        <v>17110.900389999999</v>
      </c>
      <c r="L123" s="1">
        <v>17176.449219999999</v>
      </c>
      <c r="M123" s="1">
        <v>16942.349610000001</v>
      </c>
      <c r="N123" s="1">
        <v>17007.400389999999</v>
      </c>
      <c r="O123" s="1">
        <v>17007.400389999999</v>
      </c>
      <c r="P123" s="1">
        <v>359900</v>
      </c>
      <c r="Q123" s="1">
        <v>-5.2305099999999996E-4</v>
      </c>
    </row>
    <row r="124" spans="1:17" ht="14.25" customHeight="1">
      <c r="A124" s="2">
        <v>44832</v>
      </c>
      <c r="B124" s="1">
        <v>240.5</v>
      </c>
      <c r="C124" s="1">
        <v>248.949997</v>
      </c>
      <c r="D124" s="1">
        <v>240</v>
      </c>
      <c r="E124" s="1">
        <v>241.050003</v>
      </c>
      <c r="F124" s="1">
        <v>241.050003</v>
      </c>
      <c r="G124" s="1">
        <v>574410</v>
      </c>
      <c r="H124" s="1">
        <f t="shared" si="0"/>
        <v>-2.5075822042467166E-2</v>
      </c>
      <c r="J124" s="2">
        <v>44832</v>
      </c>
      <c r="K124" s="1">
        <v>16870.550780000001</v>
      </c>
      <c r="L124" s="1">
        <v>17037.599610000001</v>
      </c>
      <c r="M124" s="1">
        <v>16820.400389999999</v>
      </c>
      <c r="N124" s="1">
        <v>16858.599610000001</v>
      </c>
      <c r="O124" s="1">
        <v>16858.599610000001</v>
      </c>
      <c r="P124" s="1">
        <v>323900</v>
      </c>
      <c r="Q124" s="1">
        <v>-8.7491789999999993E-3</v>
      </c>
    </row>
    <row r="125" spans="1:17" ht="14.25" customHeight="1">
      <c r="A125" s="2">
        <v>44833</v>
      </c>
      <c r="B125" s="1">
        <v>244.35000600000001</v>
      </c>
      <c r="C125" s="1">
        <v>250.300003</v>
      </c>
      <c r="D125" s="1">
        <v>243.60000600000001</v>
      </c>
      <c r="E125" s="1">
        <v>245.800003</v>
      </c>
      <c r="F125" s="1">
        <v>245.800003</v>
      </c>
      <c r="G125" s="1">
        <v>645420</v>
      </c>
      <c r="H125" s="1">
        <f t="shared" si="0"/>
        <v>1.9705455054485066E-2</v>
      </c>
      <c r="J125" s="2">
        <v>44833</v>
      </c>
      <c r="K125" s="1">
        <v>16993.599610000001</v>
      </c>
      <c r="L125" s="1">
        <v>17026.050780000001</v>
      </c>
      <c r="M125" s="1">
        <v>16788.599610000001</v>
      </c>
      <c r="N125" s="1">
        <v>16818.099610000001</v>
      </c>
      <c r="O125" s="1">
        <v>16818.099610000001</v>
      </c>
      <c r="P125" s="1">
        <v>340000</v>
      </c>
      <c r="Q125" s="1">
        <v>-2.4023349999999998E-3</v>
      </c>
    </row>
    <row r="126" spans="1:17" ht="14.25" customHeight="1">
      <c r="A126" s="2">
        <v>44834</v>
      </c>
      <c r="B126" s="1">
        <v>246</v>
      </c>
      <c r="C126" s="1">
        <v>255.39999399999999</v>
      </c>
      <c r="D126" s="1">
        <v>243.199997</v>
      </c>
      <c r="E126" s="1">
        <v>254.199997</v>
      </c>
      <c r="F126" s="1">
        <v>254.199997</v>
      </c>
      <c r="G126" s="1">
        <v>599518</v>
      </c>
      <c r="H126" s="1">
        <f t="shared" si="0"/>
        <v>3.4174100477940117E-2</v>
      </c>
      <c r="J126" s="2">
        <v>44834</v>
      </c>
      <c r="K126" s="1">
        <v>16798.050780000001</v>
      </c>
      <c r="L126" s="1">
        <v>17187.099610000001</v>
      </c>
      <c r="M126" s="1">
        <v>16747.699219999999</v>
      </c>
      <c r="N126" s="1">
        <v>17094.349610000001</v>
      </c>
      <c r="O126" s="1">
        <v>17094.349610000001</v>
      </c>
      <c r="P126" s="1">
        <v>376100</v>
      </c>
      <c r="Q126" s="1">
        <v>1.6425756E-2</v>
      </c>
    </row>
    <row r="127" spans="1:17" ht="14.25" customHeight="1">
      <c r="A127" s="2">
        <v>44837</v>
      </c>
      <c r="B127" s="1">
        <v>255.949997</v>
      </c>
      <c r="C127" s="1">
        <v>263</v>
      </c>
      <c r="D127" s="1">
        <v>252.89999399999999</v>
      </c>
      <c r="E127" s="1">
        <v>261.35000600000001</v>
      </c>
      <c r="F127" s="1">
        <v>261.35000600000001</v>
      </c>
      <c r="G127" s="1">
        <v>576754</v>
      </c>
      <c r="H127" s="1">
        <f t="shared" si="0"/>
        <v>2.8127494431087641E-2</v>
      </c>
      <c r="J127" s="2">
        <v>44837</v>
      </c>
      <c r="K127" s="1">
        <v>17102.099610000001</v>
      </c>
      <c r="L127" s="1">
        <v>17114.650389999999</v>
      </c>
      <c r="M127" s="1">
        <v>16855.550780000001</v>
      </c>
      <c r="N127" s="1">
        <v>16887.349610000001</v>
      </c>
      <c r="O127" s="1">
        <v>16887.349610000001</v>
      </c>
      <c r="P127" s="1">
        <v>278400</v>
      </c>
      <c r="Q127" s="1">
        <v>-1.2109264E-2</v>
      </c>
    </row>
    <row r="128" spans="1:17" ht="14.25" customHeight="1">
      <c r="A128" s="2">
        <v>44838</v>
      </c>
      <c r="B128" s="1">
        <v>265</v>
      </c>
      <c r="C128" s="1">
        <v>268.95001200000002</v>
      </c>
      <c r="D128" s="1">
        <v>262.25</v>
      </c>
      <c r="E128" s="1">
        <v>264.20001200000002</v>
      </c>
      <c r="F128" s="1">
        <v>264.20001200000002</v>
      </c>
      <c r="G128" s="1">
        <v>355397</v>
      </c>
      <c r="H128" s="1">
        <f t="shared" si="0"/>
        <v>1.0904939485633758E-2</v>
      </c>
      <c r="J128" s="2">
        <v>44838</v>
      </c>
      <c r="K128" s="1">
        <v>17147.449219999999</v>
      </c>
      <c r="L128" s="1">
        <v>17287.300780000001</v>
      </c>
      <c r="M128" s="1">
        <v>17117.300780000001</v>
      </c>
      <c r="N128" s="1">
        <v>17274.300780000001</v>
      </c>
      <c r="O128" s="1">
        <v>17274.300780000001</v>
      </c>
      <c r="P128" s="1">
        <v>226000</v>
      </c>
      <c r="Q128" s="1">
        <v>2.2913671E-2</v>
      </c>
    </row>
    <row r="129" spans="1:17" ht="14.25" customHeight="1">
      <c r="A129" s="2">
        <v>44840</v>
      </c>
      <c r="B129" s="1">
        <v>266.64999399999999</v>
      </c>
      <c r="C129" s="1">
        <v>278</v>
      </c>
      <c r="D129" s="1">
        <v>263.29998799999998</v>
      </c>
      <c r="E129" s="1">
        <v>271.04998799999998</v>
      </c>
      <c r="F129" s="1">
        <v>271.04998799999998</v>
      </c>
      <c r="G129" s="1">
        <v>782835</v>
      </c>
      <c r="H129" s="1">
        <f t="shared" si="0"/>
        <v>2.592723576409206E-2</v>
      </c>
      <c r="J129" s="2">
        <v>44840</v>
      </c>
      <c r="K129" s="1">
        <v>17379.25</v>
      </c>
      <c r="L129" s="1">
        <v>17428.800780000001</v>
      </c>
      <c r="M129" s="1">
        <v>17315.650389999999</v>
      </c>
      <c r="N129" s="1">
        <v>17331.800780000001</v>
      </c>
      <c r="O129" s="1">
        <v>17331.800780000001</v>
      </c>
      <c r="P129" s="1">
        <v>265500</v>
      </c>
      <c r="Q129" s="1">
        <v>3.328644E-3</v>
      </c>
    </row>
    <row r="130" spans="1:17" ht="14.25" customHeight="1">
      <c r="A130" s="2">
        <v>44841</v>
      </c>
      <c r="B130" s="1">
        <v>270.5</v>
      </c>
      <c r="C130" s="1">
        <v>274.39999399999999</v>
      </c>
      <c r="D130" s="1">
        <v>268.5</v>
      </c>
      <c r="E130" s="1">
        <v>273.20001200000002</v>
      </c>
      <c r="F130" s="1">
        <v>273.20001200000002</v>
      </c>
      <c r="G130" s="1">
        <v>486480</v>
      </c>
      <c r="H130" s="1">
        <f t="shared" si="0"/>
        <v>7.9322047415106844E-3</v>
      </c>
      <c r="J130" s="2">
        <v>44841</v>
      </c>
      <c r="K130" s="1">
        <v>17287.199219999999</v>
      </c>
      <c r="L130" s="1">
        <v>17337.349610000001</v>
      </c>
      <c r="M130" s="1">
        <v>17216.949219999999</v>
      </c>
      <c r="N130" s="1">
        <v>17314.650389999999</v>
      </c>
      <c r="O130" s="1">
        <v>17314.650389999999</v>
      </c>
      <c r="P130" s="1">
        <v>216300</v>
      </c>
      <c r="Q130" s="1">
        <v>-9.8953299999999991E-4</v>
      </c>
    </row>
    <row r="131" spans="1:17" ht="14.25" customHeight="1">
      <c r="A131" s="2">
        <v>44844</v>
      </c>
      <c r="B131" s="1">
        <v>271.5</v>
      </c>
      <c r="C131" s="1">
        <v>274.39999399999999</v>
      </c>
      <c r="D131" s="1">
        <v>268.29998799999998</v>
      </c>
      <c r="E131" s="1">
        <v>270.04998799999998</v>
      </c>
      <c r="F131" s="1">
        <v>270.04998799999998</v>
      </c>
      <c r="G131" s="1">
        <v>507795</v>
      </c>
      <c r="H131" s="1">
        <f t="shared" si="0"/>
        <v>-1.1530101982572538E-2</v>
      </c>
      <c r="J131" s="2">
        <v>44844</v>
      </c>
      <c r="K131" s="1">
        <v>17094.349610000001</v>
      </c>
      <c r="L131" s="1">
        <v>17280.150389999999</v>
      </c>
      <c r="M131" s="1">
        <v>17064.699219999999</v>
      </c>
      <c r="N131" s="1">
        <v>17241</v>
      </c>
      <c r="O131" s="1">
        <v>17241</v>
      </c>
      <c r="P131" s="1">
        <v>234000</v>
      </c>
      <c r="Q131" s="1">
        <v>-4.2536459999999998E-3</v>
      </c>
    </row>
    <row r="132" spans="1:17" ht="14.25" customHeight="1">
      <c r="A132" s="2">
        <v>44845</v>
      </c>
      <c r="B132" s="1">
        <v>272</v>
      </c>
      <c r="C132" s="1">
        <v>280</v>
      </c>
      <c r="D132" s="1">
        <v>262.20001200000002</v>
      </c>
      <c r="E132" s="1">
        <v>264.79998799999998</v>
      </c>
      <c r="F132" s="1">
        <v>264.79998799999998</v>
      </c>
      <c r="G132" s="1">
        <v>1222828</v>
      </c>
      <c r="H132" s="1">
        <f t="shared" si="0"/>
        <v>-1.9440845151972419E-2</v>
      </c>
      <c r="J132" s="2">
        <v>44845</v>
      </c>
      <c r="K132" s="1">
        <v>17256.050780000001</v>
      </c>
      <c r="L132" s="1">
        <v>17261.800780000001</v>
      </c>
      <c r="M132" s="1">
        <v>16950.300780000001</v>
      </c>
      <c r="N132" s="1">
        <v>16983.550780000001</v>
      </c>
      <c r="O132" s="1">
        <v>16983.550780000001</v>
      </c>
      <c r="P132" s="1">
        <v>282600</v>
      </c>
      <c r="Q132" s="1">
        <v>-1.4932383E-2</v>
      </c>
    </row>
    <row r="133" spans="1:17" ht="14.25" customHeight="1">
      <c r="A133" s="2">
        <v>44846</v>
      </c>
      <c r="B133" s="1">
        <v>266.64999399999999</v>
      </c>
      <c r="C133" s="1">
        <v>277.89999399999999</v>
      </c>
      <c r="D133" s="1">
        <v>265.14999399999999</v>
      </c>
      <c r="E133" s="1">
        <v>275.75</v>
      </c>
      <c r="F133" s="1">
        <v>275.75</v>
      </c>
      <c r="G133" s="1">
        <v>876237</v>
      </c>
      <c r="H133" s="1">
        <f t="shared" si="0"/>
        <v>4.1352010937402373E-2</v>
      </c>
      <c r="J133" s="2">
        <v>44846</v>
      </c>
      <c r="K133" s="1">
        <v>17025.550780000001</v>
      </c>
      <c r="L133" s="1">
        <v>17142.349610000001</v>
      </c>
      <c r="M133" s="1">
        <v>16960.050780000001</v>
      </c>
      <c r="N133" s="1">
        <v>17123.599610000001</v>
      </c>
      <c r="O133" s="1">
        <v>17123.599610000001</v>
      </c>
      <c r="P133" s="1">
        <v>256000</v>
      </c>
      <c r="Q133" s="1">
        <v>8.2461449999999999E-3</v>
      </c>
    </row>
    <row r="134" spans="1:17" ht="14.25" customHeight="1">
      <c r="A134" s="2">
        <v>44847</v>
      </c>
      <c r="B134" s="1">
        <v>275.75</v>
      </c>
      <c r="C134" s="1">
        <v>289</v>
      </c>
      <c r="D134" s="1">
        <v>272.10000600000001</v>
      </c>
      <c r="E134" s="1">
        <v>286.35000600000001</v>
      </c>
      <c r="F134" s="1">
        <v>286.35000600000001</v>
      </c>
      <c r="G134" s="1">
        <v>2018155</v>
      </c>
      <c r="H134" s="1">
        <f t="shared" si="0"/>
        <v>3.8440638259292781E-2</v>
      </c>
      <c r="J134" s="2">
        <v>44847</v>
      </c>
      <c r="K134" s="1">
        <v>17087.349610000001</v>
      </c>
      <c r="L134" s="1">
        <v>17112.349610000001</v>
      </c>
      <c r="M134" s="1">
        <v>16956.949219999999</v>
      </c>
      <c r="N134" s="1">
        <v>17014.349610000001</v>
      </c>
      <c r="O134" s="1">
        <v>17014.349610000001</v>
      </c>
      <c r="P134" s="1">
        <v>266400</v>
      </c>
      <c r="Q134" s="1">
        <v>-6.3800840000000003E-3</v>
      </c>
    </row>
    <row r="135" spans="1:17" ht="14.25" customHeight="1">
      <c r="A135" s="2">
        <v>44848</v>
      </c>
      <c r="B135" s="1">
        <v>290</v>
      </c>
      <c r="C135" s="1">
        <v>292</v>
      </c>
      <c r="D135" s="1">
        <v>272.89999399999999</v>
      </c>
      <c r="E135" s="1">
        <v>275.79998799999998</v>
      </c>
      <c r="F135" s="1">
        <v>275.79998799999998</v>
      </c>
      <c r="G135" s="1">
        <v>849947</v>
      </c>
      <c r="H135" s="1">
        <f t="shared" si="0"/>
        <v>-3.6843086359146127E-2</v>
      </c>
      <c r="J135" s="2">
        <v>44848</v>
      </c>
      <c r="K135" s="1">
        <v>17322.300780000001</v>
      </c>
      <c r="L135" s="1">
        <v>17348.550780000001</v>
      </c>
      <c r="M135" s="1">
        <v>17169.75</v>
      </c>
      <c r="N135" s="1">
        <v>17185.699219999999</v>
      </c>
      <c r="O135" s="1">
        <v>17185.699219999999</v>
      </c>
      <c r="P135" s="1">
        <v>227000</v>
      </c>
      <c r="Q135" s="1">
        <v>1.0070888E-2</v>
      </c>
    </row>
    <row r="136" spans="1:17" ht="14.25" customHeight="1">
      <c r="A136" s="2">
        <v>44851</v>
      </c>
      <c r="B136" s="1">
        <v>276.39999399999999</v>
      </c>
      <c r="C136" s="1">
        <v>277.79998799999998</v>
      </c>
      <c r="D136" s="1">
        <v>267.04998799999998</v>
      </c>
      <c r="E136" s="1">
        <v>268.04998799999998</v>
      </c>
      <c r="F136" s="1">
        <v>268.04998799999998</v>
      </c>
      <c r="G136" s="1">
        <v>438045</v>
      </c>
      <c r="H136" s="1">
        <f t="shared" si="0"/>
        <v>-2.810007373894452E-2</v>
      </c>
      <c r="J136" s="2">
        <v>44851</v>
      </c>
      <c r="K136" s="1">
        <v>17144.800780000001</v>
      </c>
      <c r="L136" s="1">
        <v>17328.550780000001</v>
      </c>
      <c r="M136" s="1">
        <v>17098.550780000001</v>
      </c>
      <c r="N136" s="1">
        <v>17311.800780000001</v>
      </c>
      <c r="O136" s="1">
        <v>17311.800780000001</v>
      </c>
      <c r="P136" s="1">
        <v>212200</v>
      </c>
      <c r="Q136" s="1">
        <v>7.3375869999999996E-3</v>
      </c>
    </row>
    <row r="137" spans="1:17" ht="14.25" customHeight="1">
      <c r="A137" s="2">
        <v>44852</v>
      </c>
      <c r="B137" s="1">
        <v>270.20001200000002</v>
      </c>
      <c r="C137" s="1">
        <v>284</v>
      </c>
      <c r="D137" s="1">
        <v>268.45001200000002</v>
      </c>
      <c r="E137" s="1">
        <v>281.04998799999998</v>
      </c>
      <c r="F137" s="1">
        <v>281.04998799999998</v>
      </c>
      <c r="G137" s="1">
        <v>732209</v>
      </c>
      <c r="H137" s="1">
        <f t="shared" si="0"/>
        <v>4.8498416646077125E-2</v>
      </c>
      <c r="J137" s="2">
        <v>44852</v>
      </c>
      <c r="K137" s="1">
        <v>17438.75</v>
      </c>
      <c r="L137" s="1">
        <v>17527.800780000001</v>
      </c>
      <c r="M137" s="1">
        <v>17434.050780000001</v>
      </c>
      <c r="N137" s="1">
        <v>17486.949219999999</v>
      </c>
      <c r="O137" s="1">
        <v>17486.949219999999</v>
      </c>
      <c r="P137" s="1">
        <v>239500</v>
      </c>
      <c r="Q137" s="1">
        <v>1.0117286E-2</v>
      </c>
    </row>
    <row r="138" spans="1:17" ht="14.25" customHeight="1">
      <c r="A138" s="2">
        <v>44853</v>
      </c>
      <c r="B138" s="1">
        <v>283</v>
      </c>
      <c r="C138" s="1">
        <v>283.5</v>
      </c>
      <c r="D138" s="1">
        <v>271.10000600000001</v>
      </c>
      <c r="E138" s="1">
        <v>273</v>
      </c>
      <c r="F138" s="1">
        <v>273</v>
      </c>
      <c r="G138" s="1">
        <v>503961</v>
      </c>
      <c r="H138" s="1">
        <f t="shared" si="0"/>
        <v>-2.8642548812348623E-2</v>
      </c>
      <c r="J138" s="2">
        <v>44853</v>
      </c>
      <c r="K138" s="1">
        <v>17568.150389999999</v>
      </c>
      <c r="L138" s="1">
        <v>17607.599610000001</v>
      </c>
      <c r="M138" s="1">
        <v>17472.849610000001</v>
      </c>
      <c r="N138" s="1">
        <v>17512.25</v>
      </c>
      <c r="O138" s="1">
        <v>17512.25</v>
      </c>
      <c r="P138" s="1">
        <v>210500</v>
      </c>
      <c r="Q138" s="1">
        <v>1.446838E-3</v>
      </c>
    </row>
    <row r="139" spans="1:17" ht="14.25" customHeight="1">
      <c r="A139" s="2">
        <v>44854</v>
      </c>
      <c r="B139" s="1">
        <v>272</v>
      </c>
      <c r="C139" s="1">
        <v>282.75</v>
      </c>
      <c r="D139" s="1">
        <v>271.79998799999998</v>
      </c>
      <c r="E139" s="1">
        <v>281.04998799999998</v>
      </c>
      <c r="F139" s="1">
        <v>281.04998799999998</v>
      </c>
      <c r="G139" s="1">
        <v>427344</v>
      </c>
      <c r="H139" s="1">
        <f t="shared" si="0"/>
        <v>2.9487135531135467E-2</v>
      </c>
      <c r="J139" s="2">
        <v>44854</v>
      </c>
      <c r="K139" s="1">
        <v>17423.099610000001</v>
      </c>
      <c r="L139" s="1">
        <v>17584.150389999999</v>
      </c>
      <c r="M139" s="1">
        <v>17421</v>
      </c>
      <c r="N139" s="1">
        <v>17563.949219999999</v>
      </c>
      <c r="O139" s="1">
        <v>17563.949219999999</v>
      </c>
      <c r="P139" s="1">
        <v>249600</v>
      </c>
      <c r="Q139" s="1">
        <v>2.952175E-3</v>
      </c>
    </row>
    <row r="140" spans="1:17" ht="14.25" customHeight="1">
      <c r="A140" s="2">
        <v>44855</v>
      </c>
      <c r="B140" s="1">
        <v>280</v>
      </c>
      <c r="C140" s="1">
        <v>280</v>
      </c>
      <c r="D140" s="1">
        <v>270.04998799999998</v>
      </c>
      <c r="E140" s="1">
        <v>271.60000600000001</v>
      </c>
      <c r="F140" s="1">
        <v>271.60000600000001</v>
      </c>
      <c r="G140" s="1">
        <v>388317</v>
      </c>
      <c r="H140" s="1">
        <f t="shared" si="0"/>
        <v>-3.3623847726333977E-2</v>
      </c>
      <c r="J140" s="2">
        <v>44855</v>
      </c>
      <c r="K140" s="1">
        <v>17622.849610000001</v>
      </c>
      <c r="L140" s="1">
        <v>17670.150389999999</v>
      </c>
      <c r="M140" s="1">
        <v>17520.75</v>
      </c>
      <c r="N140" s="1">
        <v>17576.300780000001</v>
      </c>
      <c r="O140" s="1">
        <v>17576.300780000001</v>
      </c>
      <c r="P140" s="1">
        <v>277700</v>
      </c>
      <c r="Q140" s="1">
        <v>7.0323399999999996E-4</v>
      </c>
    </row>
    <row r="141" spans="1:17" ht="14.25" customHeight="1">
      <c r="A141" s="2">
        <v>44858</v>
      </c>
      <c r="B141" s="1">
        <v>273.54998799999998</v>
      </c>
      <c r="C141" s="1">
        <v>274.5</v>
      </c>
      <c r="D141" s="1">
        <v>272.39999399999999</v>
      </c>
      <c r="E141" s="1">
        <v>273.39999399999999</v>
      </c>
      <c r="F141" s="1">
        <v>273.39999399999999</v>
      </c>
      <c r="G141" s="1">
        <v>84088</v>
      </c>
      <c r="H141" s="1">
        <f t="shared" si="0"/>
        <v>6.6273488963028981E-3</v>
      </c>
      <c r="J141" s="2">
        <v>44858</v>
      </c>
      <c r="K141" s="1">
        <v>17736.349610000001</v>
      </c>
      <c r="L141" s="1">
        <v>17777.550780000001</v>
      </c>
      <c r="M141" s="1">
        <v>17707.400389999999</v>
      </c>
      <c r="N141" s="1">
        <v>17730.75</v>
      </c>
      <c r="O141" s="1">
        <v>17730.75</v>
      </c>
      <c r="P141" s="1">
        <v>45000</v>
      </c>
      <c r="Q141" s="1">
        <v>8.7873559999999996E-3</v>
      </c>
    </row>
    <row r="142" spans="1:17" ht="14.25" customHeight="1">
      <c r="A142" s="2">
        <v>44859</v>
      </c>
      <c r="B142" s="1">
        <v>274.79998799999998</v>
      </c>
      <c r="C142" s="1">
        <v>275</v>
      </c>
      <c r="D142" s="1">
        <v>267.5</v>
      </c>
      <c r="E142" s="1">
        <v>269.60000600000001</v>
      </c>
      <c r="F142" s="1">
        <v>269.60000600000001</v>
      </c>
      <c r="G142" s="1">
        <v>197804</v>
      </c>
      <c r="H142" s="1">
        <f t="shared" si="0"/>
        <v>-1.3899005425727973E-2</v>
      </c>
      <c r="J142" s="2">
        <v>44859</v>
      </c>
      <c r="K142" s="1">
        <v>17808.300780000001</v>
      </c>
      <c r="L142" s="1">
        <v>17811.5</v>
      </c>
      <c r="M142" s="1">
        <v>17637</v>
      </c>
      <c r="N142" s="1">
        <v>17656.349610000001</v>
      </c>
      <c r="O142" s="1">
        <v>17656.349610000001</v>
      </c>
      <c r="P142" s="1">
        <v>251400</v>
      </c>
      <c r="Q142" s="1">
        <v>-4.196122E-3</v>
      </c>
    </row>
    <row r="143" spans="1:17" ht="14.25" customHeight="1">
      <c r="A143" s="2">
        <v>44861</v>
      </c>
      <c r="B143" s="1">
        <v>273.79998799999998</v>
      </c>
      <c r="C143" s="1">
        <v>273.79998799999998</v>
      </c>
      <c r="D143" s="1">
        <v>267.85000600000001</v>
      </c>
      <c r="E143" s="1">
        <v>269.25</v>
      </c>
      <c r="F143" s="1">
        <v>269.25</v>
      </c>
      <c r="G143" s="1">
        <v>184157</v>
      </c>
      <c r="H143" s="1">
        <f t="shared" si="0"/>
        <v>-1.2982418108700156E-3</v>
      </c>
      <c r="J143" s="2">
        <v>44861</v>
      </c>
      <c r="K143" s="1">
        <v>17771.400389999999</v>
      </c>
      <c r="L143" s="1">
        <v>17783.900389999999</v>
      </c>
      <c r="M143" s="1">
        <v>17654.5</v>
      </c>
      <c r="N143" s="1">
        <v>17736.949219999999</v>
      </c>
      <c r="O143" s="1">
        <v>17736.949219999999</v>
      </c>
      <c r="P143" s="1">
        <v>324600</v>
      </c>
      <c r="Q143" s="1">
        <v>4.5649080000000003E-3</v>
      </c>
    </row>
    <row r="144" spans="1:17" ht="14.25" customHeight="1">
      <c r="A144" s="2">
        <v>44862</v>
      </c>
      <c r="B144" s="1">
        <v>270</v>
      </c>
      <c r="C144" s="1">
        <v>271.75</v>
      </c>
      <c r="D144" s="1">
        <v>258.54998799999998</v>
      </c>
      <c r="E144" s="1">
        <v>259.95001200000002</v>
      </c>
      <c r="F144" s="1">
        <v>259.95001200000002</v>
      </c>
      <c r="G144" s="1">
        <v>335734</v>
      </c>
      <c r="H144" s="1">
        <f t="shared" si="0"/>
        <v>-3.4540345403899719E-2</v>
      </c>
      <c r="J144" s="2">
        <v>44862</v>
      </c>
      <c r="K144" s="1">
        <v>17756.400389999999</v>
      </c>
      <c r="L144" s="1">
        <v>17838.900389999999</v>
      </c>
      <c r="M144" s="1">
        <v>17723.699219999999</v>
      </c>
      <c r="N144" s="1">
        <v>17786.800780000001</v>
      </c>
      <c r="O144" s="1">
        <v>17786.800780000001</v>
      </c>
      <c r="P144" s="1">
        <v>250000</v>
      </c>
      <c r="Q144" s="1">
        <v>2.8106049999999999E-3</v>
      </c>
    </row>
    <row r="145" spans="1:17" ht="14.25" customHeight="1">
      <c r="A145" s="2">
        <v>44865</v>
      </c>
      <c r="B145" s="1">
        <v>267.70001200000002</v>
      </c>
      <c r="C145" s="1">
        <v>267.70001200000002</v>
      </c>
      <c r="D145" s="1">
        <v>247.300003</v>
      </c>
      <c r="E145" s="1">
        <v>251.449997</v>
      </c>
      <c r="F145" s="1">
        <v>251.449997</v>
      </c>
      <c r="G145" s="1">
        <v>794976</v>
      </c>
      <c r="H145" s="1">
        <f t="shared" si="0"/>
        <v>-3.2698652077769563E-2</v>
      </c>
      <c r="J145" s="2">
        <v>44865</v>
      </c>
      <c r="K145" s="1">
        <v>17910.199219999999</v>
      </c>
      <c r="L145" s="1">
        <v>18022.800780000001</v>
      </c>
      <c r="M145" s="1">
        <v>17899.900389999999</v>
      </c>
      <c r="N145" s="1">
        <v>18012.199219999999</v>
      </c>
      <c r="O145" s="1">
        <v>18012.199219999999</v>
      </c>
      <c r="P145" s="1">
        <v>227200</v>
      </c>
      <c r="Q145" s="1">
        <v>1.267223E-2</v>
      </c>
    </row>
    <row r="146" spans="1:17" ht="14.25" customHeight="1">
      <c r="A146" s="2">
        <v>44866</v>
      </c>
      <c r="B146" s="1">
        <v>254.14999399999999</v>
      </c>
      <c r="C146" s="1">
        <v>262.10000600000001</v>
      </c>
      <c r="D146" s="1">
        <v>252.050003</v>
      </c>
      <c r="E146" s="1">
        <v>259.89999399999999</v>
      </c>
      <c r="F146" s="1">
        <v>259.89999399999999</v>
      </c>
      <c r="G146" s="1">
        <v>553014</v>
      </c>
      <c r="H146" s="1">
        <f t="shared" si="0"/>
        <v>3.3605078945377675E-2</v>
      </c>
      <c r="J146" s="2">
        <v>44866</v>
      </c>
      <c r="K146" s="1">
        <v>18130.699219999999</v>
      </c>
      <c r="L146" s="1">
        <v>18175.800780000001</v>
      </c>
      <c r="M146" s="1">
        <v>18060.150389999999</v>
      </c>
      <c r="N146" s="1">
        <v>18145.400389999999</v>
      </c>
      <c r="O146" s="1">
        <v>18145.400389999999</v>
      </c>
      <c r="P146" s="1">
        <v>349900</v>
      </c>
      <c r="Q146" s="1">
        <v>7.3950530000000004E-3</v>
      </c>
    </row>
    <row r="147" spans="1:17" ht="14.25" customHeight="1">
      <c r="A147" s="2">
        <v>44867</v>
      </c>
      <c r="B147" s="1">
        <v>263</v>
      </c>
      <c r="C147" s="1">
        <v>265.95001200000002</v>
      </c>
      <c r="D147" s="1">
        <v>260.29998799999998</v>
      </c>
      <c r="E147" s="1">
        <v>261.60000600000001</v>
      </c>
      <c r="F147" s="1">
        <v>261.60000600000001</v>
      </c>
      <c r="G147" s="1">
        <v>328464</v>
      </c>
      <c r="H147" s="1">
        <f t="shared" si="0"/>
        <v>6.5410236215703854E-3</v>
      </c>
      <c r="J147" s="2">
        <v>44867</v>
      </c>
      <c r="K147" s="1">
        <v>18177.900389999999</v>
      </c>
      <c r="L147" s="1">
        <v>18178.75</v>
      </c>
      <c r="M147" s="1">
        <v>18048.650389999999</v>
      </c>
      <c r="N147" s="1">
        <v>18082.849610000001</v>
      </c>
      <c r="O147" s="1">
        <v>18082.849610000001</v>
      </c>
      <c r="P147" s="1">
        <v>270900</v>
      </c>
      <c r="Q147" s="1">
        <v>-3.4471979999999998E-3</v>
      </c>
    </row>
    <row r="148" spans="1:17" ht="14.25" customHeight="1">
      <c r="A148" s="2">
        <v>44868</v>
      </c>
      <c r="B148" s="1">
        <v>263</v>
      </c>
      <c r="C148" s="1">
        <v>266.85000600000001</v>
      </c>
      <c r="D148" s="1">
        <v>257.5</v>
      </c>
      <c r="E148" s="1">
        <v>263.85000600000001</v>
      </c>
      <c r="F148" s="1">
        <v>263.85000600000001</v>
      </c>
      <c r="G148" s="1">
        <v>411509</v>
      </c>
      <c r="H148" s="1">
        <f t="shared" si="0"/>
        <v>8.600917233923866E-3</v>
      </c>
      <c r="J148" s="2">
        <v>44868</v>
      </c>
      <c r="K148" s="1">
        <v>17968.349610000001</v>
      </c>
      <c r="L148" s="1">
        <v>18106.300780000001</v>
      </c>
      <c r="M148" s="1">
        <v>17959.199219999999</v>
      </c>
      <c r="N148" s="1">
        <v>18052.699219999999</v>
      </c>
      <c r="O148" s="1">
        <v>18052.699219999999</v>
      </c>
      <c r="P148" s="1">
        <v>213000</v>
      </c>
      <c r="Q148" s="1">
        <v>-1.667347E-3</v>
      </c>
    </row>
    <row r="149" spans="1:17" ht="14.25" customHeight="1">
      <c r="A149" s="2">
        <v>44869</v>
      </c>
      <c r="B149" s="1">
        <v>265.95001200000002</v>
      </c>
      <c r="C149" s="1">
        <v>274.45001200000002</v>
      </c>
      <c r="D149" s="1">
        <v>264.04998799999998</v>
      </c>
      <c r="E149" s="1">
        <v>270.85000600000001</v>
      </c>
      <c r="F149" s="1">
        <v>270.85000600000001</v>
      </c>
      <c r="G149" s="1">
        <v>502222</v>
      </c>
      <c r="H149" s="1">
        <f t="shared" si="0"/>
        <v>2.6530224903614341E-2</v>
      </c>
      <c r="J149" s="2">
        <v>44869</v>
      </c>
      <c r="K149" s="1">
        <v>18053.400389999999</v>
      </c>
      <c r="L149" s="1">
        <v>18135.099610000001</v>
      </c>
      <c r="M149" s="1">
        <v>18017.150389999999</v>
      </c>
      <c r="N149" s="1">
        <v>18117.150389999999</v>
      </c>
      <c r="O149" s="1">
        <v>18117.150389999999</v>
      </c>
      <c r="P149" s="1">
        <v>267900</v>
      </c>
      <c r="Q149" s="1">
        <v>3.5701679999999999E-3</v>
      </c>
    </row>
    <row r="150" spans="1:17" ht="14.25" customHeight="1">
      <c r="A150" s="2">
        <v>44872</v>
      </c>
      <c r="B150" s="1">
        <v>285</v>
      </c>
      <c r="C150" s="1">
        <v>285</v>
      </c>
      <c r="D150" s="1">
        <v>273.45001200000002</v>
      </c>
      <c r="E150" s="1">
        <v>276.75</v>
      </c>
      <c r="F150" s="1">
        <v>276.75</v>
      </c>
      <c r="G150" s="1">
        <v>1293465</v>
      </c>
      <c r="H150" s="1">
        <f t="shared" si="0"/>
        <v>2.1783252240356266E-2</v>
      </c>
      <c r="J150" s="2">
        <v>44872</v>
      </c>
      <c r="K150" s="1">
        <v>18211.75</v>
      </c>
      <c r="L150" s="1">
        <v>18255.5</v>
      </c>
      <c r="M150" s="1">
        <v>18064.75</v>
      </c>
      <c r="N150" s="1">
        <v>18202.800780000001</v>
      </c>
      <c r="O150" s="1">
        <v>18202.800780000001</v>
      </c>
      <c r="P150" s="1">
        <v>314800</v>
      </c>
      <c r="Q150" s="1">
        <v>4.7275859999999998E-3</v>
      </c>
    </row>
    <row r="151" spans="1:17" ht="14.25" customHeight="1">
      <c r="A151" s="2">
        <v>44874</v>
      </c>
      <c r="B151" s="1">
        <v>279.89999399999999</v>
      </c>
      <c r="C151" s="1">
        <v>288.89999399999999</v>
      </c>
      <c r="D151" s="1">
        <v>277</v>
      </c>
      <c r="E151" s="1">
        <v>278.79998799999998</v>
      </c>
      <c r="F151" s="1">
        <v>278.79998799999998</v>
      </c>
      <c r="G151" s="1">
        <v>804219</v>
      </c>
      <c r="H151" s="1">
        <f t="shared" si="0"/>
        <v>7.4073640469738411E-3</v>
      </c>
      <c r="J151" s="2">
        <v>44874</v>
      </c>
      <c r="K151" s="1">
        <v>18288.25</v>
      </c>
      <c r="L151" s="1">
        <v>18296.400389999999</v>
      </c>
      <c r="M151" s="1">
        <v>18117.5</v>
      </c>
      <c r="N151" s="1">
        <v>18157</v>
      </c>
      <c r="O151" s="1">
        <v>18157</v>
      </c>
      <c r="P151" s="1">
        <v>307200</v>
      </c>
      <c r="Q151" s="1">
        <v>-2.5161390000000001E-3</v>
      </c>
    </row>
    <row r="152" spans="1:17" ht="14.25" customHeight="1">
      <c r="A152" s="2">
        <v>44875</v>
      </c>
      <c r="B152" s="1">
        <v>283</v>
      </c>
      <c r="C152" s="1">
        <v>283</v>
      </c>
      <c r="D152" s="1">
        <v>270.54998799999998</v>
      </c>
      <c r="E152" s="1">
        <v>272.25</v>
      </c>
      <c r="F152" s="1">
        <v>272.25</v>
      </c>
      <c r="G152" s="1">
        <v>358536</v>
      </c>
      <c r="H152" s="1">
        <f t="shared" si="0"/>
        <v>-2.349350172855813E-2</v>
      </c>
      <c r="J152" s="2">
        <v>44875</v>
      </c>
      <c r="K152" s="1">
        <v>18044.349610000001</v>
      </c>
      <c r="L152" s="1">
        <v>18103.099610000001</v>
      </c>
      <c r="M152" s="1">
        <v>17969.400389999999</v>
      </c>
      <c r="N152" s="1">
        <v>18028.199219999999</v>
      </c>
      <c r="O152" s="1">
        <v>18028.199219999999</v>
      </c>
      <c r="P152" s="1">
        <v>256500</v>
      </c>
      <c r="Q152" s="1">
        <v>-7.0937259999999999E-3</v>
      </c>
    </row>
    <row r="153" spans="1:17" ht="14.25" customHeight="1">
      <c r="A153" s="2">
        <v>44876</v>
      </c>
      <c r="B153" s="1">
        <v>276.45001200000002</v>
      </c>
      <c r="C153" s="1">
        <v>276.45001200000002</v>
      </c>
      <c r="D153" s="1">
        <v>270.04998799999998</v>
      </c>
      <c r="E153" s="1">
        <v>270.95001200000002</v>
      </c>
      <c r="F153" s="1">
        <v>270.95001200000002</v>
      </c>
      <c r="G153" s="1">
        <v>314299</v>
      </c>
      <c r="H153" s="1">
        <f t="shared" si="0"/>
        <v>-4.7749788797061266E-3</v>
      </c>
      <c r="J153" s="2">
        <v>44876</v>
      </c>
      <c r="K153" s="1">
        <v>18272.349610000001</v>
      </c>
      <c r="L153" s="1">
        <v>18362.300780000001</v>
      </c>
      <c r="M153" s="1">
        <v>18259.349610000001</v>
      </c>
      <c r="N153" s="1">
        <v>18349.699219999999</v>
      </c>
      <c r="O153" s="1">
        <v>18349.699219999999</v>
      </c>
      <c r="P153" s="1">
        <v>378500</v>
      </c>
      <c r="Q153" s="1">
        <v>1.7833173000000001E-2</v>
      </c>
    </row>
    <row r="154" spans="1:17" ht="14.25" customHeight="1">
      <c r="A154" s="2">
        <v>44879</v>
      </c>
      <c r="B154" s="1">
        <v>272.5</v>
      </c>
      <c r="C154" s="1">
        <v>275.85000600000001</v>
      </c>
      <c r="D154" s="1">
        <v>268.5</v>
      </c>
      <c r="E154" s="1">
        <v>273.39999399999999</v>
      </c>
      <c r="F154" s="1">
        <v>273.39999399999999</v>
      </c>
      <c r="G154" s="1">
        <v>370585</v>
      </c>
      <c r="H154" s="1">
        <f t="shared" si="0"/>
        <v>9.0421918859335815E-3</v>
      </c>
      <c r="J154" s="2">
        <v>44879</v>
      </c>
      <c r="K154" s="1">
        <v>18376.400389999999</v>
      </c>
      <c r="L154" s="1">
        <v>18399.449219999999</v>
      </c>
      <c r="M154" s="1">
        <v>18311.400389999999</v>
      </c>
      <c r="N154" s="1">
        <v>18329.150389999999</v>
      </c>
      <c r="O154" s="1">
        <v>18329.150389999999</v>
      </c>
      <c r="P154" s="1">
        <v>301400</v>
      </c>
      <c r="Q154" s="1">
        <v>-1.119845E-3</v>
      </c>
    </row>
    <row r="155" spans="1:17" ht="14.25" customHeight="1">
      <c r="A155" s="2">
        <v>44880</v>
      </c>
      <c r="B155" s="1">
        <v>275</v>
      </c>
      <c r="C155" s="1">
        <v>277.60000600000001</v>
      </c>
      <c r="D155" s="1">
        <v>273.14999399999999</v>
      </c>
      <c r="E155" s="1">
        <v>275.14999399999999</v>
      </c>
      <c r="F155" s="1">
        <v>275.14999399999999</v>
      </c>
      <c r="G155" s="1">
        <v>306203</v>
      </c>
      <c r="H155" s="1">
        <f t="shared" si="0"/>
        <v>6.4008779751472122E-3</v>
      </c>
      <c r="J155" s="2">
        <v>44880</v>
      </c>
      <c r="K155" s="1">
        <v>18362.75</v>
      </c>
      <c r="L155" s="1">
        <v>18427.949219999999</v>
      </c>
      <c r="M155" s="1">
        <v>18282</v>
      </c>
      <c r="N155" s="1">
        <v>18403.400389999999</v>
      </c>
      <c r="O155" s="1">
        <v>18403.400389999999</v>
      </c>
      <c r="P155" s="1">
        <v>250900</v>
      </c>
      <c r="Q155" s="1">
        <v>4.050924E-3</v>
      </c>
    </row>
    <row r="156" spans="1:17" ht="14.25" customHeight="1">
      <c r="A156" s="2">
        <v>44881</v>
      </c>
      <c r="B156" s="1">
        <v>277.60000600000001</v>
      </c>
      <c r="C156" s="1">
        <v>283.60000600000001</v>
      </c>
      <c r="D156" s="1">
        <v>276.14999399999999</v>
      </c>
      <c r="E156" s="1">
        <v>279.29998799999998</v>
      </c>
      <c r="F156" s="1">
        <v>279.29998799999998</v>
      </c>
      <c r="G156" s="1">
        <v>869755</v>
      </c>
      <c r="H156" s="1">
        <f t="shared" si="0"/>
        <v>1.5082660695969308E-2</v>
      </c>
      <c r="J156" s="2">
        <v>44881</v>
      </c>
      <c r="K156" s="1">
        <v>18398.25</v>
      </c>
      <c r="L156" s="1">
        <v>18442.150389999999</v>
      </c>
      <c r="M156" s="1">
        <v>18344.150389999999</v>
      </c>
      <c r="N156" s="1">
        <v>18409.650389999999</v>
      </c>
      <c r="O156" s="1">
        <v>18409.650389999999</v>
      </c>
      <c r="P156" s="1">
        <v>219300</v>
      </c>
      <c r="Q156" s="1">
        <v>3.3961100000000003E-4</v>
      </c>
    </row>
    <row r="157" spans="1:17" ht="14.25" customHeight="1">
      <c r="A157" s="2">
        <v>44882</v>
      </c>
      <c r="B157" s="1">
        <v>279</v>
      </c>
      <c r="C157" s="1">
        <v>283.64999399999999</v>
      </c>
      <c r="D157" s="1">
        <v>279</v>
      </c>
      <c r="E157" s="1">
        <v>280.85000600000001</v>
      </c>
      <c r="F157" s="1">
        <v>280.85000600000001</v>
      </c>
      <c r="G157" s="1">
        <v>360148</v>
      </c>
      <c r="H157" s="1">
        <f t="shared" si="0"/>
        <v>5.5496529416250162E-3</v>
      </c>
      <c r="J157" s="2">
        <v>44882</v>
      </c>
      <c r="K157" s="1">
        <v>18358.699219999999</v>
      </c>
      <c r="L157" s="1">
        <v>18417.599610000001</v>
      </c>
      <c r="M157" s="1">
        <v>18312.949219999999</v>
      </c>
      <c r="N157" s="1">
        <v>18343.900389999999</v>
      </c>
      <c r="O157" s="1">
        <v>18343.900389999999</v>
      </c>
      <c r="P157" s="1">
        <v>200500</v>
      </c>
      <c r="Q157" s="1">
        <v>-3.571496E-3</v>
      </c>
    </row>
    <row r="158" spans="1:17" ht="14.25" customHeight="1">
      <c r="A158" s="2">
        <v>44883</v>
      </c>
      <c r="B158" s="1">
        <v>281.10000600000001</v>
      </c>
      <c r="C158" s="1">
        <v>283.20001200000002</v>
      </c>
      <c r="D158" s="1">
        <v>277.10000600000001</v>
      </c>
      <c r="E158" s="1">
        <v>282.04998799999998</v>
      </c>
      <c r="F158" s="1">
        <v>282.04998799999998</v>
      </c>
      <c r="G158" s="1">
        <v>294397</v>
      </c>
      <c r="H158" s="1">
        <f t="shared" si="0"/>
        <v>4.2726792749292475E-3</v>
      </c>
      <c r="J158" s="2">
        <v>44883</v>
      </c>
      <c r="K158" s="1">
        <v>18382.949219999999</v>
      </c>
      <c r="L158" s="1">
        <v>18394.599610000001</v>
      </c>
      <c r="M158" s="1">
        <v>18209.800780000001</v>
      </c>
      <c r="N158" s="1">
        <v>18307.650389999999</v>
      </c>
      <c r="O158" s="1">
        <v>18307.650389999999</v>
      </c>
      <c r="P158" s="1">
        <v>198800</v>
      </c>
      <c r="Q158" s="1">
        <v>-1.9761340000000001E-3</v>
      </c>
    </row>
    <row r="159" spans="1:17" ht="14.25" customHeight="1">
      <c r="A159" s="2">
        <v>44886</v>
      </c>
      <c r="B159" s="1">
        <v>283.75</v>
      </c>
      <c r="C159" s="1">
        <v>289.39999399999999</v>
      </c>
      <c r="D159" s="1">
        <v>273.25</v>
      </c>
      <c r="E159" s="1">
        <v>275.35000600000001</v>
      </c>
      <c r="F159" s="1">
        <v>275.35000600000001</v>
      </c>
      <c r="G159" s="1">
        <v>532690</v>
      </c>
      <c r="H159" s="1">
        <f t="shared" si="0"/>
        <v>-2.3754590622425353E-2</v>
      </c>
      <c r="J159" s="2">
        <v>44886</v>
      </c>
      <c r="K159" s="1">
        <v>18246.400389999999</v>
      </c>
      <c r="L159" s="1">
        <v>18262.300780000001</v>
      </c>
      <c r="M159" s="1">
        <v>18133.349610000001</v>
      </c>
      <c r="N159" s="1">
        <v>18159.949219999999</v>
      </c>
      <c r="O159" s="1">
        <v>18159.949219999999</v>
      </c>
      <c r="P159" s="1">
        <v>213800</v>
      </c>
      <c r="Q159" s="1">
        <v>-8.0677300000000004E-3</v>
      </c>
    </row>
    <row r="160" spans="1:17" ht="14.25" customHeight="1">
      <c r="A160" s="2">
        <v>44887</v>
      </c>
      <c r="B160" s="1">
        <v>275.89999399999999</v>
      </c>
      <c r="C160" s="1">
        <v>276.45001200000002</v>
      </c>
      <c r="D160" s="1">
        <v>272.45001200000002</v>
      </c>
      <c r="E160" s="1">
        <v>273.54998799999998</v>
      </c>
      <c r="F160" s="1">
        <v>273.54998799999998</v>
      </c>
      <c r="G160" s="1">
        <v>280379</v>
      </c>
      <c r="H160" s="1">
        <f t="shared" si="0"/>
        <v>-6.5371997849167363E-3</v>
      </c>
      <c r="J160" s="2">
        <v>44887</v>
      </c>
      <c r="K160" s="1">
        <v>18179.150389999999</v>
      </c>
      <c r="L160" s="1">
        <v>18261.849610000001</v>
      </c>
      <c r="M160" s="1">
        <v>18137.699219999999</v>
      </c>
      <c r="N160" s="1">
        <v>18244.199219999999</v>
      </c>
      <c r="O160" s="1">
        <v>18244.199219999999</v>
      </c>
      <c r="P160" s="1">
        <v>177700</v>
      </c>
      <c r="Q160" s="1">
        <v>4.6393299999999997E-3</v>
      </c>
    </row>
    <row r="161" spans="1:17" ht="14.25" customHeight="1">
      <c r="A161" s="2">
        <v>44888</v>
      </c>
      <c r="B161" s="1">
        <v>274.89999399999999</v>
      </c>
      <c r="C161" s="1">
        <v>275.39999399999999</v>
      </c>
      <c r="D161" s="1">
        <v>270</v>
      </c>
      <c r="E161" s="1">
        <v>271.54998799999998</v>
      </c>
      <c r="F161" s="1">
        <v>271.54998799999998</v>
      </c>
      <c r="G161" s="1">
        <v>397437</v>
      </c>
      <c r="H161" s="1">
        <f t="shared" si="0"/>
        <v>-7.3112779664973315E-3</v>
      </c>
      <c r="J161" s="2">
        <v>44888</v>
      </c>
      <c r="K161" s="1">
        <v>18325.199219999999</v>
      </c>
      <c r="L161" s="1">
        <v>18325.400389999999</v>
      </c>
      <c r="M161" s="1">
        <v>18246</v>
      </c>
      <c r="N161" s="1">
        <v>18267.25</v>
      </c>
      <c r="O161" s="1">
        <v>18267.25</v>
      </c>
      <c r="P161" s="1">
        <v>178800</v>
      </c>
      <c r="Q161" s="1">
        <v>1.2634580000000001E-3</v>
      </c>
    </row>
    <row r="162" spans="1:17" ht="14.25" customHeight="1">
      <c r="A162" s="2">
        <v>44889</v>
      </c>
      <c r="B162" s="1">
        <v>274.95001200000002</v>
      </c>
      <c r="C162" s="1">
        <v>283.39999399999999</v>
      </c>
      <c r="D162" s="1">
        <v>273.10000600000001</v>
      </c>
      <c r="E162" s="1">
        <v>278.45001200000002</v>
      </c>
      <c r="F162" s="1">
        <v>278.45001200000002</v>
      </c>
      <c r="G162" s="1">
        <v>627256</v>
      </c>
      <c r="H162" s="1">
        <f t="shared" si="0"/>
        <v>2.540977464524885E-2</v>
      </c>
      <c r="J162" s="2">
        <v>44889</v>
      </c>
      <c r="K162" s="1">
        <v>18326.099610000001</v>
      </c>
      <c r="L162" s="1">
        <v>18529.699219999999</v>
      </c>
      <c r="M162" s="1">
        <v>18294.25</v>
      </c>
      <c r="N162" s="1">
        <v>18484.099610000001</v>
      </c>
      <c r="O162" s="1">
        <v>18484.099610000001</v>
      </c>
      <c r="P162" s="1">
        <v>204000</v>
      </c>
      <c r="Q162" s="1">
        <v>1.187095E-2</v>
      </c>
    </row>
    <row r="163" spans="1:17" ht="14.25" customHeight="1">
      <c r="A163" s="2">
        <v>44890</v>
      </c>
      <c r="B163" s="1">
        <v>280.45001200000002</v>
      </c>
      <c r="C163" s="1">
        <v>286</v>
      </c>
      <c r="D163" s="1">
        <v>278.14999399999999</v>
      </c>
      <c r="E163" s="1">
        <v>284.64999399999999</v>
      </c>
      <c r="F163" s="1">
        <v>284.64999399999999</v>
      </c>
      <c r="G163" s="1">
        <v>675481</v>
      </c>
      <c r="H163" s="1">
        <f t="shared" si="0"/>
        <v>2.2266050396147818E-2</v>
      </c>
      <c r="J163" s="2">
        <v>44890</v>
      </c>
      <c r="K163" s="1">
        <v>18528.449219999999</v>
      </c>
      <c r="L163" s="1">
        <v>18534.900389999999</v>
      </c>
      <c r="M163" s="1">
        <v>18445.099610000001</v>
      </c>
      <c r="N163" s="1">
        <v>18512.75</v>
      </c>
      <c r="O163" s="1">
        <v>18512.75</v>
      </c>
      <c r="P163" s="1">
        <v>205900</v>
      </c>
      <c r="Q163" s="1">
        <v>1.550002E-3</v>
      </c>
    </row>
    <row r="164" spans="1:17" ht="14.25" customHeight="1">
      <c r="A164" s="2">
        <v>44893</v>
      </c>
      <c r="B164" s="1">
        <v>284.64999399999999</v>
      </c>
      <c r="C164" s="1">
        <v>301.35000600000001</v>
      </c>
      <c r="D164" s="1">
        <v>282.14999399999999</v>
      </c>
      <c r="E164" s="1">
        <v>299.10000600000001</v>
      </c>
      <c r="F164" s="1">
        <v>299.10000600000001</v>
      </c>
      <c r="G164" s="1">
        <v>3093665</v>
      </c>
      <c r="H164" s="1">
        <f t="shared" si="0"/>
        <v>5.0764139485630855E-2</v>
      </c>
      <c r="J164" s="2">
        <v>44893</v>
      </c>
      <c r="K164" s="1">
        <v>18430.550780000001</v>
      </c>
      <c r="L164" s="1">
        <v>18614.25</v>
      </c>
      <c r="M164" s="1">
        <v>18365.599610000001</v>
      </c>
      <c r="N164" s="1">
        <v>18562.75</v>
      </c>
      <c r="O164" s="1">
        <v>18562.75</v>
      </c>
      <c r="P164" s="1">
        <v>206500</v>
      </c>
      <c r="Q164" s="1">
        <v>2.7008409999999998E-3</v>
      </c>
    </row>
    <row r="165" spans="1:17" ht="14.25" customHeight="1">
      <c r="A165" s="2">
        <v>44894</v>
      </c>
      <c r="B165" s="1">
        <v>300</v>
      </c>
      <c r="C165" s="1">
        <v>308.89999399999999</v>
      </c>
      <c r="D165" s="1">
        <v>300</v>
      </c>
      <c r="E165" s="1">
        <v>303.04998799999998</v>
      </c>
      <c r="F165" s="1">
        <v>303.04998799999998</v>
      </c>
      <c r="G165" s="1">
        <v>2002776</v>
      </c>
      <c r="H165" s="1">
        <f t="shared" si="0"/>
        <v>1.3206225077775358E-2</v>
      </c>
      <c r="J165" s="2">
        <v>44894</v>
      </c>
      <c r="K165" s="1">
        <v>18552.449219999999</v>
      </c>
      <c r="L165" s="1">
        <v>18678.099610000001</v>
      </c>
      <c r="M165" s="1">
        <v>18552.150389999999</v>
      </c>
      <c r="N165" s="1">
        <v>18618.050780000001</v>
      </c>
      <c r="O165" s="1">
        <v>18618.050780000001</v>
      </c>
      <c r="P165" s="1">
        <v>195300</v>
      </c>
      <c r="Q165" s="1">
        <v>2.9791269999999998E-3</v>
      </c>
    </row>
    <row r="166" spans="1:17" ht="14.25" customHeight="1">
      <c r="A166" s="2">
        <v>44895</v>
      </c>
      <c r="B166" s="1">
        <v>303</v>
      </c>
      <c r="C166" s="1">
        <v>304.39999399999999</v>
      </c>
      <c r="D166" s="1">
        <v>287.64999399999999</v>
      </c>
      <c r="E166" s="1">
        <v>295.54998799999998</v>
      </c>
      <c r="F166" s="1">
        <v>295.54998799999998</v>
      </c>
      <c r="G166" s="1">
        <v>932898</v>
      </c>
      <c r="H166" s="1">
        <f t="shared" si="0"/>
        <v>-2.474839233453463E-2</v>
      </c>
      <c r="J166" s="2">
        <v>44895</v>
      </c>
      <c r="K166" s="1">
        <v>18625.699219999999</v>
      </c>
      <c r="L166" s="1">
        <v>18816.050780000001</v>
      </c>
      <c r="M166" s="1">
        <v>18616.550780000001</v>
      </c>
      <c r="N166" s="1">
        <v>18758.349610000001</v>
      </c>
      <c r="O166" s="1">
        <v>18758.349610000001</v>
      </c>
      <c r="P166" s="1">
        <v>345600</v>
      </c>
      <c r="Q166" s="1">
        <v>7.5356349999999997E-3</v>
      </c>
    </row>
    <row r="167" spans="1:17" ht="14.25" customHeight="1">
      <c r="A167" s="2">
        <v>44896</v>
      </c>
      <c r="B167" s="1">
        <v>297.04998799999998</v>
      </c>
      <c r="C167" s="1">
        <v>303.35000600000001</v>
      </c>
      <c r="D167" s="1">
        <v>296.29998799999998</v>
      </c>
      <c r="E167" s="1">
        <v>301.39999399999999</v>
      </c>
      <c r="F167" s="1">
        <v>301.39999399999999</v>
      </c>
      <c r="G167" s="1">
        <v>636777</v>
      </c>
      <c r="H167" s="1">
        <f t="shared" si="0"/>
        <v>1.9793626247753382E-2</v>
      </c>
      <c r="J167" s="2">
        <v>44896</v>
      </c>
      <c r="K167" s="1">
        <v>18871.949219999999</v>
      </c>
      <c r="L167" s="1">
        <v>18887.599610000001</v>
      </c>
      <c r="M167" s="1">
        <v>18778.199219999999</v>
      </c>
      <c r="N167" s="1">
        <v>18812.5</v>
      </c>
      <c r="O167" s="1">
        <v>18812.5</v>
      </c>
      <c r="P167" s="1">
        <v>325000</v>
      </c>
      <c r="Q167" s="1">
        <v>2.8867350000000001E-3</v>
      </c>
    </row>
    <row r="168" spans="1:17" ht="14.25" customHeight="1">
      <c r="A168" s="2">
        <v>44897</v>
      </c>
      <c r="B168" s="1">
        <v>304</v>
      </c>
      <c r="C168" s="1">
        <v>311.39999399999999</v>
      </c>
      <c r="D168" s="1">
        <v>300.35000600000001</v>
      </c>
      <c r="E168" s="1">
        <v>305.5</v>
      </c>
      <c r="F168" s="1">
        <v>305.5</v>
      </c>
      <c r="G168" s="1">
        <v>1104410</v>
      </c>
      <c r="H168" s="1">
        <f t="shared" si="0"/>
        <v>1.3603205313932554E-2</v>
      </c>
      <c r="J168" s="2">
        <v>44897</v>
      </c>
      <c r="K168" s="1">
        <v>18752.400389999999</v>
      </c>
      <c r="L168" s="1">
        <v>18781.949219999999</v>
      </c>
      <c r="M168" s="1">
        <v>18639.199219999999</v>
      </c>
      <c r="N168" s="1">
        <v>18696.099610000001</v>
      </c>
      <c r="O168" s="1">
        <v>18696.099610000001</v>
      </c>
      <c r="P168" s="1">
        <v>254400</v>
      </c>
      <c r="Q168" s="1">
        <v>-6.1873960000000004E-3</v>
      </c>
    </row>
    <row r="169" spans="1:17" ht="14.25" customHeight="1">
      <c r="A169" s="2">
        <v>44900</v>
      </c>
      <c r="B169" s="1">
        <v>306.89999399999999</v>
      </c>
      <c r="C169" s="1">
        <v>307.20001200000002</v>
      </c>
      <c r="D169" s="1">
        <v>295.04998799999998</v>
      </c>
      <c r="E169" s="1">
        <v>296.70001200000002</v>
      </c>
      <c r="F169" s="1">
        <v>296.70001200000002</v>
      </c>
      <c r="G169" s="1">
        <v>631756</v>
      </c>
      <c r="H169" s="1">
        <f t="shared" si="0"/>
        <v>-2.8805198036006452E-2</v>
      </c>
      <c r="J169" s="2">
        <v>44900</v>
      </c>
      <c r="K169" s="1">
        <v>18719.550780000001</v>
      </c>
      <c r="L169" s="1">
        <v>18728.599610000001</v>
      </c>
      <c r="M169" s="1">
        <v>18591.349610000001</v>
      </c>
      <c r="N169" s="1">
        <v>18701.050780000001</v>
      </c>
      <c r="O169" s="1">
        <v>18701.050780000001</v>
      </c>
      <c r="P169" s="1">
        <v>288400</v>
      </c>
      <c r="Q169" s="1">
        <v>2.6482399999999998E-4</v>
      </c>
    </row>
    <row r="170" spans="1:17" ht="14.25" customHeight="1">
      <c r="A170" s="2">
        <v>44901</v>
      </c>
      <c r="B170" s="1">
        <v>297.35000600000001</v>
      </c>
      <c r="C170" s="1">
        <v>303.79998799999998</v>
      </c>
      <c r="D170" s="1">
        <v>296.70001200000002</v>
      </c>
      <c r="E170" s="1">
        <v>300.20001200000002</v>
      </c>
      <c r="F170" s="1">
        <v>300.20001200000002</v>
      </c>
      <c r="G170" s="1">
        <v>455087</v>
      </c>
      <c r="H170" s="1">
        <f t="shared" si="0"/>
        <v>1.1796426890606337E-2</v>
      </c>
      <c r="J170" s="2">
        <v>44901</v>
      </c>
      <c r="K170" s="1">
        <v>18600.650389999999</v>
      </c>
      <c r="L170" s="1">
        <v>18654.900389999999</v>
      </c>
      <c r="M170" s="1">
        <v>18577.900389999999</v>
      </c>
      <c r="N170" s="1">
        <v>18642.75</v>
      </c>
      <c r="O170" s="1">
        <v>18642.75</v>
      </c>
      <c r="P170" s="1">
        <v>217800</v>
      </c>
      <c r="Q170" s="1">
        <v>-3.117514E-3</v>
      </c>
    </row>
    <row r="171" spans="1:17" ht="14.25" customHeight="1">
      <c r="A171" s="2">
        <v>44902</v>
      </c>
      <c r="B171" s="1">
        <v>300.20001200000002</v>
      </c>
      <c r="C171" s="1">
        <v>300.89999399999999</v>
      </c>
      <c r="D171" s="1">
        <v>292.35000600000001</v>
      </c>
      <c r="E171" s="1">
        <v>293.95001200000002</v>
      </c>
      <c r="F171" s="1">
        <v>293.95001200000002</v>
      </c>
      <c r="G171" s="1">
        <v>435765</v>
      </c>
      <c r="H171" s="1">
        <f t="shared" si="0"/>
        <v>-2.0819452865311727E-2</v>
      </c>
      <c r="J171" s="2">
        <v>44902</v>
      </c>
      <c r="K171" s="1">
        <v>18638.849610000001</v>
      </c>
      <c r="L171" s="1">
        <v>18668.300780000001</v>
      </c>
      <c r="M171" s="1">
        <v>18528.400389999999</v>
      </c>
      <c r="N171" s="1">
        <v>18560.5</v>
      </c>
      <c r="O171" s="1">
        <v>18560.5</v>
      </c>
      <c r="P171" s="1">
        <v>200500</v>
      </c>
      <c r="Q171" s="1">
        <v>-4.411903E-3</v>
      </c>
    </row>
    <row r="172" spans="1:17" ht="14.25" customHeight="1">
      <c r="A172" s="2">
        <v>44903</v>
      </c>
      <c r="B172" s="1">
        <v>284.04998799999998</v>
      </c>
      <c r="C172" s="1">
        <v>287.25</v>
      </c>
      <c r="D172" s="1">
        <v>275.25</v>
      </c>
      <c r="E172" s="1">
        <v>282.04998799999998</v>
      </c>
      <c r="F172" s="1">
        <v>282.04998799999998</v>
      </c>
      <c r="G172" s="1">
        <v>18614836</v>
      </c>
      <c r="H172" s="1">
        <f t="shared" si="0"/>
        <v>-4.0483155346835109E-2</v>
      </c>
      <c r="J172" s="2">
        <v>44903</v>
      </c>
      <c r="K172" s="1">
        <v>18570.849610000001</v>
      </c>
      <c r="L172" s="1">
        <v>18625</v>
      </c>
      <c r="M172" s="1">
        <v>18536.949219999999</v>
      </c>
      <c r="N172" s="1">
        <v>18609.349610000001</v>
      </c>
      <c r="O172" s="1">
        <v>18609.349610000001</v>
      </c>
      <c r="P172" s="1">
        <v>202800</v>
      </c>
      <c r="Q172" s="1">
        <v>2.6319120000000001E-3</v>
      </c>
    </row>
    <row r="173" spans="1:17" ht="14.25" customHeight="1">
      <c r="A173" s="2">
        <v>44904</v>
      </c>
      <c r="B173" s="1">
        <v>285</v>
      </c>
      <c r="C173" s="1">
        <v>287</v>
      </c>
      <c r="D173" s="1">
        <v>279</v>
      </c>
      <c r="E173" s="1">
        <v>281.64999399999999</v>
      </c>
      <c r="F173" s="1">
        <v>281.64999399999999</v>
      </c>
      <c r="G173" s="1">
        <v>2012151</v>
      </c>
      <c r="H173" s="1">
        <f t="shared" si="0"/>
        <v>-1.4181670520049261E-3</v>
      </c>
      <c r="J173" s="2">
        <v>44904</v>
      </c>
      <c r="K173" s="1">
        <v>18662.400389999999</v>
      </c>
      <c r="L173" s="1">
        <v>18664.699219999999</v>
      </c>
      <c r="M173" s="1">
        <v>18410.099610000001</v>
      </c>
      <c r="N173" s="1">
        <v>18496.599610000001</v>
      </c>
      <c r="O173" s="1">
        <v>18496.599610000001</v>
      </c>
      <c r="P173" s="1">
        <v>215800</v>
      </c>
      <c r="Q173" s="1">
        <v>-6.0587820000000004E-3</v>
      </c>
    </row>
    <row r="174" spans="1:17" ht="14.25" customHeight="1">
      <c r="A174" s="2">
        <v>44907</v>
      </c>
      <c r="B174" s="1">
        <v>280</v>
      </c>
      <c r="C174" s="1">
        <v>281.89999399999999</v>
      </c>
      <c r="D174" s="1">
        <v>276.64999399999999</v>
      </c>
      <c r="E174" s="1">
        <v>280.95001200000002</v>
      </c>
      <c r="F174" s="1">
        <v>280.95001200000002</v>
      </c>
      <c r="G174" s="1">
        <v>642226</v>
      </c>
      <c r="H174" s="1">
        <f t="shared" si="0"/>
        <v>-2.4852903068053322E-3</v>
      </c>
      <c r="J174" s="2">
        <v>44907</v>
      </c>
      <c r="K174" s="1">
        <v>18402.150389999999</v>
      </c>
      <c r="L174" s="1">
        <v>18521.550780000001</v>
      </c>
      <c r="M174" s="1">
        <v>18345.699219999999</v>
      </c>
      <c r="N174" s="1">
        <v>18497.150389999999</v>
      </c>
      <c r="O174" s="1">
        <v>18497.150389999999</v>
      </c>
      <c r="P174" s="1">
        <v>193900</v>
      </c>
      <c r="Q174" s="4">
        <v>2.9777500000000001E-5</v>
      </c>
    </row>
    <row r="175" spans="1:17" ht="14.25" customHeight="1">
      <c r="A175" s="2">
        <v>44908</v>
      </c>
      <c r="B175" s="1">
        <v>284.79998799999998</v>
      </c>
      <c r="C175" s="1">
        <v>284.79998799999998</v>
      </c>
      <c r="D175" s="1">
        <v>279.35000600000001</v>
      </c>
      <c r="E175" s="1">
        <v>281.95001200000002</v>
      </c>
      <c r="F175" s="1">
        <v>281.95001200000002</v>
      </c>
      <c r="G175" s="1">
        <v>676292</v>
      </c>
      <c r="H175" s="1">
        <f t="shared" si="0"/>
        <v>3.5593520458720995E-3</v>
      </c>
      <c r="J175" s="2">
        <v>44908</v>
      </c>
      <c r="K175" s="1">
        <v>18524.400389999999</v>
      </c>
      <c r="L175" s="1">
        <v>18617.25</v>
      </c>
      <c r="M175" s="1">
        <v>18490.199219999999</v>
      </c>
      <c r="N175" s="1">
        <v>18608</v>
      </c>
      <c r="O175" s="1">
        <v>18608</v>
      </c>
      <c r="P175" s="1">
        <v>187600</v>
      </c>
      <c r="Q175" s="1">
        <v>5.9927940000000001E-3</v>
      </c>
    </row>
    <row r="176" spans="1:17" ht="14.25" customHeight="1">
      <c r="A176" s="2">
        <v>44909</v>
      </c>
      <c r="B176" s="1">
        <v>282.60000600000001</v>
      </c>
      <c r="C176" s="1">
        <v>285.95001200000002</v>
      </c>
      <c r="D176" s="1">
        <v>280.29998799999998</v>
      </c>
      <c r="E176" s="1">
        <v>284.04998799999998</v>
      </c>
      <c r="F176" s="1">
        <v>284.04998799999998</v>
      </c>
      <c r="G176" s="1">
        <v>656375</v>
      </c>
      <c r="H176" s="1">
        <f t="shared" si="0"/>
        <v>7.448043662434678E-3</v>
      </c>
      <c r="J176" s="2">
        <v>44909</v>
      </c>
      <c r="K176" s="1">
        <v>18671.25</v>
      </c>
      <c r="L176" s="1">
        <v>18696.099610000001</v>
      </c>
      <c r="M176" s="1">
        <v>18632.900389999999</v>
      </c>
      <c r="N176" s="1">
        <v>18660.300780000001</v>
      </c>
      <c r="O176" s="1">
        <v>18660.300780000001</v>
      </c>
      <c r="P176" s="1">
        <v>208000</v>
      </c>
      <c r="Q176" s="1">
        <v>2.8106609999999999E-3</v>
      </c>
    </row>
    <row r="177" spans="1:17" ht="14.25" customHeight="1">
      <c r="A177" s="2">
        <v>44910</v>
      </c>
      <c r="B177" s="1">
        <v>284.89999399999999</v>
      </c>
      <c r="C177" s="1">
        <v>286</v>
      </c>
      <c r="D177" s="1">
        <v>280.45001200000002</v>
      </c>
      <c r="E177" s="1">
        <v>281.54998799999998</v>
      </c>
      <c r="F177" s="1">
        <v>281.54998799999998</v>
      </c>
      <c r="G177" s="1">
        <v>510749</v>
      </c>
      <c r="H177" s="1">
        <f t="shared" si="0"/>
        <v>-8.8012677543222173E-3</v>
      </c>
      <c r="J177" s="2">
        <v>44910</v>
      </c>
      <c r="K177" s="1">
        <v>18614.400389999999</v>
      </c>
      <c r="L177" s="1">
        <v>18652.900389999999</v>
      </c>
      <c r="M177" s="1">
        <v>18387.699219999999</v>
      </c>
      <c r="N177" s="1">
        <v>18414.900389999999</v>
      </c>
      <c r="O177" s="1">
        <v>18414.900389999999</v>
      </c>
      <c r="P177" s="1">
        <v>183100</v>
      </c>
      <c r="Q177" s="1">
        <v>-1.3150934E-2</v>
      </c>
    </row>
    <row r="178" spans="1:17" ht="14.25" customHeight="1">
      <c r="A178" s="2">
        <v>44911</v>
      </c>
      <c r="B178" s="1">
        <v>281</v>
      </c>
      <c r="C178" s="1">
        <v>292.85000600000001</v>
      </c>
      <c r="D178" s="1">
        <v>279.10000600000001</v>
      </c>
      <c r="E178" s="1">
        <v>289</v>
      </c>
      <c r="F178" s="1">
        <v>289</v>
      </c>
      <c r="G178" s="1">
        <v>2641314</v>
      </c>
      <c r="H178" s="1">
        <f t="shared" si="0"/>
        <v>2.6460707929421012E-2</v>
      </c>
      <c r="J178" s="2">
        <v>44911</v>
      </c>
      <c r="K178" s="1">
        <v>18319.099610000001</v>
      </c>
      <c r="L178" s="1">
        <v>18440.949219999999</v>
      </c>
      <c r="M178" s="1">
        <v>18255.150389999999</v>
      </c>
      <c r="N178" s="1">
        <v>18269</v>
      </c>
      <c r="O178" s="1">
        <v>18269</v>
      </c>
      <c r="P178" s="1">
        <v>277700</v>
      </c>
      <c r="Q178" s="1">
        <v>-7.9229529999999999E-3</v>
      </c>
    </row>
    <row r="179" spans="1:17" ht="14.25" customHeight="1">
      <c r="A179" s="2">
        <v>44914</v>
      </c>
      <c r="B179" s="1">
        <v>293.70001200000002</v>
      </c>
      <c r="C179" s="1">
        <v>306</v>
      </c>
      <c r="D179" s="1">
        <v>292.29998799999998</v>
      </c>
      <c r="E179" s="1">
        <v>294.35000600000001</v>
      </c>
      <c r="F179" s="1">
        <v>294.35000600000001</v>
      </c>
      <c r="G179" s="1">
        <v>5014905</v>
      </c>
      <c r="H179" s="1">
        <f t="shared" si="0"/>
        <v>1.8512131487889327E-2</v>
      </c>
      <c r="J179" s="2">
        <v>44914</v>
      </c>
      <c r="K179" s="1">
        <v>18288.099610000001</v>
      </c>
      <c r="L179" s="1">
        <v>18431.650389999999</v>
      </c>
      <c r="M179" s="1">
        <v>18244.550780000001</v>
      </c>
      <c r="N179" s="1">
        <v>18420.449219999999</v>
      </c>
      <c r="O179" s="1">
        <v>18420.449219999999</v>
      </c>
      <c r="P179" s="1">
        <v>154800</v>
      </c>
      <c r="Q179" s="1">
        <v>8.2899570000000006E-3</v>
      </c>
    </row>
    <row r="180" spans="1:17" ht="14.25" customHeight="1">
      <c r="A180" s="2">
        <v>44915</v>
      </c>
      <c r="B180" s="1">
        <v>295.64999399999999</v>
      </c>
      <c r="C180" s="1">
        <v>302.95001200000002</v>
      </c>
      <c r="D180" s="1">
        <v>290</v>
      </c>
      <c r="E180" s="1">
        <v>301</v>
      </c>
      <c r="F180" s="1">
        <v>301</v>
      </c>
      <c r="G180" s="1">
        <v>1964346</v>
      </c>
      <c r="H180" s="1">
        <f t="shared" si="0"/>
        <v>2.2592131355349876E-2</v>
      </c>
      <c r="J180" s="2">
        <v>44915</v>
      </c>
      <c r="K180" s="1">
        <v>18340.300780000001</v>
      </c>
      <c r="L180" s="1">
        <v>18404.900389999999</v>
      </c>
      <c r="M180" s="1">
        <v>18202.650389999999</v>
      </c>
      <c r="N180" s="1">
        <v>18385.300780000001</v>
      </c>
      <c r="O180" s="1">
        <v>18385.300780000001</v>
      </c>
      <c r="P180" s="1">
        <v>169000</v>
      </c>
      <c r="Q180" s="1">
        <v>-1.908121E-3</v>
      </c>
    </row>
    <row r="181" spans="1:17" ht="14.25" customHeight="1">
      <c r="A181" s="2">
        <v>44916</v>
      </c>
      <c r="B181" s="1">
        <v>303.89999399999999</v>
      </c>
      <c r="C181" s="1">
        <v>307</v>
      </c>
      <c r="D181" s="1">
        <v>287.5</v>
      </c>
      <c r="E181" s="1">
        <v>293.10000600000001</v>
      </c>
      <c r="F181" s="1">
        <v>293.10000600000001</v>
      </c>
      <c r="G181" s="1">
        <v>1622002</v>
      </c>
      <c r="H181" s="1">
        <f t="shared" si="0"/>
        <v>-2.6245827242524888E-2</v>
      </c>
      <c r="J181" s="2">
        <v>44916</v>
      </c>
      <c r="K181" s="1">
        <v>18435.150389999999</v>
      </c>
      <c r="L181" s="1">
        <v>18473.349610000001</v>
      </c>
      <c r="M181" s="1">
        <v>18162.75</v>
      </c>
      <c r="N181" s="1">
        <v>18199.099610000001</v>
      </c>
      <c r="O181" s="1">
        <v>18199.099610000001</v>
      </c>
      <c r="P181" s="1">
        <v>187600</v>
      </c>
      <c r="Q181" s="1">
        <v>-1.012772E-2</v>
      </c>
    </row>
    <row r="182" spans="1:17" ht="14.25" customHeight="1">
      <c r="A182" s="2">
        <v>44917</v>
      </c>
      <c r="B182" s="1">
        <v>284.64999399999999</v>
      </c>
      <c r="C182" s="1">
        <v>287.95001200000002</v>
      </c>
      <c r="D182" s="1">
        <v>275</v>
      </c>
      <c r="E182" s="1">
        <v>276.70001200000002</v>
      </c>
      <c r="F182" s="1">
        <v>276.70001200000002</v>
      </c>
      <c r="G182" s="1">
        <v>1402638</v>
      </c>
      <c r="H182" s="1">
        <f t="shared" si="0"/>
        <v>-5.5953577837866031E-2</v>
      </c>
      <c r="J182" s="2">
        <v>44917</v>
      </c>
      <c r="K182" s="1">
        <v>18288.800780000001</v>
      </c>
      <c r="L182" s="1">
        <v>18318.75</v>
      </c>
      <c r="M182" s="1">
        <v>18068.599610000001</v>
      </c>
      <c r="N182" s="1">
        <v>18127.349610000001</v>
      </c>
      <c r="O182" s="1">
        <v>18127.349610000001</v>
      </c>
      <c r="P182" s="1">
        <v>195700</v>
      </c>
      <c r="Q182" s="1">
        <v>-3.942503E-3</v>
      </c>
    </row>
    <row r="183" spans="1:17" ht="14.25" customHeight="1">
      <c r="A183" s="2">
        <v>44918</v>
      </c>
      <c r="B183" s="1">
        <v>271</v>
      </c>
      <c r="C183" s="1">
        <v>274.70001200000002</v>
      </c>
      <c r="D183" s="1">
        <v>260.04998799999998</v>
      </c>
      <c r="E183" s="1">
        <v>263.70001200000002</v>
      </c>
      <c r="F183" s="1">
        <v>263.70001200000002</v>
      </c>
      <c r="G183" s="1">
        <v>1160381</v>
      </c>
      <c r="H183" s="1">
        <f t="shared" si="0"/>
        <v>-4.6982289252665455E-2</v>
      </c>
      <c r="J183" s="2">
        <v>44918</v>
      </c>
      <c r="K183" s="1">
        <v>17977.650389999999</v>
      </c>
      <c r="L183" s="1">
        <v>18050.449219999999</v>
      </c>
      <c r="M183" s="1">
        <v>17779.5</v>
      </c>
      <c r="N183" s="1">
        <v>17806.800780000001</v>
      </c>
      <c r="O183" s="1">
        <v>17806.800780000001</v>
      </c>
      <c r="P183" s="1">
        <v>221500</v>
      </c>
      <c r="Q183" s="1">
        <v>-1.768316E-2</v>
      </c>
    </row>
    <row r="184" spans="1:17" ht="14.25" customHeight="1">
      <c r="A184" s="2">
        <v>44921</v>
      </c>
      <c r="B184" s="1">
        <v>264</v>
      </c>
      <c r="C184" s="1">
        <v>274</v>
      </c>
      <c r="D184" s="1">
        <v>261.29998799999998</v>
      </c>
      <c r="E184" s="1">
        <v>272.14999399999999</v>
      </c>
      <c r="F184" s="1">
        <v>272.14999399999999</v>
      </c>
      <c r="G184" s="1">
        <v>1124120</v>
      </c>
      <c r="H184" s="1">
        <f t="shared" si="0"/>
        <v>3.2043919664288767E-2</v>
      </c>
      <c r="J184" s="2">
        <v>44921</v>
      </c>
      <c r="K184" s="1">
        <v>17830.400389999999</v>
      </c>
      <c r="L184" s="1">
        <v>18084.099610000001</v>
      </c>
      <c r="M184" s="1">
        <v>17774.25</v>
      </c>
      <c r="N184" s="1">
        <v>18014.599610000001</v>
      </c>
      <c r="O184" s="1">
        <v>18014.599610000001</v>
      </c>
      <c r="P184" s="1">
        <v>176700</v>
      </c>
      <c r="Q184" s="1">
        <v>1.1669633E-2</v>
      </c>
    </row>
    <row r="185" spans="1:17" ht="14.25" customHeight="1">
      <c r="A185" s="2">
        <v>44922</v>
      </c>
      <c r="B185" s="1">
        <v>278</v>
      </c>
      <c r="C185" s="1">
        <v>292</v>
      </c>
      <c r="D185" s="1">
        <v>278</v>
      </c>
      <c r="E185" s="1">
        <v>290.20001200000002</v>
      </c>
      <c r="F185" s="1">
        <v>290.20001200000002</v>
      </c>
      <c r="G185" s="1">
        <v>1676192</v>
      </c>
      <c r="H185" s="1">
        <f t="shared" si="0"/>
        <v>6.6323786139785845E-2</v>
      </c>
      <c r="J185" s="2">
        <v>44922</v>
      </c>
      <c r="K185" s="1">
        <v>18089.800780000001</v>
      </c>
      <c r="L185" s="1">
        <v>18149.25</v>
      </c>
      <c r="M185" s="1">
        <v>17967.449219999999</v>
      </c>
      <c r="N185" s="1">
        <v>18132.300780000001</v>
      </c>
      <c r="O185" s="1">
        <v>18132.300780000001</v>
      </c>
      <c r="P185" s="1">
        <v>214300</v>
      </c>
      <c r="Q185" s="1">
        <v>6.5336550000000002E-3</v>
      </c>
    </row>
    <row r="186" spans="1:17" ht="14.25" customHeight="1">
      <c r="A186" s="2">
        <v>44923</v>
      </c>
      <c r="B186" s="1">
        <v>288.85000600000001</v>
      </c>
      <c r="C186" s="1">
        <v>288.85000600000001</v>
      </c>
      <c r="D186" s="1">
        <v>284.04998799999998</v>
      </c>
      <c r="E186" s="1">
        <v>286.10000600000001</v>
      </c>
      <c r="F186" s="1">
        <v>286.10000600000001</v>
      </c>
      <c r="G186" s="1">
        <v>409760</v>
      </c>
      <c r="H186" s="1">
        <f t="shared" si="0"/>
        <v>-1.412820754810995E-2</v>
      </c>
      <c r="J186" s="2">
        <v>44923</v>
      </c>
      <c r="K186" s="1">
        <v>18084.75</v>
      </c>
      <c r="L186" s="1">
        <v>18173.099610000001</v>
      </c>
      <c r="M186" s="1">
        <v>18068.349610000001</v>
      </c>
      <c r="N186" s="1">
        <v>18122.5</v>
      </c>
      <c r="O186" s="1">
        <v>18122.5</v>
      </c>
      <c r="P186" s="1">
        <v>193900</v>
      </c>
      <c r="Q186" s="1">
        <v>-5.4051499999999998E-4</v>
      </c>
    </row>
    <row r="187" spans="1:17" ht="14.25" customHeight="1">
      <c r="A187" s="2">
        <v>44924</v>
      </c>
      <c r="B187" s="1">
        <v>284.79998799999998</v>
      </c>
      <c r="C187" s="1">
        <v>293.10000600000001</v>
      </c>
      <c r="D187" s="1">
        <v>281.25</v>
      </c>
      <c r="E187" s="1">
        <v>283.14999399999999</v>
      </c>
      <c r="F187" s="1">
        <v>283.14999399999999</v>
      </c>
      <c r="G187" s="1">
        <v>1253863</v>
      </c>
      <c r="H187" s="1">
        <f t="shared" si="0"/>
        <v>-1.0311121769078224E-2</v>
      </c>
      <c r="J187" s="2">
        <v>44924</v>
      </c>
      <c r="K187" s="1">
        <v>18045.699219999999</v>
      </c>
      <c r="L187" s="1">
        <v>18229.699219999999</v>
      </c>
      <c r="M187" s="1">
        <v>17992.800780000001</v>
      </c>
      <c r="N187" s="1">
        <v>18191</v>
      </c>
      <c r="O187" s="1">
        <v>18191</v>
      </c>
      <c r="P187" s="1">
        <v>281100</v>
      </c>
      <c r="Q187" s="1">
        <v>3.7798319999999999E-3</v>
      </c>
    </row>
    <row r="188" spans="1:17" ht="14.25" customHeight="1">
      <c r="A188" s="2">
        <v>44925</v>
      </c>
      <c r="B188" s="1">
        <v>286</v>
      </c>
      <c r="C188" s="1">
        <v>288.79998799999998</v>
      </c>
      <c r="D188" s="1">
        <v>280.75</v>
      </c>
      <c r="E188" s="1">
        <v>281.89999399999999</v>
      </c>
      <c r="F188" s="1">
        <v>281.89999399999999</v>
      </c>
      <c r="G188" s="1">
        <v>577944</v>
      </c>
      <c r="H188" s="1">
        <f t="shared" si="0"/>
        <v>-4.4146213190454642E-3</v>
      </c>
      <c r="J188" s="2">
        <v>44925</v>
      </c>
      <c r="K188" s="1">
        <v>18259.099610000001</v>
      </c>
      <c r="L188" s="1">
        <v>18265.25</v>
      </c>
      <c r="M188" s="1">
        <v>18080.300780000001</v>
      </c>
      <c r="N188" s="1">
        <v>18105.300780000001</v>
      </c>
      <c r="O188" s="1">
        <v>18105.300780000001</v>
      </c>
      <c r="P188" s="1">
        <v>192000</v>
      </c>
      <c r="Q188" s="1">
        <v>-4.7110779999999996E-3</v>
      </c>
    </row>
    <row r="189" spans="1:17" ht="14.25" customHeight="1">
      <c r="A189" s="2">
        <v>44928</v>
      </c>
      <c r="B189" s="1">
        <v>282.95001200000002</v>
      </c>
      <c r="C189" s="1">
        <v>284.39999399999999</v>
      </c>
      <c r="D189" s="1">
        <v>280</v>
      </c>
      <c r="E189" s="1">
        <v>281.54998799999998</v>
      </c>
      <c r="F189" s="1">
        <v>281.54998799999998</v>
      </c>
      <c r="G189" s="1">
        <v>476176</v>
      </c>
      <c r="H189" s="1">
        <f t="shared" si="0"/>
        <v>-1.2415963371747996E-3</v>
      </c>
      <c r="J189" s="2">
        <v>44928</v>
      </c>
      <c r="K189" s="1">
        <v>18131.699219999999</v>
      </c>
      <c r="L189" s="1">
        <v>18215.150389999999</v>
      </c>
      <c r="M189" s="1">
        <v>18086.5</v>
      </c>
      <c r="N189" s="1">
        <v>18197.449219999999</v>
      </c>
      <c r="O189" s="1">
        <v>18197.449219999999</v>
      </c>
      <c r="P189" s="1">
        <v>256100</v>
      </c>
      <c r="Q189" s="1">
        <v>5.089583E-3</v>
      </c>
    </row>
    <row r="190" spans="1:17" ht="14.25" customHeight="1">
      <c r="A190" s="2">
        <v>44929</v>
      </c>
      <c r="B190" s="1">
        <v>283.54998799999998</v>
      </c>
      <c r="C190" s="1">
        <v>286.79998799999998</v>
      </c>
      <c r="D190" s="1">
        <v>280.64999399999999</v>
      </c>
      <c r="E190" s="1">
        <v>283.04998799999998</v>
      </c>
      <c r="F190" s="1">
        <v>283.04998799999998</v>
      </c>
      <c r="G190" s="1">
        <v>339941</v>
      </c>
      <c r="H190" s="1">
        <f t="shared" si="0"/>
        <v>5.3276507331976308E-3</v>
      </c>
      <c r="J190" s="2">
        <v>44929</v>
      </c>
      <c r="K190" s="1">
        <v>18163.199219999999</v>
      </c>
      <c r="L190" s="1">
        <v>18251.949219999999</v>
      </c>
      <c r="M190" s="1">
        <v>18149.800780000001</v>
      </c>
      <c r="N190" s="1">
        <v>18232.550780000001</v>
      </c>
      <c r="O190" s="1">
        <v>18232.550780000001</v>
      </c>
      <c r="P190" s="1">
        <v>208700</v>
      </c>
      <c r="Q190" s="1">
        <v>1.9289279999999999E-3</v>
      </c>
    </row>
    <row r="191" spans="1:17" ht="14.25" customHeight="1">
      <c r="A191" s="2">
        <v>44930</v>
      </c>
      <c r="B191" s="1">
        <v>282</v>
      </c>
      <c r="C191" s="1">
        <v>284.25</v>
      </c>
      <c r="D191" s="1">
        <v>279.75</v>
      </c>
      <c r="E191" s="1">
        <v>281.39999399999999</v>
      </c>
      <c r="F191" s="1">
        <v>281.39999399999999</v>
      </c>
      <c r="G191" s="1">
        <v>346689</v>
      </c>
      <c r="H191" s="1">
        <f t="shared" si="0"/>
        <v>-5.8293378200037216E-3</v>
      </c>
      <c r="J191" s="2">
        <v>44930</v>
      </c>
      <c r="K191" s="1">
        <v>18230.650389999999</v>
      </c>
      <c r="L191" s="1">
        <v>18243</v>
      </c>
      <c r="M191" s="1">
        <v>18020.599610000001</v>
      </c>
      <c r="N191" s="1">
        <v>18042.949219999999</v>
      </c>
      <c r="O191" s="1">
        <v>18042.949219999999</v>
      </c>
      <c r="P191" s="1">
        <v>235200</v>
      </c>
      <c r="Q191" s="1">
        <v>-1.0399069E-2</v>
      </c>
    </row>
    <row r="192" spans="1:17" ht="14.25" customHeight="1">
      <c r="A192" s="2">
        <v>44931</v>
      </c>
      <c r="B192" s="1">
        <v>281.25</v>
      </c>
      <c r="C192" s="1">
        <v>286.35000600000001</v>
      </c>
      <c r="D192" s="1">
        <v>280.60000600000001</v>
      </c>
      <c r="E192" s="1">
        <v>283.20001200000002</v>
      </c>
      <c r="F192" s="1">
        <v>283.20001200000002</v>
      </c>
      <c r="G192" s="1">
        <v>399371</v>
      </c>
      <c r="H192" s="1">
        <f t="shared" si="0"/>
        <v>6.3966525884149306E-3</v>
      </c>
      <c r="J192" s="2">
        <v>44931</v>
      </c>
      <c r="K192" s="1">
        <v>18101.949219999999</v>
      </c>
      <c r="L192" s="1">
        <v>18120.300780000001</v>
      </c>
      <c r="M192" s="1">
        <v>17892.599610000001</v>
      </c>
      <c r="N192" s="1">
        <v>17992.150389999999</v>
      </c>
      <c r="O192" s="1">
        <v>17992.150389999999</v>
      </c>
      <c r="P192" s="1">
        <v>269900</v>
      </c>
      <c r="Q192" s="1">
        <v>-2.8154389999999999E-3</v>
      </c>
    </row>
    <row r="193" spans="1:17" ht="14.25" customHeight="1">
      <c r="A193" s="2">
        <v>44932</v>
      </c>
      <c r="B193" s="1">
        <v>284.04998799999998</v>
      </c>
      <c r="C193" s="1">
        <v>287.75</v>
      </c>
      <c r="D193" s="1">
        <v>279.39999399999999</v>
      </c>
      <c r="E193" s="1">
        <v>285.10000600000001</v>
      </c>
      <c r="F193" s="1">
        <v>285.10000600000001</v>
      </c>
      <c r="G193" s="1">
        <v>1470676</v>
      </c>
      <c r="H193" s="1">
        <f t="shared" si="0"/>
        <v>6.7090180773015096E-3</v>
      </c>
      <c r="J193" s="2">
        <v>44932</v>
      </c>
      <c r="K193" s="1">
        <v>18008.050780000001</v>
      </c>
      <c r="L193" s="1">
        <v>18047.400389999999</v>
      </c>
      <c r="M193" s="1">
        <v>17795.550780000001</v>
      </c>
      <c r="N193" s="1">
        <v>17859.449219999999</v>
      </c>
      <c r="O193" s="1">
        <v>17859.449219999999</v>
      </c>
      <c r="P193" s="1">
        <v>238200</v>
      </c>
      <c r="Q193" s="1">
        <v>-7.3755039999999997E-3</v>
      </c>
    </row>
    <row r="194" spans="1:17" ht="14.25" customHeight="1">
      <c r="A194" s="2">
        <v>44935</v>
      </c>
      <c r="B194" s="1">
        <v>287.5</v>
      </c>
      <c r="C194" s="1">
        <v>287.5</v>
      </c>
      <c r="D194" s="1">
        <v>281.95001200000002</v>
      </c>
      <c r="E194" s="1">
        <v>282.60000600000001</v>
      </c>
      <c r="F194" s="1">
        <v>282.60000600000001</v>
      </c>
      <c r="G194" s="1">
        <v>289288</v>
      </c>
      <c r="H194" s="1">
        <f t="shared" si="0"/>
        <v>-8.7688528494804796E-3</v>
      </c>
      <c r="J194" s="2">
        <v>44935</v>
      </c>
      <c r="K194" s="1">
        <v>17952.550780000001</v>
      </c>
      <c r="L194" s="1">
        <v>18141.400389999999</v>
      </c>
      <c r="M194" s="1">
        <v>17936.150389999999</v>
      </c>
      <c r="N194" s="1">
        <v>18101.199219999999</v>
      </c>
      <c r="O194" s="1">
        <v>18101.199219999999</v>
      </c>
      <c r="P194" s="1">
        <v>257200</v>
      </c>
      <c r="Q194" s="1">
        <v>1.3536252E-2</v>
      </c>
    </row>
    <row r="195" spans="1:17" ht="14.25" customHeight="1">
      <c r="A195" s="2">
        <v>44936</v>
      </c>
      <c r="B195" s="1">
        <v>283</v>
      </c>
      <c r="C195" s="1">
        <v>283</v>
      </c>
      <c r="D195" s="1">
        <v>280</v>
      </c>
      <c r="E195" s="1">
        <v>280.35000600000001</v>
      </c>
      <c r="F195" s="1">
        <v>280.35000600000001</v>
      </c>
      <c r="G195" s="1">
        <v>169106</v>
      </c>
      <c r="H195" s="1">
        <f t="shared" si="0"/>
        <v>-7.9617832704504954E-3</v>
      </c>
      <c r="J195" s="2">
        <v>44936</v>
      </c>
      <c r="K195" s="1">
        <v>18121.300780000001</v>
      </c>
      <c r="L195" s="1">
        <v>18127.599610000001</v>
      </c>
      <c r="M195" s="1">
        <v>17856</v>
      </c>
      <c r="N195" s="1">
        <v>17914.150389999999</v>
      </c>
      <c r="O195" s="1">
        <v>17914.150389999999</v>
      </c>
      <c r="P195" s="1">
        <v>283300</v>
      </c>
      <c r="Q195" s="1">
        <v>-1.0333505E-2</v>
      </c>
    </row>
    <row r="196" spans="1:17" ht="14.25" customHeight="1">
      <c r="A196" s="2">
        <v>44937</v>
      </c>
      <c r="B196" s="1">
        <v>280</v>
      </c>
      <c r="C196" s="1">
        <v>285.25</v>
      </c>
      <c r="D196" s="1">
        <v>278.75</v>
      </c>
      <c r="E196" s="1">
        <v>279.60000600000001</v>
      </c>
      <c r="F196" s="1">
        <v>279.60000600000001</v>
      </c>
      <c r="G196" s="1">
        <v>333520</v>
      </c>
      <c r="H196" s="1">
        <f t="shared" si="0"/>
        <v>-2.6752273370738155E-3</v>
      </c>
      <c r="J196" s="2">
        <v>44937</v>
      </c>
      <c r="K196" s="1">
        <v>17924.25</v>
      </c>
      <c r="L196" s="1">
        <v>17976.349610000001</v>
      </c>
      <c r="M196" s="1">
        <v>17824.349610000001</v>
      </c>
      <c r="N196" s="1">
        <v>17895.699219999999</v>
      </c>
      <c r="O196" s="1">
        <v>17895.699219999999</v>
      </c>
      <c r="P196" s="1">
        <v>259900</v>
      </c>
      <c r="Q196" s="1">
        <v>-1.029978E-3</v>
      </c>
    </row>
    <row r="197" spans="1:17" ht="14.25" customHeight="1">
      <c r="A197" s="2">
        <v>44938</v>
      </c>
      <c r="B197" s="1">
        <v>280.5</v>
      </c>
      <c r="C197" s="1">
        <v>285.5</v>
      </c>
      <c r="D197" s="1">
        <v>280.5</v>
      </c>
      <c r="E197" s="1">
        <v>281.95001200000002</v>
      </c>
      <c r="F197" s="1">
        <v>281.95001200000002</v>
      </c>
      <c r="G197" s="1">
        <v>375518</v>
      </c>
      <c r="H197" s="1">
        <f t="shared" si="0"/>
        <v>8.4048853704246085E-3</v>
      </c>
      <c r="J197" s="2">
        <v>44938</v>
      </c>
      <c r="K197" s="1">
        <v>17920.849610000001</v>
      </c>
      <c r="L197" s="1">
        <v>17945.800780000001</v>
      </c>
      <c r="M197" s="1">
        <v>17761.650389999999</v>
      </c>
      <c r="N197" s="1">
        <v>17858.199219999999</v>
      </c>
      <c r="O197" s="1">
        <v>17858.199219999999</v>
      </c>
      <c r="P197" s="1">
        <v>227800</v>
      </c>
      <c r="Q197" s="1">
        <v>-2.0954760000000002E-3</v>
      </c>
    </row>
    <row r="198" spans="1:17" ht="14.25" customHeight="1">
      <c r="A198" s="2">
        <v>44939</v>
      </c>
      <c r="B198" s="1">
        <v>283</v>
      </c>
      <c r="C198" s="1">
        <v>283.89999399999999</v>
      </c>
      <c r="D198" s="1">
        <v>281.29998799999998</v>
      </c>
      <c r="E198" s="1">
        <v>282.35000600000001</v>
      </c>
      <c r="F198" s="1">
        <v>282.35000600000001</v>
      </c>
      <c r="G198" s="1">
        <v>151943</v>
      </c>
      <c r="H198" s="1">
        <f t="shared" si="0"/>
        <v>1.4186699165665839E-3</v>
      </c>
      <c r="J198" s="2">
        <v>44939</v>
      </c>
      <c r="K198" s="1">
        <v>17867.5</v>
      </c>
      <c r="L198" s="1">
        <v>17999.349610000001</v>
      </c>
      <c r="M198" s="1">
        <v>17774.25</v>
      </c>
      <c r="N198" s="1">
        <v>17956.599610000001</v>
      </c>
      <c r="O198" s="1">
        <v>17956.599610000001</v>
      </c>
      <c r="P198" s="1">
        <v>256700</v>
      </c>
      <c r="Q198" s="1">
        <v>5.5100959999999999E-3</v>
      </c>
    </row>
    <row r="199" spans="1:17" ht="14.25" customHeight="1">
      <c r="A199" s="2">
        <v>44942</v>
      </c>
      <c r="B199" s="1">
        <v>284</v>
      </c>
      <c r="C199" s="1">
        <v>286.75</v>
      </c>
      <c r="D199" s="1">
        <v>282.10000600000001</v>
      </c>
      <c r="E199" s="1">
        <v>283.25</v>
      </c>
      <c r="F199" s="1">
        <v>283.25</v>
      </c>
      <c r="G199" s="1">
        <v>284116</v>
      </c>
      <c r="H199" s="1">
        <f t="shared" si="0"/>
        <v>3.1875118855142492E-3</v>
      </c>
      <c r="J199" s="2">
        <v>44942</v>
      </c>
      <c r="K199" s="1">
        <v>18033.150389999999</v>
      </c>
      <c r="L199" s="1">
        <v>18049.650389999999</v>
      </c>
      <c r="M199" s="1">
        <v>17853.650389999999</v>
      </c>
      <c r="N199" s="1">
        <v>17894.849610000001</v>
      </c>
      <c r="O199" s="1">
        <v>17894.849610000001</v>
      </c>
      <c r="P199" s="1">
        <v>206200</v>
      </c>
      <c r="Q199" s="1">
        <v>-3.4388470000000001E-3</v>
      </c>
    </row>
    <row r="200" spans="1:17" ht="14.25" customHeight="1">
      <c r="A200" s="2">
        <v>44943</v>
      </c>
      <c r="B200" s="1">
        <v>284</v>
      </c>
      <c r="C200" s="1">
        <v>284</v>
      </c>
      <c r="D200" s="1">
        <v>280</v>
      </c>
      <c r="E200" s="1">
        <v>281.85000600000001</v>
      </c>
      <c r="F200" s="1">
        <v>281.85000600000001</v>
      </c>
      <c r="G200" s="1">
        <v>168592</v>
      </c>
      <c r="H200" s="1">
        <f t="shared" si="0"/>
        <v>-4.9426090026477576E-3</v>
      </c>
      <c r="J200" s="2">
        <v>44943</v>
      </c>
      <c r="K200" s="1">
        <v>17922.800780000001</v>
      </c>
      <c r="L200" s="1">
        <v>18072.050780000001</v>
      </c>
      <c r="M200" s="1">
        <v>17886.949219999999</v>
      </c>
      <c r="N200" s="1">
        <v>18053.300780000001</v>
      </c>
      <c r="O200" s="1">
        <v>18053.300780000001</v>
      </c>
      <c r="P200" s="1">
        <v>219100</v>
      </c>
      <c r="Q200" s="1">
        <v>8.8545689999999996E-3</v>
      </c>
    </row>
    <row r="201" spans="1:17" ht="14.25" customHeight="1">
      <c r="A201" s="2">
        <v>44944</v>
      </c>
      <c r="B201" s="1">
        <v>280.70001200000002</v>
      </c>
      <c r="C201" s="1">
        <v>288.39999399999999</v>
      </c>
      <c r="D201" s="1">
        <v>280.54998799999998</v>
      </c>
      <c r="E201" s="1">
        <v>285.64999399999999</v>
      </c>
      <c r="F201" s="1">
        <v>285.64999399999999</v>
      </c>
      <c r="G201" s="1">
        <v>506681</v>
      </c>
      <c r="H201" s="1">
        <f t="shared" si="0"/>
        <v>1.3482305904226166E-2</v>
      </c>
      <c r="J201" s="2">
        <v>44944</v>
      </c>
      <c r="K201" s="1">
        <v>18074.300780000001</v>
      </c>
      <c r="L201" s="1">
        <v>18183.75</v>
      </c>
      <c r="M201" s="1">
        <v>18032.449219999999</v>
      </c>
      <c r="N201" s="1">
        <v>18165.349610000001</v>
      </c>
      <c r="O201" s="1">
        <v>18165.349610000001</v>
      </c>
      <c r="P201" s="1">
        <v>255800</v>
      </c>
      <c r="Q201" s="1">
        <v>6.2065560000000002E-3</v>
      </c>
    </row>
    <row r="202" spans="1:17" ht="14.25" customHeight="1">
      <c r="A202" s="2">
        <v>44945</v>
      </c>
      <c r="B202" s="1">
        <v>283.20001200000002</v>
      </c>
      <c r="C202" s="1">
        <v>285.79998799999998</v>
      </c>
      <c r="D202" s="1">
        <v>281.64999399999999</v>
      </c>
      <c r="E202" s="1">
        <v>282.60000600000001</v>
      </c>
      <c r="F202" s="1">
        <v>282.60000600000001</v>
      </c>
      <c r="G202" s="1">
        <v>141594</v>
      </c>
      <c r="H202" s="1">
        <f t="shared" si="0"/>
        <v>-1.0677360630366395E-2</v>
      </c>
      <c r="J202" s="2">
        <v>44945</v>
      </c>
      <c r="K202" s="1">
        <v>18119.800780000001</v>
      </c>
      <c r="L202" s="1">
        <v>18155.199219999999</v>
      </c>
      <c r="M202" s="1">
        <v>18063.75</v>
      </c>
      <c r="N202" s="1">
        <v>18107.849610000001</v>
      </c>
      <c r="O202" s="1">
        <v>18107.849610000001</v>
      </c>
      <c r="P202" s="1">
        <v>237800</v>
      </c>
      <c r="Q202" s="1">
        <v>-3.1653670000000001E-3</v>
      </c>
    </row>
    <row r="203" spans="1:17" ht="14.25" customHeight="1">
      <c r="A203" s="2">
        <v>44946</v>
      </c>
      <c r="B203" s="1">
        <v>283</v>
      </c>
      <c r="C203" s="1">
        <v>283.89999399999999</v>
      </c>
      <c r="D203" s="1">
        <v>277.85000600000001</v>
      </c>
      <c r="E203" s="1">
        <v>279.25</v>
      </c>
      <c r="F203" s="1">
        <v>279.25</v>
      </c>
      <c r="G203" s="1">
        <v>202157</v>
      </c>
      <c r="H203" s="1">
        <f t="shared" si="0"/>
        <v>-1.185423187853718E-2</v>
      </c>
      <c r="J203" s="2">
        <v>44946</v>
      </c>
      <c r="K203" s="1">
        <v>18115.599610000001</v>
      </c>
      <c r="L203" s="1">
        <v>18145.449219999999</v>
      </c>
      <c r="M203" s="1">
        <v>18016.199219999999</v>
      </c>
      <c r="N203" s="1">
        <v>18027.650389999999</v>
      </c>
      <c r="O203" s="1">
        <v>18027.650389999999</v>
      </c>
      <c r="P203" s="1">
        <v>237200</v>
      </c>
      <c r="Q203" s="1">
        <v>-4.4289749999999999E-3</v>
      </c>
    </row>
    <row r="204" spans="1:17" ht="14.25" customHeight="1">
      <c r="A204" s="2">
        <v>44949</v>
      </c>
      <c r="B204" s="1">
        <v>280.95001200000002</v>
      </c>
      <c r="C204" s="1">
        <v>283.89999399999999</v>
      </c>
      <c r="D204" s="1">
        <v>273.04998799999998</v>
      </c>
      <c r="E204" s="1">
        <v>278.04998799999998</v>
      </c>
      <c r="F204" s="1">
        <v>278.04998799999998</v>
      </c>
      <c r="G204" s="1">
        <v>270889</v>
      </c>
      <c r="H204" s="1">
        <f t="shared" si="0"/>
        <v>-4.2972676812892407E-3</v>
      </c>
      <c r="J204" s="2">
        <v>44949</v>
      </c>
      <c r="K204" s="1">
        <v>18118.449219999999</v>
      </c>
      <c r="L204" s="1">
        <v>18162.599610000001</v>
      </c>
      <c r="M204" s="1">
        <v>18063.449219999999</v>
      </c>
      <c r="N204" s="1">
        <v>18118.550780000001</v>
      </c>
      <c r="O204" s="1">
        <v>18118.550780000001</v>
      </c>
      <c r="P204" s="1">
        <v>202500</v>
      </c>
      <c r="Q204" s="1">
        <v>5.042276E-3</v>
      </c>
    </row>
    <row r="205" spans="1:17" ht="14.25" customHeight="1">
      <c r="A205" s="2">
        <v>44950</v>
      </c>
      <c r="B205" s="1">
        <v>279.45001200000002</v>
      </c>
      <c r="C205" s="1">
        <v>280.60000600000001</v>
      </c>
      <c r="D205" s="1">
        <v>274</v>
      </c>
      <c r="E205" s="1">
        <v>274.79998799999998</v>
      </c>
      <c r="F205" s="1">
        <v>274.79998799999998</v>
      </c>
      <c r="G205" s="1">
        <v>188078</v>
      </c>
      <c r="H205" s="1">
        <f t="shared" si="0"/>
        <v>-1.1688545730129674E-2</v>
      </c>
      <c r="J205" s="2">
        <v>44950</v>
      </c>
      <c r="K205" s="1">
        <v>18183.949219999999</v>
      </c>
      <c r="L205" s="1">
        <v>18201.25</v>
      </c>
      <c r="M205" s="1">
        <v>18078.650389999999</v>
      </c>
      <c r="N205" s="1">
        <v>18118.300780000001</v>
      </c>
      <c r="O205" s="1">
        <v>18118.300780000001</v>
      </c>
      <c r="P205" s="1">
        <v>216900</v>
      </c>
      <c r="Q205" s="4">
        <v>-1.3798000000000001E-5</v>
      </c>
    </row>
    <row r="206" spans="1:17" ht="14.25" customHeight="1">
      <c r="A206" s="2">
        <v>44951</v>
      </c>
      <c r="B206" s="1">
        <v>275.95001200000002</v>
      </c>
      <c r="C206" s="1">
        <v>282</v>
      </c>
      <c r="D206" s="1">
        <v>271.10000600000001</v>
      </c>
      <c r="E206" s="1">
        <v>273.35000600000001</v>
      </c>
      <c r="F206" s="1">
        <v>273.35000600000001</v>
      </c>
      <c r="G206" s="1">
        <v>424801</v>
      </c>
      <c r="H206" s="1">
        <f t="shared" si="0"/>
        <v>-5.2764995026126638E-3</v>
      </c>
      <c r="J206" s="2">
        <v>44951</v>
      </c>
      <c r="K206" s="1">
        <v>18093.349610000001</v>
      </c>
      <c r="L206" s="1">
        <v>18100.599610000001</v>
      </c>
      <c r="M206" s="1">
        <v>17846.150389999999</v>
      </c>
      <c r="N206" s="1">
        <v>17891.949219999999</v>
      </c>
      <c r="O206" s="1">
        <v>17891.949219999999</v>
      </c>
      <c r="P206" s="1">
        <v>257200</v>
      </c>
      <c r="Q206" s="1">
        <v>-1.2492980000000001E-2</v>
      </c>
    </row>
    <row r="207" spans="1:17" ht="14.25" customHeight="1">
      <c r="A207" s="2">
        <v>44953</v>
      </c>
      <c r="B207" s="1">
        <v>274.79998799999998</v>
      </c>
      <c r="C207" s="1">
        <v>281.45001200000002</v>
      </c>
      <c r="D207" s="1">
        <v>260.60000600000001</v>
      </c>
      <c r="E207" s="1">
        <v>276.79998799999998</v>
      </c>
      <c r="F207" s="1">
        <v>276.79998799999998</v>
      </c>
      <c r="G207" s="1">
        <v>624713</v>
      </c>
      <c r="H207" s="1">
        <f t="shared" si="0"/>
        <v>1.2621115508590686E-2</v>
      </c>
      <c r="J207" s="2">
        <v>44953</v>
      </c>
      <c r="K207" s="1">
        <v>17877.199219999999</v>
      </c>
      <c r="L207" s="1">
        <v>17884.75</v>
      </c>
      <c r="M207" s="1">
        <v>17493.550780000001</v>
      </c>
      <c r="N207" s="1">
        <v>17604.349610000001</v>
      </c>
      <c r="O207" s="1">
        <v>17604.349610000001</v>
      </c>
      <c r="P207" s="1">
        <v>476300</v>
      </c>
      <c r="Q207" s="1">
        <v>-1.6074247E-2</v>
      </c>
    </row>
    <row r="208" spans="1:17" ht="14.25" customHeight="1">
      <c r="A208" s="2">
        <v>44956</v>
      </c>
      <c r="B208" s="1">
        <v>275.54998799999998</v>
      </c>
      <c r="C208" s="1">
        <v>278.5</v>
      </c>
      <c r="D208" s="1">
        <v>265</v>
      </c>
      <c r="E208" s="1">
        <v>268.60000600000001</v>
      </c>
      <c r="F208" s="1">
        <v>268.60000600000001</v>
      </c>
      <c r="G208" s="1">
        <v>329684</v>
      </c>
      <c r="H208" s="1">
        <f t="shared" si="0"/>
        <v>-2.9624213712032277E-2</v>
      </c>
      <c r="J208" s="2">
        <v>44956</v>
      </c>
      <c r="K208" s="1">
        <v>17541.949219999999</v>
      </c>
      <c r="L208" s="1">
        <v>17709.150389999999</v>
      </c>
      <c r="M208" s="1">
        <v>17405.550780000001</v>
      </c>
      <c r="N208" s="1">
        <v>17648.949219999999</v>
      </c>
      <c r="O208" s="1">
        <v>17648.949219999999</v>
      </c>
      <c r="P208" s="1">
        <v>432400</v>
      </c>
      <c r="Q208" s="1">
        <v>2.5334429999999998E-3</v>
      </c>
    </row>
    <row r="209" spans="1:17" ht="14.25" customHeight="1">
      <c r="A209" s="2">
        <v>44957</v>
      </c>
      <c r="B209" s="1">
        <v>270.45001200000002</v>
      </c>
      <c r="C209" s="1">
        <v>289</v>
      </c>
      <c r="D209" s="1">
        <v>267.79998799999998</v>
      </c>
      <c r="E209" s="1">
        <v>285.70001200000002</v>
      </c>
      <c r="F209" s="1">
        <v>285.70001200000002</v>
      </c>
      <c r="G209" s="1">
        <v>590182</v>
      </c>
      <c r="H209" s="1">
        <f t="shared" si="0"/>
        <v>6.3663460975499797E-2</v>
      </c>
      <c r="J209" s="2">
        <v>44957</v>
      </c>
      <c r="K209" s="1">
        <v>17731.449219999999</v>
      </c>
      <c r="L209" s="1">
        <v>17735.699219999999</v>
      </c>
      <c r="M209" s="1">
        <v>17537.550780000001</v>
      </c>
      <c r="N209" s="1">
        <v>17662.150389999999</v>
      </c>
      <c r="O209" s="1">
        <v>17662.150389999999</v>
      </c>
      <c r="P209" s="1">
        <v>398300</v>
      </c>
      <c r="Q209" s="1">
        <v>7.4798599999999996E-4</v>
      </c>
    </row>
    <row r="210" spans="1:17" ht="14.25" customHeight="1">
      <c r="A210" s="2">
        <v>44958</v>
      </c>
      <c r="B210" s="1">
        <v>286.20001200000002</v>
      </c>
      <c r="C210" s="1">
        <v>288.79998799999998</v>
      </c>
      <c r="D210" s="1">
        <v>268.10000600000001</v>
      </c>
      <c r="E210" s="1">
        <v>270.20001200000002</v>
      </c>
      <c r="F210" s="1">
        <v>270.20001200000002</v>
      </c>
      <c r="G210" s="1">
        <v>655163</v>
      </c>
      <c r="H210" s="1">
        <f t="shared" si="0"/>
        <v>-5.4252710356904044E-2</v>
      </c>
      <c r="J210" s="2">
        <v>44958</v>
      </c>
      <c r="K210" s="1">
        <v>17811.599610000001</v>
      </c>
      <c r="L210" s="1">
        <v>17972.199219999999</v>
      </c>
      <c r="M210" s="1">
        <v>17353.400389999999</v>
      </c>
      <c r="N210" s="1">
        <v>17616.300780000001</v>
      </c>
      <c r="O210" s="1">
        <v>17616.300780000001</v>
      </c>
      <c r="P210" s="1">
        <v>512900</v>
      </c>
      <c r="Q210" s="1">
        <v>-2.5959249999999998E-3</v>
      </c>
    </row>
    <row r="211" spans="1:17" ht="14.25" customHeight="1">
      <c r="A211" s="2">
        <v>44959</v>
      </c>
      <c r="B211" s="1">
        <v>270.70001200000002</v>
      </c>
      <c r="C211" s="1">
        <v>278.79998799999998</v>
      </c>
      <c r="D211" s="1">
        <v>270.5</v>
      </c>
      <c r="E211" s="1">
        <v>272.64999399999999</v>
      </c>
      <c r="F211" s="1">
        <v>272.64999399999999</v>
      </c>
      <c r="G211" s="1">
        <v>236768</v>
      </c>
      <c r="H211" s="1">
        <f t="shared" si="0"/>
        <v>9.0672904929403053E-3</v>
      </c>
      <c r="J211" s="2">
        <v>44959</v>
      </c>
      <c r="K211" s="1">
        <v>17517.099610000001</v>
      </c>
      <c r="L211" s="1">
        <v>17653.900389999999</v>
      </c>
      <c r="M211" s="1">
        <v>17445.949219999999</v>
      </c>
      <c r="N211" s="1">
        <v>17610.400389999999</v>
      </c>
      <c r="O211" s="1">
        <v>17610.400389999999</v>
      </c>
      <c r="P211" s="1">
        <v>490100</v>
      </c>
      <c r="Q211" s="1">
        <v>-3.3493900000000003E-4</v>
      </c>
    </row>
    <row r="212" spans="1:17" ht="14.25" customHeight="1">
      <c r="A212" s="2">
        <v>44960</v>
      </c>
      <c r="B212" s="1">
        <v>274.04998799999998</v>
      </c>
      <c r="C212" s="1">
        <v>275</v>
      </c>
      <c r="D212" s="1">
        <v>266.10000600000001</v>
      </c>
      <c r="E212" s="1">
        <v>272.04998799999998</v>
      </c>
      <c r="F212" s="1">
        <v>272.04998799999998</v>
      </c>
      <c r="G212" s="1">
        <v>302267</v>
      </c>
      <c r="H212" s="1">
        <f t="shared" si="0"/>
        <v>-2.2006455646575995E-3</v>
      </c>
      <c r="J212" s="2">
        <v>44960</v>
      </c>
      <c r="K212" s="1">
        <v>17721.75</v>
      </c>
      <c r="L212" s="1">
        <v>17870.300780000001</v>
      </c>
      <c r="M212" s="1">
        <v>17584.199219999999</v>
      </c>
      <c r="N212" s="1">
        <v>17854.050780000001</v>
      </c>
      <c r="O212" s="1">
        <v>17854.050780000001</v>
      </c>
      <c r="P212" s="1">
        <v>424100</v>
      </c>
      <c r="Q212" s="1">
        <v>1.3835596E-2</v>
      </c>
    </row>
    <row r="213" spans="1:17" ht="14.25" customHeight="1">
      <c r="A213" s="2">
        <v>44963</v>
      </c>
      <c r="B213" s="1">
        <v>272.5</v>
      </c>
      <c r="C213" s="1">
        <v>274.54998799999998</v>
      </c>
      <c r="D213" s="1">
        <v>269</v>
      </c>
      <c r="E213" s="1">
        <v>270.20001200000002</v>
      </c>
      <c r="F213" s="1">
        <v>270.20001200000002</v>
      </c>
      <c r="G213" s="1">
        <v>226354</v>
      </c>
      <c r="H213" s="1">
        <f t="shared" si="0"/>
        <v>-6.800132628566713E-3</v>
      </c>
      <c r="J213" s="2">
        <v>44963</v>
      </c>
      <c r="K213" s="1">
        <v>17818.550780000001</v>
      </c>
      <c r="L213" s="1">
        <v>17823.699219999999</v>
      </c>
      <c r="M213" s="1">
        <v>17698.349610000001</v>
      </c>
      <c r="N213" s="1">
        <v>17764.599610000001</v>
      </c>
      <c r="O213" s="1">
        <v>17764.599610000001</v>
      </c>
      <c r="P213" s="1">
        <v>282500</v>
      </c>
      <c r="Q213" s="1">
        <v>-5.0101329999999999E-3</v>
      </c>
    </row>
    <row r="214" spans="1:17" ht="14.25" customHeight="1">
      <c r="A214" s="2">
        <v>44964</v>
      </c>
      <c r="B214" s="1">
        <v>271.60000600000001</v>
      </c>
      <c r="C214" s="1">
        <v>271.60000600000001</v>
      </c>
      <c r="D214" s="1">
        <v>264</v>
      </c>
      <c r="E214" s="1">
        <v>265.25</v>
      </c>
      <c r="F214" s="1">
        <v>265.25</v>
      </c>
      <c r="G214" s="1">
        <v>351039</v>
      </c>
      <c r="H214" s="1">
        <f t="shared" si="0"/>
        <v>-1.831980673635214E-2</v>
      </c>
      <c r="J214" s="2">
        <v>44964</v>
      </c>
      <c r="K214" s="1">
        <v>17790.099610000001</v>
      </c>
      <c r="L214" s="1">
        <v>17811.150389999999</v>
      </c>
      <c r="M214" s="1">
        <v>17652.550780000001</v>
      </c>
      <c r="N214" s="1">
        <v>17721.5</v>
      </c>
      <c r="O214" s="1">
        <v>17721.5</v>
      </c>
      <c r="P214" s="1">
        <v>354400</v>
      </c>
      <c r="Q214" s="1">
        <v>-2.4261510000000001E-3</v>
      </c>
    </row>
    <row r="215" spans="1:17" ht="14.25" customHeight="1">
      <c r="A215" s="2">
        <v>44965</v>
      </c>
      <c r="B215" s="1">
        <v>266.54998799999998</v>
      </c>
      <c r="C215" s="1">
        <v>267.64999399999999</v>
      </c>
      <c r="D215" s="1">
        <v>263.10000600000001</v>
      </c>
      <c r="E215" s="1">
        <v>265</v>
      </c>
      <c r="F215" s="1">
        <v>265</v>
      </c>
      <c r="G215" s="1">
        <v>230979</v>
      </c>
      <c r="H215" s="1">
        <f t="shared" si="0"/>
        <v>-9.4250706880305568E-4</v>
      </c>
      <c r="J215" s="2">
        <v>44965</v>
      </c>
      <c r="K215" s="1">
        <v>17750.300780000001</v>
      </c>
      <c r="L215" s="1">
        <v>17898.699219999999</v>
      </c>
      <c r="M215" s="1">
        <v>17744.150389999999</v>
      </c>
      <c r="N215" s="1">
        <v>17871.699219999999</v>
      </c>
      <c r="O215" s="1">
        <v>17871.699219999999</v>
      </c>
      <c r="P215" s="1">
        <v>291000</v>
      </c>
      <c r="Q215" s="1">
        <v>8.4755360000000005E-3</v>
      </c>
    </row>
    <row r="216" spans="1:17" ht="14.25" customHeight="1">
      <c r="A216" s="2">
        <v>44966</v>
      </c>
      <c r="B216" s="1">
        <v>266.35000600000001</v>
      </c>
      <c r="C216" s="1">
        <v>266.70001200000002</v>
      </c>
      <c r="D216" s="1">
        <v>262</v>
      </c>
      <c r="E216" s="1">
        <v>263.20001200000002</v>
      </c>
      <c r="F216" s="1">
        <v>263.20001200000002</v>
      </c>
      <c r="G216" s="1">
        <v>233142</v>
      </c>
      <c r="H216" s="1">
        <f t="shared" si="0"/>
        <v>-6.7924075471696987E-3</v>
      </c>
      <c r="J216" s="2">
        <v>44966</v>
      </c>
      <c r="K216" s="1">
        <v>17885.5</v>
      </c>
      <c r="L216" s="1">
        <v>17916.900389999999</v>
      </c>
      <c r="M216" s="1">
        <v>17779.800780000001</v>
      </c>
      <c r="N216" s="1">
        <v>17893.449219999999</v>
      </c>
      <c r="O216" s="1">
        <v>17893.449219999999</v>
      </c>
      <c r="P216" s="1">
        <v>260900</v>
      </c>
      <c r="Q216" s="1">
        <v>1.2170079999999999E-3</v>
      </c>
    </row>
    <row r="217" spans="1:17" ht="14.25" customHeight="1">
      <c r="A217" s="2">
        <v>44967</v>
      </c>
      <c r="B217" s="1">
        <v>265.5</v>
      </c>
      <c r="C217" s="1">
        <v>281.89999399999999</v>
      </c>
      <c r="D217" s="1">
        <v>262.60000600000001</v>
      </c>
      <c r="E217" s="1">
        <v>279.39999399999999</v>
      </c>
      <c r="F217" s="1">
        <v>279.39999399999999</v>
      </c>
      <c r="G217" s="1">
        <v>1072148</v>
      </c>
      <c r="H217" s="1">
        <f t="shared" si="0"/>
        <v>6.1550080780391259E-2</v>
      </c>
      <c r="J217" s="2">
        <v>44967</v>
      </c>
      <c r="K217" s="1">
        <v>17847.550780000001</v>
      </c>
      <c r="L217" s="1">
        <v>17876.949219999999</v>
      </c>
      <c r="M217" s="1">
        <v>17801</v>
      </c>
      <c r="N217" s="1">
        <v>17856.5</v>
      </c>
      <c r="O217" s="1">
        <v>17856.5</v>
      </c>
      <c r="P217" s="1">
        <v>232000</v>
      </c>
      <c r="Q217" s="1">
        <v>-2.064958E-3</v>
      </c>
    </row>
    <row r="218" spans="1:17" ht="14.25" customHeight="1">
      <c r="A218" s="2">
        <v>44970</v>
      </c>
      <c r="B218" s="1">
        <v>282</v>
      </c>
      <c r="C218" s="1">
        <v>282.25</v>
      </c>
      <c r="D218" s="1">
        <v>277.04998799999998</v>
      </c>
      <c r="E218" s="1">
        <v>280</v>
      </c>
      <c r="F218" s="1">
        <v>280</v>
      </c>
      <c r="G218" s="1">
        <v>383439</v>
      </c>
      <c r="H218" s="1">
        <f t="shared" si="0"/>
        <v>2.1474803610768145E-3</v>
      </c>
      <c r="J218" s="2">
        <v>44970</v>
      </c>
      <c r="K218" s="1">
        <v>17859.099610000001</v>
      </c>
      <c r="L218" s="1">
        <v>17880.699219999999</v>
      </c>
      <c r="M218" s="1">
        <v>17719.75</v>
      </c>
      <c r="N218" s="1">
        <v>17770.900389999999</v>
      </c>
      <c r="O218" s="1">
        <v>17770.900389999999</v>
      </c>
      <c r="P218" s="1">
        <v>231300</v>
      </c>
      <c r="Q218" s="1">
        <v>-4.7937509999999997E-3</v>
      </c>
    </row>
    <row r="219" spans="1:17" ht="14.25" customHeight="1">
      <c r="A219" s="2">
        <v>44971</v>
      </c>
      <c r="B219" s="1">
        <v>280.95001200000002</v>
      </c>
      <c r="C219" s="1">
        <v>286.29998799999998</v>
      </c>
      <c r="D219" s="1">
        <v>263.35000600000001</v>
      </c>
      <c r="E219" s="1">
        <v>274.25</v>
      </c>
      <c r="F219" s="1">
        <v>274.25</v>
      </c>
      <c r="G219" s="1">
        <v>541884</v>
      </c>
      <c r="H219" s="1">
        <f t="shared" si="0"/>
        <v>-2.0535714285714324E-2</v>
      </c>
      <c r="J219" s="2">
        <v>44971</v>
      </c>
      <c r="K219" s="1">
        <v>17840.349610000001</v>
      </c>
      <c r="L219" s="1">
        <v>17954.550780000001</v>
      </c>
      <c r="M219" s="1">
        <v>17800.050780000001</v>
      </c>
      <c r="N219" s="1">
        <v>17929.849610000001</v>
      </c>
      <c r="O219" s="1">
        <v>17929.849610000001</v>
      </c>
      <c r="P219" s="1">
        <v>244500</v>
      </c>
      <c r="Q219" s="1">
        <v>8.9443539999999998E-3</v>
      </c>
    </row>
    <row r="220" spans="1:17" ht="14.25" customHeight="1">
      <c r="A220" s="2">
        <v>44972</v>
      </c>
      <c r="B220" s="1">
        <v>274.39999399999999</v>
      </c>
      <c r="C220" s="1">
        <v>282.25</v>
      </c>
      <c r="D220" s="1">
        <v>274.20001200000002</v>
      </c>
      <c r="E220" s="1">
        <v>281</v>
      </c>
      <c r="F220" s="1">
        <v>281</v>
      </c>
      <c r="G220" s="1">
        <v>256088</v>
      </c>
      <c r="H220" s="1">
        <f t="shared" si="0"/>
        <v>2.4612579762989917E-2</v>
      </c>
      <c r="J220" s="2">
        <v>44972</v>
      </c>
      <c r="K220" s="1">
        <v>17896.599610000001</v>
      </c>
      <c r="L220" s="1">
        <v>18034.099610000001</v>
      </c>
      <c r="M220" s="1">
        <v>17853.800780000001</v>
      </c>
      <c r="N220" s="1">
        <v>18015.849610000001</v>
      </c>
      <c r="O220" s="1">
        <v>18015.849610000001</v>
      </c>
      <c r="P220" s="1">
        <v>229300</v>
      </c>
      <c r="Q220" s="1">
        <v>4.7964710000000001E-3</v>
      </c>
    </row>
    <row r="221" spans="1:17" ht="14.25" customHeight="1">
      <c r="A221" s="2">
        <v>44973</v>
      </c>
      <c r="B221" s="1">
        <v>285.14999399999999</v>
      </c>
      <c r="C221" s="1">
        <v>285.14999399999999</v>
      </c>
      <c r="D221" s="1">
        <v>277.5</v>
      </c>
      <c r="E221" s="1">
        <v>281.10000600000001</v>
      </c>
      <c r="F221" s="1">
        <v>281.10000600000001</v>
      </c>
      <c r="G221" s="1">
        <v>295851</v>
      </c>
      <c r="H221" s="1">
        <f t="shared" si="0"/>
        <v>3.5589323843421283E-4</v>
      </c>
      <c r="J221" s="2">
        <v>44973</v>
      </c>
      <c r="K221" s="1">
        <v>18094.75</v>
      </c>
      <c r="L221" s="1">
        <v>18134.75</v>
      </c>
      <c r="M221" s="1">
        <v>18000.650389999999</v>
      </c>
      <c r="N221" s="1">
        <v>18035.849610000001</v>
      </c>
      <c r="O221" s="1">
        <v>18035.849610000001</v>
      </c>
      <c r="P221" s="1">
        <v>230200</v>
      </c>
      <c r="Q221" s="1">
        <v>1.110134E-3</v>
      </c>
    </row>
    <row r="222" spans="1:17" ht="14.25" customHeight="1">
      <c r="A222" s="2">
        <v>44974</v>
      </c>
      <c r="B222" s="1">
        <v>281.95001200000002</v>
      </c>
      <c r="C222" s="1">
        <v>284.60000600000001</v>
      </c>
      <c r="D222" s="1">
        <v>279.5</v>
      </c>
      <c r="E222" s="1">
        <v>281.39999399999999</v>
      </c>
      <c r="F222" s="1">
        <v>281.39999399999999</v>
      </c>
      <c r="G222" s="1">
        <v>173322</v>
      </c>
      <c r="H222" s="1">
        <f t="shared" si="0"/>
        <v>1.0671931469115048E-3</v>
      </c>
      <c r="J222" s="2">
        <v>44974</v>
      </c>
      <c r="K222" s="1">
        <v>17974.849610000001</v>
      </c>
      <c r="L222" s="1">
        <v>18034.25</v>
      </c>
      <c r="M222" s="1">
        <v>17884.599610000001</v>
      </c>
      <c r="N222" s="1">
        <v>17944.199219999999</v>
      </c>
      <c r="O222" s="1">
        <v>17944.199219999999</v>
      </c>
      <c r="P222" s="1">
        <v>208100</v>
      </c>
      <c r="Q222" s="1">
        <v>-5.0815679999999998E-3</v>
      </c>
    </row>
    <row r="223" spans="1:17" ht="14.25" customHeight="1">
      <c r="A223" s="2">
        <v>44977</v>
      </c>
      <c r="B223" s="1">
        <v>282.79998799999998</v>
      </c>
      <c r="C223" s="1">
        <v>283.39999399999999</v>
      </c>
      <c r="D223" s="1">
        <v>277.54998799999998</v>
      </c>
      <c r="E223" s="1">
        <v>279.35000600000001</v>
      </c>
      <c r="F223" s="1">
        <v>279.35000600000001</v>
      </c>
      <c r="G223" s="1">
        <v>169151</v>
      </c>
      <c r="H223" s="1">
        <f t="shared" si="0"/>
        <v>-7.2849610650665975E-3</v>
      </c>
      <c r="J223" s="2">
        <v>44977</v>
      </c>
      <c r="K223" s="1">
        <v>17965.550780000001</v>
      </c>
      <c r="L223" s="1">
        <v>18004.349610000001</v>
      </c>
      <c r="M223" s="1">
        <v>17818.400389999999</v>
      </c>
      <c r="N223" s="1">
        <v>17844.599610000001</v>
      </c>
      <c r="O223" s="1">
        <v>17844.599610000001</v>
      </c>
      <c r="P223" s="1">
        <v>174600</v>
      </c>
      <c r="Q223" s="1">
        <v>-5.5505190000000003E-3</v>
      </c>
    </row>
    <row r="224" spans="1:17" ht="14.25" customHeight="1">
      <c r="A224" s="2">
        <v>44978</v>
      </c>
      <c r="B224" s="1">
        <v>280.70001200000002</v>
      </c>
      <c r="C224" s="1">
        <v>280.75</v>
      </c>
      <c r="D224" s="1">
        <v>275.10000600000001</v>
      </c>
      <c r="E224" s="1">
        <v>275.85000600000001</v>
      </c>
      <c r="F224" s="1">
        <v>275.85000600000001</v>
      </c>
      <c r="G224" s="1">
        <v>161505</v>
      </c>
      <c r="H224" s="1">
        <f t="shared" si="0"/>
        <v>-1.2529085107662374E-2</v>
      </c>
      <c r="J224" s="2">
        <v>44978</v>
      </c>
      <c r="K224" s="1">
        <v>17905.800780000001</v>
      </c>
      <c r="L224" s="1">
        <v>17924.900389999999</v>
      </c>
      <c r="M224" s="1">
        <v>17800.300780000001</v>
      </c>
      <c r="N224" s="1">
        <v>17826.699219999999</v>
      </c>
      <c r="O224" s="1">
        <v>17826.699219999999</v>
      </c>
      <c r="P224" s="1">
        <v>198200</v>
      </c>
      <c r="Q224" s="1">
        <v>-1.003126E-3</v>
      </c>
    </row>
    <row r="225" spans="1:17" ht="14.25" customHeight="1">
      <c r="A225" s="2">
        <v>44979</v>
      </c>
      <c r="B225" s="1">
        <v>275.10000600000001</v>
      </c>
      <c r="C225" s="1">
        <v>275.70001200000002</v>
      </c>
      <c r="D225" s="1">
        <v>271.10000600000001</v>
      </c>
      <c r="E225" s="1">
        <v>273.10000600000001</v>
      </c>
      <c r="F225" s="1">
        <v>273.10000600000001</v>
      </c>
      <c r="G225" s="1">
        <v>170616</v>
      </c>
      <c r="H225" s="1">
        <f t="shared" si="0"/>
        <v>-9.9691859350549139E-3</v>
      </c>
      <c r="J225" s="2">
        <v>44979</v>
      </c>
      <c r="K225" s="1">
        <v>17755.349610000001</v>
      </c>
      <c r="L225" s="1">
        <v>17772.5</v>
      </c>
      <c r="M225" s="1">
        <v>17529.449219999999</v>
      </c>
      <c r="N225" s="1">
        <v>17554.300780000001</v>
      </c>
      <c r="O225" s="1">
        <v>17554.300780000001</v>
      </c>
      <c r="P225" s="1">
        <v>204000</v>
      </c>
      <c r="Q225" s="1">
        <v>-1.5280363E-2</v>
      </c>
    </row>
    <row r="226" spans="1:17" ht="14.25" customHeight="1">
      <c r="A226" s="2">
        <v>44980</v>
      </c>
      <c r="B226" s="1">
        <v>273.95001200000002</v>
      </c>
      <c r="C226" s="1">
        <v>274.5</v>
      </c>
      <c r="D226" s="1">
        <v>268.04998799999998</v>
      </c>
      <c r="E226" s="1">
        <v>271.14999399999999</v>
      </c>
      <c r="F226" s="1">
        <v>271.14999399999999</v>
      </c>
      <c r="G226" s="1">
        <v>170734</v>
      </c>
      <c r="H226" s="1">
        <f t="shared" si="0"/>
        <v>-7.1402854527949922E-3</v>
      </c>
      <c r="J226" s="2">
        <v>44980</v>
      </c>
      <c r="K226" s="1">
        <v>17574.650389999999</v>
      </c>
      <c r="L226" s="1">
        <v>17620.050780000001</v>
      </c>
      <c r="M226" s="1">
        <v>17455.400389999999</v>
      </c>
      <c r="N226" s="1">
        <v>17511.25</v>
      </c>
      <c r="O226" s="1">
        <v>17511.25</v>
      </c>
      <c r="P226" s="1">
        <v>240800</v>
      </c>
      <c r="Q226" s="1">
        <v>-2.4524350000000002E-3</v>
      </c>
    </row>
    <row r="227" spans="1:17" ht="14.25" customHeight="1">
      <c r="A227" s="2">
        <v>44981</v>
      </c>
      <c r="B227" s="1">
        <v>271.25</v>
      </c>
      <c r="C227" s="1">
        <v>274.85000600000001</v>
      </c>
      <c r="D227" s="1">
        <v>270</v>
      </c>
      <c r="E227" s="1">
        <v>270.95001200000002</v>
      </c>
      <c r="F227" s="1">
        <v>270.95001200000002</v>
      </c>
      <c r="G227" s="1">
        <v>130644</v>
      </c>
      <c r="H227" s="1">
        <f t="shared" si="0"/>
        <v>-7.3753274728072249E-4</v>
      </c>
      <c r="J227" s="2">
        <v>44981</v>
      </c>
      <c r="K227" s="1">
        <v>17591.349610000001</v>
      </c>
      <c r="L227" s="1">
        <v>17599.75</v>
      </c>
      <c r="M227" s="1">
        <v>17421.800780000001</v>
      </c>
      <c r="N227" s="1">
        <v>17465.800780000001</v>
      </c>
      <c r="O227" s="1">
        <v>17465.800780000001</v>
      </c>
      <c r="P227" s="1">
        <v>209400</v>
      </c>
      <c r="Q227" s="1">
        <v>-2.5954300000000001E-3</v>
      </c>
    </row>
    <row r="228" spans="1:17" ht="14.25" customHeight="1">
      <c r="A228" s="2">
        <v>44984</v>
      </c>
      <c r="B228" s="1">
        <v>271.10000600000001</v>
      </c>
      <c r="C228" s="1">
        <v>274.79998799999998</v>
      </c>
      <c r="D228" s="1">
        <v>264.95001200000002</v>
      </c>
      <c r="E228" s="1">
        <v>273.79998799999998</v>
      </c>
      <c r="F228" s="1">
        <v>273.79998799999998</v>
      </c>
      <c r="G228" s="1">
        <v>159735</v>
      </c>
      <c r="H228" s="1">
        <f t="shared" si="0"/>
        <v>1.0518456814093025E-2</v>
      </c>
      <c r="J228" s="2">
        <v>44984</v>
      </c>
      <c r="K228" s="1">
        <v>17428.599610000001</v>
      </c>
      <c r="L228" s="1">
        <v>17451.599610000001</v>
      </c>
      <c r="M228" s="1">
        <v>17299</v>
      </c>
      <c r="N228" s="1">
        <v>17392.699219999999</v>
      </c>
      <c r="O228" s="1">
        <v>17392.699219999999</v>
      </c>
      <c r="P228" s="1">
        <v>246400</v>
      </c>
      <c r="Q228" s="1">
        <v>-4.185411E-3</v>
      </c>
    </row>
    <row r="229" spans="1:17" ht="14.25" customHeight="1">
      <c r="A229" s="2">
        <v>44985</v>
      </c>
      <c r="B229" s="1">
        <v>273.54998799999998</v>
      </c>
      <c r="C229" s="1">
        <v>275.70001200000002</v>
      </c>
      <c r="D229" s="1">
        <v>268.64999399999999</v>
      </c>
      <c r="E229" s="1">
        <v>269.85000600000001</v>
      </c>
      <c r="F229" s="1">
        <v>269.85000600000001</v>
      </c>
      <c r="G229" s="1">
        <v>242263</v>
      </c>
      <c r="H229" s="1">
        <f t="shared" si="0"/>
        <v>-1.442652364177599E-2</v>
      </c>
      <c r="J229" s="2">
        <v>44985</v>
      </c>
      <c r="K229" s="1">
        <v>17383.25</v>
      </c>
      <c r="L229" s="1">
        <v>17440.449219999999</v>
      </c>
      <c r="M229" s="1">
        <v>17255.199219999999</v>
      </c>
      <c r="N229" s="1">
        <v>17303.949219999999</v>
      </c>
      <c r="O229" s="1">
        <v>17303.949219999999</v>
      </c>
      <c r="P229" s="1">
        <v>420900</v>
      </c>
      <c r="Q229" s="1">
        <v>-5.1027160000000002E-3</v>
      </c>
    </row>
    <row r="230" spans="1:17" ht="14.25" customHeight="1">
      <c r="A230" s="2">
        <v>44986</v>
      </c>
      <c r="B230" s="1">
        <v>269.79998799999998</v>
      </c>
      <c r="C230" s="1">
        <v>274.14999399999999</v>
      </c>
      <c r="D230" s="1">
        <v>268.79998799999998</v>
      </c>
      <c r="E230" s="1">
        <v>272.5</v>
      </c>
      <c r="F230" s="1">
        <v>272.5</v>
      </c>
      <c r="G230" s="1">
        <v>158007</v>
      </c>
      <c r="H230" s="1">
        <f t="shared" si="0"/>
        <v>9.8202480677358484E-3</v>
      </c>
      <c r="J230" s="2">
        <v>44986</v>
      </c>
      <c r="K230" s="1">
        <v>17360.099610000001</v>
      </c>
      <c r="L230" s="1">
        <v>17467.75</v>
      </c>
      <c r="M230" s="1">
        <v>17345.25</v>
      </c>
      <c r="N230" s="1">
        <v>17450.900389999999</v>
      </c>
      <c r="O230" s="1">
        <v>17450.900389999999</v>
      </c>
      <c r="P230" s="1">
        <v>272900</v>
      </c>
      <c r="Q230" s="1">
        <v>8.4923489999999997E-3</v>
      </c>
    </row>
    <row r="231" spans="1:17" ht="14.25" customHeight="1">
      <c r="A231" s="2">
        <v>44987</v>
      </c>
      <c r="B231" s="1">
        <v>272.45001200000002</v>
      </c>
      <c r="C231" s="1">
        <v>282.39999399999999</v>
      </c>
      <c r="D231" s="1">
        <v>272</v>
      </c>
      <c r="E231" s="1">
        <v>279.04998799999998</v>
      </c>
      <c r="F231" s="1">
        <v>279.04998799999998</v>
      </c>
      <c r="G231" s="1">
        <v>316889</v>
      </c>
      <c r="H231" s="1">
        <f t="shared" si="0"/>
        <v>2.4036653211009229E-2</v>
      </c>
      <c r="J231" s="2">
        <v>44987</v>
      </c>
      <c r="K231" s="1">
        <v>17421.5</v>
      </c>
      <c r="L231" s="1">
        <v>17445.800780000001</v>
      </c>
      <c r="M231" s="1">
        <v>17306</v>
      </c>
      <c r="N231" s="1">
        <v>17321.900389999999</v>
      </c>
      <c r="O231" s="1">
        <v>17321.900389999999</v>
      </c>
      <c r="P231" s="1">
        <v>310700</v>
      </c>
      <c r="Q231" s="1">
        <v>-7.3921689999999996E-3</v>
      </c>
    </row>
    <row r="232" spans="1:17" ht="14.25" customHeight="1">
      <c r="A232" s="2">
        <v>44988</v>
      </c>
      <c r="B232" s="1">
        <v>285</v>
      </c>
      <c r="C232" s="1">
        <v>286.95001200000002</v>
      </c>
      <c r="D232" s="1">
        <v>278.25</v>
      </c>
      <c r="E232" s="1">
        <v>285.39999399999999</v>
      </c>
      <c r="F232" s="1">
        <v>285.39999399999999</v>
      </c>
      <c r="G232" s="1">
        <v>578688</v>
      </c>
      <c r="H232" s="1">
        <f t="shared" si="0"/>
        <v>2.2755801014404664E-2</v>
      </c>
      <c r="J232" s="2">
        <v>44988</v>
      </c>
      <c r="K232" s="1">
        <v>17451.25</v>
      </c>
      <c r="L232" s="1">
        <v>17644.75</v>
      </c>
      <c r="M232" s="1">
        <v>17427.699219999999</v>
      </c>
      <c r="N232" s="1">
        <v>17594.349610000001</v>
      </c>
      <c r="O232" s="1">
        <v>17594.349610000001</v>
      </c>
      <c r="P232" s="1">
        <v>356200</v>
      </c>
      <c r="Q232" s="1">
        <v>1.5728598999999999E-2</v>
      </c>
    </row>
    <row r="233" spans="1:17" ht="14.25" customHeight="1">
      <c r="A233" s="2">
        <v>44991</v>
      </c>
      <c r="B233" s="1">
        <v>286.79998799999998</v>
      </c>
      <c r="C233" s="1">
        <v>292.54998799999998</v>
      </c>
      <c r="D233" s="1">
        <v>283</v>
      </c>
      <c r="E233" s="1">
        <v>286.35000600000001</v>
      </c>
      <c r="F233" s="1">
        <v>286.35000600000001</v>
      </c>
      <c r="G233" s="1">
        <v>635893</v>
      </c>
      <c r="H233" s="1">
        <f t="shared" si="0"/>
        <v>3.328703643911135E-3</v>
      </c>
      <c r="J233" s="2">
        <v>44991</v>
      </c>
      <c r="K233" s="1">
        <v>17680.349610000001</v>
      </c>
      <c r="L233" s="1">
        <v>17799.949219999999</v>
      </c>
      <c r="M233" s="1">
        <v>17671.949219999999</v>
      </c>
      <c r="N233" s="1">
        <v>17711.449219999999</v>
      </c>
      <c r="O233" s="1">
        <v>17711.449219999999</v>
      </c>
      <c r="P233" s="1">
        <v>362800</v>
      </c>
      <c r="Q233" s="1">
        <v>6.6555240000000003E-3</v>
      </c>
    </row>
    <row r="234" spans="1:17" ht="14.25" customHeight="1">
      <c r="A234" s="2">
        <v>44993</v>
      </c>
      <c r="B234" s="1">
        <v>285.79998799999998</v>
      </c>
      <c r="C234" s="1">
        <v>299.70001200000002</v>
      </c>
      <c r="D234" s="1">
        <v>285.45001200000002</v>
      </c>
      <c r="E234" s="1">
        <v>290.10000600000001</v>
      </c>
      <c r="F234" s="1">
        <v>290.10000600000001</v>
      </c>
      <c r="G234" s="1">
        <v>2718139</v>
      </c>
      <c r="H234" s="1">
        <f t="shared" si="0"/>
        <v>1.3095861433297884E-2</v>
      </c>
      <c r="J234" s="2">
        <v>44993</v>
      </c>
      <c r="K234" s="1">
        <v>17665.75</v>
      </c>
      <c r="L234" s="1">
        <v>17766.5</v>
      </c>
      <c r="M234" s="1">
        <v>17602.25</v>
      </c>
      <c r="N234" s="1">
        <v>17754.400389999999</v>
      </c>
      <c r="O234" s="1">
        <v>17754.400389999999</v>
      </c>
      <c r="P234" s="1">
        <v>267000</v>
      </c>
      <c r="Q234" s="1">
        <v>2.4250510000000001E-3</v>
      </c>
    </row>
    <row r="235" spans="1:17" ht="14.25" customHeight="1">
      <c r="A235" s="2">
        <v>44994</v>
      </c>
      <c r="B235" s="1">
        <v>291.89999399999999</v>
      </c>
      <c r="C235" s="1">
        <v>295.54998799999998</v>
      </c>
      <c r="D235" s="1">
        <v>287.75</v>
      </c>
      <c r="E235" s="1">
        <v>288.64999399999999</v>
      </c>
      <c r="F235" s="1">
        <v>288.64999399999999</v>
      </c>
      <c r="G235" s="1">
        <v>759910</v>
      </c>
      <c r="H235" s="1">
        <f t="shared" si="0"/>
        <v>-4.9983177180631388E-3</v>
      </c>
      <c r="J235" s="2">
        <v>44994</v>
      </c>
      <c r="K235" s="1">
        <v>17772.050780000001</v>
      </c>
      <c r="L235" s="1">
        <v>17772.349610000001</v>
      </c>
      <c r="M235" s="1">
        <v>17573.599610000001</v>
      </c>
      <c r="N235" s="1">
        <v>17589.599610000001</v>
      </c>
      <c r="O235" s="1">
        <v>17589.599610000001</v>
      </c>
      <c r="P235" s="1">
        <v>262400</v>
      </c>
      <c r="Q235" s="1">
        <v>-9.2822500000000006E-3</v>
      </c>
    </row>
    <row r="236" spans="1:17" ht="14.25" customHeight="1">
      <c r="A236" s="2">
        <v>44995</v>
      </c>
      <c r="B236" s="1">
        <v>285.54998799999998</v>
      </c>
      <c r="C236" s="1">
        <v>292.45001200000002</v>
      </c>
      <c r="D236" s="1">
        <v>283.39999399999999</v>
      </c>
      <c r="E236" s="1">
        <v>287.39999399999999</v>
      </c>
      <c r="F236" s="1">
        <v>287.39999399999999</v>
      </c>
      <c r="G236" s="1">
        <v>697375</v>
      </c>
      <c r="H236" s="1">
        <f t="shared" si="0"/>
        <v>-4.3305041606894745E-3</v>
      </c>
      <c r="J236" s="2">
        <v>44995</v>
      </c>
      <c r="K236" s="1">
        <v>17443.800780000001</v>
      </c>
      <c r="L236" s="1">
        <v>17451.5</v>
      </c>
      <c r="M236" s="1">
        <v>17324.349610000001</v>
      </c>
      <c r="N236" s="1">
        <v>17412.900389999999</v>
      </c>
      <c r="O236" s="1">
        <v>17412.900389999999</v>
      </c>
      <c r="P236" s="1">
        <v>235900</v>
      </c>
      <c r="Q236" s="1">
        <v>-1.0045665E-2</v>
      </c>
    </row>
    <row r="237" spans="1:17" ht="14.25" customHeight="1">
      <c r="A237" s="2">
        <v>44998</v>
      </c>
      <c r="B237" s="1">
        <v>288.85000600000001</v>
      </c>
      <c r="C237" s="1">
        <v>288.85000600000001</v>
      </c>
      <c r="D237" s="1">
        <v>277.35000600000001</v>
      </c>
      <c r="E237" s="1">
        <v>281.70001200000002</v>
      </c>
      <c r="F237" s="1">
        <v>281.70001200000002</v>
      </c>
      <c r="G237" s="1">
        <v>491690</v>
      </c>
      <c r="H237" s="1">
        <f t="shared" si="0"/>
        <v>-1.9832923169789574E-2</v>
      </c>
      <c r="J237" s="2">
        <v>44998</v>
      </c>
      <c r="K237" s="1">
        <v>17421.900389999999</v>
      </c>
      <c r="L237" s="1">
        <v>17529.900389999999</v>
      </c>
      <c r="M237" s="1">
        <v>17113.449219999999</v>
      </c>
      <c r="N237" s="1">
        <v>17154.300780000001</v>
      </c>
      <c r="O237" s="1">
        <v>17154.300780000001</v>
      </c>
      <c r="P237" s="1">
        <v>254900</v>
      </c>
      <c r="Q237" s="1">
        <v>-1.4851036E-2</v>
      </c>
    </row>
    <row r="238" spans="1:17" ht="14.25" customHeight="1">
      <c r="A238" s="2">
        <v>44999</v>
      </c>
      <c r="B238" s="1">
        <v>282</v>
      </c>
      <c r="C238" s="1">
        <v>285.39999399999999</v>
      </c>
      <c r="D238" s="1">
        <v>278.5</v>
      </c>
      <c r="E238" s="1">
        <v>281.89999399999999</v>
      </c>
      <c r="F238" s="1">
        <v>281.89999399999999</v>
      </c>
      <c r="G238" s="1">
        <v>327911</v>
      </c>
      <c r="H238" s="1">
        <f t="shared" si="0"/>
        <v>7.0991122286501174E-4</v>
      </c>
      <c r="J238" s="2">
        <v>44999</v>
      </c>
      <c r="K238" s="1">
        <v>17160.550780000001</v>
      </c>
      <c r="L238" s="1">
        <v>17224.650389999999</v>
      </c>
      <c r="M238" s="1">
        <v>16987.099610000001</v>
      </c>
      <c r="N238" s="1">
        <v>17043.300780000001</v>
      </c>
      <c r="O238" s="1">
        <v>17043.300780000001</v>
      </c>
      <c r="P238" s="1">
        <v>290600</v>
      </c>
      <c r="Q238" s="1">
        <v>-6.4706809999999998E-3</v>
      </c>
    </row>
    <row r="239" spans="1:17" ht="14.25" customHeight="1">
      <c r="A239" s="2">
        <v>45000</v>
      </c>
      <c r="B239" s="1">
        <v>283</v>
      </c>
      <c r="C239" s="1">
        <v>284.75</v>
      </c>
      <c r="D239" s="1">
        <v>269.10000600000001</v>
      </c>
      <c r="E239" s="1">
        <v>270.95001200000002</v>
      </c>
      <c r="F239" s="1">
        <v>270.95001200000002</v>
      </c>
      <c r="G239" s="1">
        <v>324938</v>
      </c>
      <c r="H239" s="1">
        <f t="shared" si="0"/>
        <v>-3.8843498520968356E-2</v>
      </c>
      <c r="J239" s="2">
        <v>45000</v>
      </c>
      <c r="K239" s="1">
        <v>17166.449219999999</v>
      </c>
      <c r="L239" s="1">
        <v>17211.349610000001</v>
      </c>
      <c r="M239" s="1">
        <v>16938.900389999999</v>
      </c>
      <c r="N239" s="1">
        <v>16972.150389999999</v>
      </c>
      <c r="O239" s="1">
        <v>16972.150389999999</v>
      </c>
      <c r="P239" s="1">
        <v>248200</v>
      </c>
      <c r="Q239" s="1">
        <v>-4.1746839999999997E-3</v>
      </c>
    </row>
    <row r="240" spans="1:17" ht="14.25" customHeight="1">
      <c r="A240" s="2">
        <v>45001</v>
      </c>
      <c r="B240" s="1">
        <v>269.10000600000001</v>
      </c>
      <c r="C240" s="1">
        <v>274.39999399999999</v>
      </c>
      <c r="D240" s="1">
        <v>264.75</v>
      </c>
      <c r="E240" s="1">
        <v>271.45001200000002</v>
      </c>
      <c r="F240" s="1">
        <v>271.45001200000002</v>
      </c>
      <c r="G240" s="1">
        <v>444133</v>
      </c>
      <c r="H240" s="1">
        <f t="shared" si="0"/>
        <v>1.845358840582012E-3</v>
      </c>
      <c r="J240" s="2">
        <v>45001</v>
      </c>
      <c r="K240" s="1">
        <v>16994.650389999999</v>
      </c>
      <c r="L240" s="1">
        <v>17062.449219999999</v>
      </c>
      <c r="M240" s="1">
        <v>16850.150389999999</v>
      </c>
      <c r="N240" s="1">
        <v>16985.599610000001</v>
      </c>
      <c r="O240" s="1">
        <v>16985.599610000001</v>
      </c>
      <c r="P240" s="1">
        <v>349800</v>
      </c>
      <c r="Q240" s="1">
        <v>7.9242899999999998E-4</v>
      </c>
    </row>
    <row r="241" spans="1:17" ht="14.25" customHeight="1">
      <c r="A241" s="2">
        <v>45002</v>
      </c>
      <c r="B241" s="1">
        <v>272.89999399999999</v>
      </c>
      <c r="C241" s="1">
        <v>279.70001200000002</v>
      </c>
      <c r="D241" s="1">
        <v>271.75</v>
      </c>
      <c r="E241" s="1">
        <v>278.04998799999998</v>
      </c>
      <c r="F241" s="1">
        <v>278.04998799999998</v>
      </c>
      <c r="G241" s="1">
        <v>337041</v>
      </c>
      <c r="H241" s="1">
        <f t="shared" si="0"/>
        <v>2.4313780468722124E-2</v>
      </c>
      <c r="J241" s="2">
        <v>45002</v>
      </c>
      <c r="K241" s="1">
        <v>17111.800780000001</v>
      </c>
      <c r="L241" s="1">
        <v>17145.800780000001</v>
      </c>
      <c r="M241" s="1">
        <v>16958.150389999999</v>
      </c>
      <c r="N241" s="1">
        <v>17100.050780000001</v>
      </c>
      <c r="O241" s="1">
        <v>17100.050780000001</v>
      </c>
      <c r="P241" s="1">
        <v>408100</v>
      </c>
      <c r="Q241" s="1">
        <v>6.7381300000000002E-3</v>
      </c>
    </row>
    <row r="242" spans="1:17" ht="14.25" customHeight="1">
      <c r="A242" s="2">
        <v>45005</v>
      </c>
      <c r="B242" s="1">
        <v>278.04998799999998</v>
      </c>
      <c r="C242" s="1">
        <v>283</v>
      </c>
      <c r="D242" s="1">
        <v>268.29998799999998</v>
      </c>
      <c r="E242" s="1">
        <v>271.75</v>
      </c>
      <c r="F242" s="1">
        <v>271.75</v>
      </c>
      <c r="G242" s="1">
        <v>366075</v>
      </c>
      <c r="H242" s="1">
        <f t="shared" si="0"/>
        <v>-2.2657753180697848E-2</v>
      </c>
      <c r="J242" s="2">
        <v>45005</v>
      </c>
      <c r="K242" s="1">
        <v>17066.599610000001</v>
      </c>
      <c r="L242" s="1">
        <v>17066.599610000001</v>
      </c>
      <c r="M242" s="1">
        <v>16828.349610000001</v>
      </c>
      <c r="N242" s="1">
        <v>16988.400389999999</v>
      </c>
      <c r="O242" s="1">
        <v>16988.400389999999</v>
      </c>
      <c r="P242" s="1">
        <v>241800</v>
      </c>
      <c r="Q242" s="1">
        <v>-6.5292429999999997E-3</v>
      </c>
    </row>
    <row r="243" spans="1:17" ht="14.25" customHeight="1">
      <c r="A243" s="2">
        <v>45006</v>
      </c>
      <c r="B243" s="1">
        <v>273.70001200000002</v>
      </c>
      <c r="C243" s="1">
        <v>277.35000600000001</v>
      </c>
      <c r="D243" s="1">
        <v>272</v>
      </c>
      <c r="E243" s="1">
        <v>273.39999399999999</v>
      </c>
      <c r="F243" s="1">
        <v>273.39999399999999</v>
      </c>
      <c r="G243" s="1">
        <v>187318</v>
      </c>
      <c r="H243" s="1">
        <f t="shared" si="0"/>
        <v>6.0717350505978818E-3</v>
      </c>
      <c r="J243" s="2">
        <v>45006</v>
      </c>
      <c r="K243" s="1">
        <v>17060.400389999999</v>
      </c>
      <c r="L243" s="1">
        <v>17127.699219999999</v>
      </c>
      <c r="M243" s="1">
        <v>17016</v>
      </c>
      <c r="N243" s="1">
        <v>17107.5</v>
      </c>
      <c r="O243" s="1">
        <v>17107.5</v>
      </c>
      <c r="P243" s="1">
        <v>246700</v>
      </c>
      <c r="Q243" s="1">
        <v>7.0106430000000004E-3</v>
      </c>
    </row>
    <row r="244" spans="1:17" ht="14.25" customHeight="1">
      <c r="A244" s="2">
        <v>45007</v>
      </c>
      <c r="B244" s="1">
        <v>274.70001200000002</v>
      </c>
      <c r="C244" s="1">
        <v>278.5</v>
      </c>
      <c r="D244" s="1">
        <v>274.60000600000001</v>
      </c>
      <c r="E244" s="1">
        <v>276.64999399999999</v>
      </c>
      <c r="F244" s="1">
        <v>276.64999399999999</v>
      </c>
      <c r="G244" s="1">
        <v>224449</v>
      </c>
      <c r="H244" s="1">
        <f t="shared" si="0"/>
        <v>1.1887344810987743E-2</v>
      </c>
      <c r="J244" s="2">
        <v>45007</v>
      </c>
      <c r="K244" s="1">
        <v>17177.449219999999</v>
      </c>
      <c r="L244" s="1">
        <v>17207.25</v>
      </c>
      <c r="M244" s="1">
        <v>17107.849610000001</v>
      </c>
      <c r="N244" s="1">
        <v>17151.900389999999</v>
      </c>
      <c r="O244" s="1">
        <v>17151.900389999999</v>
      </c>
      <c r="P244" s="1">
        <v>0</v>
      </c>
      <c r="Q244" s="1">
        <v>2.5953759999999999E-3</v>
      </c>
    </row>
    <row r="245" spans="1:17" ht="14.25" customHeight="1">
      <c r="A245" s="2">
        <v>45008</v>
      </c>
      <c r="B245" s="1">
        <v>277</v>
      </c>
      <c r="C245" s="1">
        <v>281.10000600000001</v>
      </c>
      <c r="D245" s="1">
        <v>276.25</v>
      </c>
      <c r="E245" s="1">
        <v>277.79998799999998</v>
      </c>
      <c r="F245" s="1">
        <v>277.79998799999998</v>
      </c>
      <c r="G245" s="1">
        <v>296001</v>
      </c>
      <c r="H245" s="1">
        <f t="shared" si="0"/>
        <v>4.1568553223969573E-3</v>
      </c>
      <c r="J245" s="2">
        <v>45008</v>
      </c>
      <c r="K245" s="1">
        <v>17097.400389999999</v>
      </c>
      <c r="L245" s="1">
        <v>17205.400389999999</v>
      </c>
      <c r="M245" s="1">
        <v>17045.300780000001</v>
      </c>
      <c r="N245" s="1">
        <v>17076.900389999999</v>
      </c>
      <c r="O245" s="1">
        <v>17076.900389999999</v>
      </c>
      <c r="P245" s="1">
        <v>219200</v>
      </c>
      <c r="Q245" s="1">
        <v>-4.3726930000000004E-3</v>
      </c>
    </row>
    <row r="246" spans="1:17" ht="14.25" customHeight="1">
      <c r="A246" s="2">
        <v>45009</v>
      </c>
      <c r="B246" s="1">
        <v>278.35000600000001</v>
      </c>
      <c r="C246" s="1">
        <v>278.35000600000001</v>
      </c>
      <c r="D246" s="1">
        <v>262.29998799999998</v>
      </c>
      <c r="E246" s="1">
        <v>266.45001200000002</v>
      </c>
      <c r="F246" s="1">
        <v>266.45001200000002</v>
      </c>
      <c r="G246" s="1">
        <v>216725</v>
      </c>
      <c r="H246" s="1">
        <f t="shared" si="0"/>
        <v>-4.0856646833260402E-2</v>
      </c>
      <c r="J246" s="2">
        <v>45009</v>
      </c>
      <c r="K246" s="1">
        <v>17076.199219999999</v>
      </c>
      <c r="L246" s="1">
        <v>17109.449219999999</v>
      </c>
      <c r="M246" s="1">
        <v>16917.349610000001</v>
      </c>
      <c r="N246" s="1">
        <v>16945.050780000001</v>
      </c>
      <c r="O246" s="1">
        <v>16945.050780000001</v>
      </c>
      <c r="P246" s="1">
        <v>228000</v>
      </c>
      <c r="Q246" s="1">
        <v>-7.7209330000000001E-3</v>
      </c>
    </row>
    <row r="247" spans="1:17" ht="14.25" customHeight="1">
      <c r="A247" s="2">
        <v>45012</v>
      </c>
      <c r="B247" s="1">
        <v>265</v>
      </c>
      <c r="C247" s="1">
        <v>265.29998799999998</v>
      </c>
      <c r="D247" s="1">
        <v>251</v>
      </c>
      <c r="E247" s="1">
        <v>253.449997</v>
      </c>
      <c r="F247" s="1">
        <v>253.449997</v>
      </c>
      <c r="G247" s="1">
        <v>564044</v>
      </c>
      <c r="H247" s="1">
        <f t="shared" si="0"/>
        <v>-4.8789695682205592E-2</v>
      </c>
      <c r="J247" s="2">
        <v>45012</v>
      </c>
      <c r="K247" s="1">
        <v>16984.300780000001</v>
      </c>
      <c r="L247" s="1">
        <v>17091</v>
      </c>
      <c r="M247" s="1">
        <v>16918.550780000001</v>
      </c>
      <c r="N247" s="1">
        <v>16985.699219999999</v>
      </c>
      <c r="O247" s="1">
        <v>16985.699219999999</v>
      </c>
      <c r="P247" s="1">
        <v>218400</v>
      </c>
      <c r="Q247" s="1">
        <v>2.3988379999999999E-3</v>
      </c>
    </row>
    <row r="248" spans="1:17" ht="14.25" customHeight="1">
      <c r="A248" s="2">
        <v>45013</v>
      </c>
      <c r="B248" s="1">
        <v>254.75</v>
      </c>
      <c r="C248" s="1">
        <v>256.60000600000001</v>
      </c>
      <c r="D248" s="1">
        <v>250.10000600000001</v>
      </c>
      <c r="E248" s="1">
        <v>254.64999399999999</v>
      </c>
      <c r="F248" s="1">
        <v>254.64999399999999</v>
      </c>
      <c r="G248" s="1">
        <v>277830</v>
      </c>
      <c r="H248" s="1">
        <f t="shared" si="0"/>
        <v>4.7346498883564792E-3</v>
      </c>
      <c r="J248" s="2">
        <v>45013</v>
      </c>
      <c r="K248" s="1">
        <v>17031.75</v>
      </c>
      <c r="L248" s="1">
        <v>17061.75</v>
      </c>
      <c r="M248" s="1">
        <v>16913.75</v>
      </c>
      <c r="N248" s="1">
        <v>16951.699219999999</v>
      </c>
      <c r="O248" s="1">
        <v>16951.699219999999</v>
      </c>
      <c r="P248" s="1">
        <v>238800</v>
      </c>
      <c r="Q248" s="1">
        <v>-2.0016840000000001E-3</v>
      </c>
    </row>
    <row r="249" spans="1:17" ht="14.25" customHeight="1">
      <c r="A249" s="2">
        <v>45014</v>
      </c>
      <c r="B249" s="1">
        <v>256</v>
      </c>
      <c r="C249" s="1">
        <v>272</v>
      </c>
      <c r="D249" s="1">
        <v>255</v>
      </c>
      <c r="E249" s="1">
        <v>270.35000600000001</v>
      </c>
      <c r="F249" s="1">
        <v>270.35000600000001</v>
      </c>
      <c r="G249" s="1">
        <v>693291</v>
      </c>
      <c r="H249" s="1">
        <f t="shared" si="0"/>
        <v>6.1653298134379808E-2</v>
      </c>
      <c r="J249" s="2">
        <v>45014</v>
      </c>
      <c r="K249" s="1">
        <v>16977.300780000001</v>
      </c>
      <c r="L249" s="1">
        <v>17126.150389999999</v>
      </c>
      <c r="M249" s="1">
        <v>16940.599610000001</v>
      </c>
      <c r="N249" s="1">
        <v>17080.699219999999</v>
      </c>
      <c r="O249" s="1">
        <v>17080.699219999999</v>
      </c>
      <c r="P249" s="1">
        <v>345900</v>
      </c>
      <c r="Q249" s="1">
        <v>7.6098570000000003E-3</v>
      </c>
    </row>
    <row r="250" spans="1:17" ht="14.25" customHeight="1">
      <c r="A250" s="2">
        <v>45016</v>
      </c>
      <c r="B250" s="1">
        <v>274.79998799999998</v>
      </c>
      <c r="C250" s="1">
        <v>279.39999399999999</v>
      </c>
      <c r="D250" s="1">
        <v>268.25</v>
      </c>
      <c r="E250" s="1">
        <v>271.14999399999999</v>
      </c>
      <c r="F250" s="1">
        <v>271.14999399999999</v>
      </c>
      <c r="G250" s="1">
        <v>563514</v>
      </c>
      <c r="H250" s="1">
        <f t="shared" si="0"/>
        <v>2.9590826049399332E-3</v>
      </c>
      <c r="J250" s="2">
        <v>45016</v>
      </c>
      <c r="K250" s="1">
        <v>17210.349610000001</v>
      </c>
      <c r="L250" s="1">
        <v>17381.599610000001</v>
      </c>
      <c r="M250" s="1">
        <v>17204.650389999999</v>
      </c>
      <c r="N250" s="1">
        <v>17359.75</v>
      </c>
      <c r="O250" s="1">
        <v>17359.75</v>
      </c>
      <c r="P250" s="1">
        <v>263900</v>
      </c>
      <c r="Q250" s="1">
        <v>1.6337199E-2</v>
      </c>
    </row>
    <row r="251" spans="1:17" ht="14.25" customHeight="1">
      <c r="A251" s="2">
        <v>45019</v>
      </c>
      <c r="B251" s="1">
        <v>275</v>
      </c>
      <c r="C251" s="1">
        <v>279.95001200000002</v>
      </c>
      <c r="D251" s="1">
        <v>272.79998799999998</v>
      </c>
      <c r="E251" s="1">
        <v>277.20001200000002</v>
      </c>
      <c r="F251" s="1">
        <v>277.20001200000002</v>
      </c>
      <c r="G251" s="1">
        <v>294793</v>
      </c>
      <c r="H251" s="1">
        <f t="shared" si="0"/>
        <v>2.2312440102801645E-2</v>
      </c>
      <c r="J251" s="2">
        <v>45019</v>
      </c>
      <c r="K251" s="1">
        <v>17427.949219999999</v>
      </c>
      <c r="L251" s="1">
        <v>17428.050780000001</v>
      </c>
      <c r="M251" s="1">
        <v>17312.75</v>
      </c>
      <c r="N251" s="1">
        <v>17398.050780000001</v>
      </c>
      <c r="O251" s="1">
        <v>17398.050780000001</v>
      </c>
      <c r="P251" s="1">
        <v>0</v>
      </c>
      <c r="Q251" s="1">
        <v>2.2062980000000002E-3</v>
      </c>
    </row>
    <row r="252" spans="1:17" ht="14.25" customHeight="1"/>
    <row r="253" spans="1:17" ht="14.25" customHeight="1"/>
    <row r="254" spans="1:17" ht="14.25" customHeight="1"/>
    <row r="255" spans="1:17" ht="14.25" customHeight="1"/>
    <row r="256" spans="1:1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53125" defaultRowHeight="15" customHeight="1"/>
  <cols>
    <col min="1" max="1" width="10.453125" customWidth="1"/>
    <col min="2" max="7" width="8.7265625" customWidth="1"/>
    <col min="8" max="8" width="12.453125" customWidth="1"/>
    <col min="9" max="9" width="8.7265625" customWidth="1"/>
    <col min="10" max="10" width="10.453125" customWidth="1"/>
    <col min="11" max="16" width="8.7265625" customWidth="1"/>
    <col min="17" max="17" width="11.54296875" customWidth="1"/>
    <col min="18" max="18" width="8.7265625" customWidth="1"/>
    <col min="19" max="19" width="29.453125" customWidth="1"/>
    <col min="20" max="20" width="17.7265625" customWidth="1"/>
    <col min="21" max="21" width="12.81640625" customWidth="1"/>
    <col min="22" max="26" width="8.7265625" customWidth="1"/>
  </cols>
  <sheetData>
    <row r="1" spans="1:22" ht="14.25" customHeight="1">
      <c r="A1" s="1" t="s">
        <v>19</v>
      </c>
      <c r="J1" s="1" t="s">
        <v>1</v>
      </c>
    </row>
    <row r="2" spans="1:2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22" ht="14.25" customHeight="1">
      <c r="A3" s="2">
        <v>44655</v>
      </c>
      <c r="B3" s="1">
        <v>415.70001200000002</v>
      </c>
      <c r="C3" s="1">
        <v>421.25</v>
      </c>
      <c r="D3" s="1">
        <v>401.14999399999999</v>
      </c>
      <c r="E3" s="1">
        <v>409.75</v>
      </c>
      <c r="F3" s="1">
        <v>405.66519199999999</v>
      </c>
      <c r="G3" s="1">
        <v>275188</v>
      </c>
      <c r="J3" s="2">
        <v>44655</v>
      </c>
      <c r="K3" s="1">
        <v>17809.099610000001</v>
      </c>
      <c r="L3" s="1">
        <v>18114.650389999999</v>
      </c>
      <c r="M3" s="1">
        <v>17791.400389999999</v>
      </c>
      <c r="N3" s="1">
        <v>18053.400389999999</v>
      </c>
      <c r="O3" s="1">
        <v>18053.400389999999</v>
      </c>
      <c r="P3" s="1">
        <v>345500</v>
      </c>
      <c r="S3" s="1" t="s">
        <v>17</v>
      </c>
      <c r="T3" s="1">
        <f>COVAR(H4:H251, Q4:Q251)/VAR(Q4:Q251)</f>
        <v>0.81141895517473317</v>
      </c>
    </row>
    <row r="4" spans="1:22" ht="14.25" customHeight="1">
      <c r="A4" s="2">
        <v>44656</v>
      </c>
      <c r="B4" s="1">
        <v>412.29998799999998</v>
      </c>
      <c r="C4" s="1">
        <v>423</v>
      </c>
      <c r="D4" s="1">
        <v>407.45001200000002</v>
      </c>
      <c r="E4" s="1">
        <v>409.75</v>
      </c>
      <c r="F4" s="1">
        <v>405.66519199999999</v>
      </c>
      <c r="G4" s="1">
        <v>428062</v>
      </c>
      <c r="H4" s="1">
        <f t="shared" ref="H4:H251" si="0">E4/E3 -1</f>
        <v>0</v>
      </c>
      <c r="J4" s="2">
        <v>44656</v>
      </c>
      <c r="K4" s="1">
        <v>18080.599610000001</v>
      </c>
      <c r="L4" s="1">
        <v>18095.449219999999</v>
      </c>
      <c r="M4" s="1">
        <v>17921.550780000001</v>
      </c>
      <c r="N4" s="1">
        <v>17957.400389999999</v>
      </c>
      <c r="O4" s="1">
        <v>17957.400389999999</v>
      </c>
      <c r="P4" s="1">
        <v>283500</v>
      </c>
      <c r="Q4" s="1">
        <v>-5.317558E-3</v>
      </c>
      <c r="S4" s="1" t="s">
        <v>20</v>
      </c>
      <c r="T4" s="1">
        <f>E251/E3 -1</f>
        <v>0.41037223672971335</v>
      </c>
      <c r="U4" s="1" t="s">
        <v>12</v>
      </c>
      <c r="V4" s="1">
        <f>(E251/E3-1-0.0648)/_xlfn.STDEV.P(E3:E251)*100</f>
        <v>0.48358907780291294</v>
      </c>
    </row>
    <row r="5" spans="1:22" ht="14.25" customHeight="1">
      <c r="A5" s="2">
        <v>44657</v>
      </c>
      <c r="B5" s="1">
        <v>409</v>
      </c>
      <c r="C5" s="1">
        <v>416</v>
      </c>
      <c r="D5" s="1">
        <v>408.35000600000001</v>
      </c>
      <c r="E5" s="1">
        <v>414.45001200000002</v>
      </c>
      <c r="F5" s="1">
        <v>410.31835899999999</v>
      </c>
      <c r="G5" s="1">
        <v>190368</v>
      </c>
      <c r="H5" s="1">
        <f t="shared" si="0"/>
        <v>1.1470438071995215E-2</v>
      </c>
      <c r="J5" s="2">
        <v>44657</v>
      </c>
      <c r="K5" s="1">
        <v>17842.75</v>
      </c>
      <c r="L5" s="1">
        <v>17901</v>
      </c>
      <c r="M5" s="1">
        <v>17779.849610000001</v>
      </c>
      <c r="N5" s="1">
        <v>17807.650389999999</v>
      </c>
      <c r="O5" s="1">
        <v>17807.650389999999</v>
      </c>
      <c r="P5" s="1">
        <v>328800</v>
      </c>
      <c r="Q5" s="1">
        <v>-8.3391799999999999E-3</v>
      </c>
      <c r="S5" s="1" t="s">
        <v>13</v>
      </c>
      <c r="T5" s="3">
        <v>6.4799999999999996E-2</v>
      </c>
    </row>
    <row r="6" spans="1:22" ht="14.25" customHeight="1">
      <c r="A6" s="2">
        <v>44658</v>
      </c>
      <c r="B6" s="1">
        <v>414.45001200000002</v>
      </c>
      <c r="C6" s="1">
        <v>416.89999399999999</v>
      </c>
      <c r="D6" s="1">
        <v>403.20001200000002</v>
      </c>
      <c r="E6" s="1">
        <v>407.54998799999998</v>
      </c>
      <c r="F6" s="1">
        <v>403.48709100000002</v>
      </c>
      <c r="G6" s="1">
        <v>312786</v>
      </c>
      <c r="H6" s="1">
        <f t="shared" si="0"/>
        <v>-1.6648627820524786E-2</v>
      </c>
      <c r="J6" s="2">
        <v>44658</v>
      </c>
      <c r="K6" s="1">
        <v>17723.300780000001</v>
      </c>
      <c r="L6" s="1">
        <v>17787.5</v>
      </c>
      <c r="M6" s="1">
        <v>17623.699219999999</v>
      </c>
      <c r="N6" s="1">
        <v>17639.550780000001</v>
      </c>
      <c r="O6" s="1">
        <v>17639.550780000001</v>
      </c>
      <c r="P6" s="1">
        <v>308800</v>
      </c>
      <c r="Q6" s="1">
        <v>-9.4397409999999998E-3</v>
      </c>
      <c r="S6" s="1" t="s">
        <v>14</v>
      </c>
      <c r="T6" s="1">
        <f>STDEV(H5:H251)</f>
        <v>2.0914499974938217E-2</v>
      </c>
    </row>
    <row r="7" spans="1:22" ht="14.25" customHeight="1">
      <c r="A7" s="2">
        <v>44659</v>
      </c>
      <c r="B7" s="1">
        <v>408.60000600000001</v>
      </c>
      <c r="C7" s="1">
        <v>414.75</v>
      </c>
      <c r="D7" s="1">
        <v>406.64999399999999</v>
      </c>
      <c r="E7" s="1">
        <v>408.75</v>
      </c>
      <c r="F7" s="1">
        <v>404.67514</v>
      </c>
      <c r="G7" s="1">
        <v>353453</v>
      </c>
      <c r="H7" s="1">
        <f t="shared" si="0"/>
        <v>2.9444535279927742E-3</v>
      </c>
      <c r="J7" s="2">
        <v>44659</v>
      </c>
      <c r="K7" s="1">
        <v>17698.150389999999</v>
      </c>
      <c r="L7" s="1">
        <v>17842.75</v>
      </c>
      <c r="M7" s="1">
        <v>17600.550780000001</v>
      </c>
      <c r="N7" s="1">
        <v>17784.349610000001</v>
      </c>
      <c r="O7" s="1">
        <v>17784.349610000001</v>
      </c>
      <c r="P7" s="1">
        <v>274400</v>
      </c>
      <c r="Q7" s="1">
        <v>8.2087589999999995E-3</v>
      </c>
      <c r="S7" s="5" t="s">
        <v>15</v>
      </c>
      <c r="T7" s="1">
        <f>T6/T4%</f>
        <v>5.0964704975188893</v>
      </c>
    </row>
    <row r="8" spans="1:22" ht="14.25" customHeight="1">
      <c r="A8" s="2">
        <v>44662</v>
      </c>
      <c r="B8" s="1">
        <v>412.79998799999998</v>
      </c>
      <c r="C8" s="1">
        <v>418.70001200000002</v>
      </c>
      <c r="D8" s="1">
        <v>411</v>
      </c>
      <c r="E8" s="1">
        <v>414</v>
      </c>
      <c r="F8" s="1">
        <v>409.87283300000001</v>
      </c>
      <c r="G8" s="1">
        <v>919578</v>
      </c>
      <c r="H8" s="1">
        <f t="shared" si="0"/>
        <v>1.2844036697247763E-2</v>
      </c>
      <c r="J8" s="2">
        <v>44662</v>
      </c>
      <c r="K8" s="1">
        <v>17740.900389999999</v>
      </c>
      <c r="L8" s="1">
        <v>17779.050780000001</v>
      </c>
      <c r="M8" s="1">
        <v>17650.949219999999</v>
      </c>
      <c r="N8" s="1">
        <v>17674.949219999999</v>
      </c>
      <c r="O8" s="1">
        <v>17674.949219999999</v>
      </c>
      <c r="P8" s="1">
        <v>251700</v>
      </c>
      <c r="Q8" s="1">
        <v>-6.151498E-3</v>
      </c>
    </row>
    <row r="9" spans="1:22" ht="14.25" customHeight="1">
      <c r="A9" s="2">
        <v>44663</v>
      </c>
      <c r="B9" s="1">
        <v>415.5</v>
      </c>
      <c r="C9" s="1">
        <v>418.14999399999999</v>
      </c>
      <c r="D9" s="1">
        <v>406.04998799999998</v>
      </c>
      <c r="E9" s="1">
        <v>416.04998799999998</v>
      </c>
      <c r="F9" s="1">
        <v>411.90237400000001</v>
      </c>
      <c r="G9" s="1">
        <v>845645</v>
      </c>
      <c r="H9" s="1">
        <f t="shared" si="0"/>
        <v>4.9516618357487996E-3</v>
      </c>
      <c r="J9" s="2">
        <v>44663</v>
      </c>
      <c r="K9" s="1">
        <v>17584.849610000001</v>
      </c>
      <c r="L9" s="1">
        <v>17595.300780000001</v>
      </c>
      <c r="M9" s="1">
        <v>17442.349610000001</v>
      </c>
      <c r="N9" s="1">
        <v>17530.300780000001</v>
      </c>
      <c r="O9" s="1">
        <v>17530.300780000001</v>
      </c>
      <c r="P9" s="1">
        <v>266000</v>
      </c>
      <c r="Q9" s="1">
        <v>-8.1838109999999992E-3</v>
      </c>
    </row>
    <row r="10" spans="1:22" ht="14.25" customHeight="1">
      <c r="A10" s="2">
        <v>44664</v>
      </c>
      <c r="B10" s="1">
        <v>424</v>
      </c>
      <c r="C10" s="1">
        <v>429</v>
      </c>
      <c r="D10" s="1">
        <v>412.64999399999999</v>
      </c>
      <c r="E10" s="1">
        <v>415.70001200000002</v>
      </c>
      <c r="F10" s="1">
        <v>411.55587800000001</v>
      </c>
      <c r="G10" s="1">
        <v>422129</v>
      </c>
      <c r="H10" s="1">
        <f t="shared" si="0"/>
        <v>-8.4118738155081196E-4</v>
      </c>
      <c r="J10" s="2">
        <v>44664</v>
      </c>
      <c r="K10" s="1">
        <v>17599.900389999999</v>
      </c>
      <c r="L10" s="1">
        <v>17663.650389999999</v>
      </c>
      <c r="M10" s="1">
        <v>17457.400389999999</v>
      </c>
      <c r="N10" s="1">
        <v>17475.650389999999</v>
      </c>
      <c r="O10" s="1">
        <v>17475.650389999999</v>
      </c>
      <c r="P10" s="1">
        <v>245100</v>
      </c>
      <c r="Q10" s="1">
        <v>-3.117482E-3</v>
      </c>
    </row>
    <row r="11" spans="1:22" ht="14.25" customHeight="1">
      <c r="A11" s="2">
        <v>44669</v>
      </c>
      <c r="B11" s="1">
        <v>411.89999399999999</v>
      </c>
      <c r="C11" s="1">
        <v>412.70001200000002</v>
      </c>
      <c r="D11" s="1">
        <v>402</v>
      </c>
      <c r="E11" s="1">
        <v>403.14999399999999</v>
      </c>
      <c r="F11" s="1">
        <v>399.13095099999998</v>
      </c>
      <c r="G11" s="1">
        <v>230832</v>
      </c>
      <c r="H11" s="1">
        <f t="shared" si="0"/>
        <v>-3.0190083323836991E-2</v>
      </c>
      <c r="J11" s="2">
        <v>44669</v>
      </c>
      <c r="K11" s="1">
        <v>17183.449219999999</v>
      </c>
      <c r="L11" s="1">
        <v>17237.75</v>
      </c>
      <c r="M11" s="1">
        <v>17067.849610000001</v>
      </c>
      <c r="N11" s="1">
        <v>17173.650389999999</v>
      </c>
      <c r="O11" s="1">
        <v>17173.650389999999</v>
      </c>
      <c r="P11" s="1">
        <v>376100</v>
      </c>
      <c r="Q11" s="1">
        <v>-1.7281187999999999E-2</v>
      </c>
    </row>
    <row r="12" spans="1:22" ht="14.25" customHeight="1">
      <c r="A12" s="2">
        <v>44670</v>
      </c>
      <c r="B12" s="1">
        <v>406.79998799999998</v>
      </c>
      <c r="C12" s="1">
        <v>409.64999399999999</v>
      </c>
      <c r="D12" s="1">
        <v>369.5</v>
      </c>
      <c r="E12" s="1">
        <v>379.39999399999999</v>
      </c>
      <c r="F12" s="1">
        <v>375.61773699999998</v>
      </c>
      <c r="G12" s="1">
        <v>444150</v>
      </c>
      <c r="H12" s="1">
        <f t="shared" si="0"/>
        <v>-5.8911076158914666E-2</v>
      </c>
      <c r="J12" s="2">
        <v>44670</v>
      </c>
      <c r="K12" s="1">
        <v>17258.949219999999</v>
      </c>
      <c r="L12" s="1">
        <v>17275.650389999999</v>
      </c>
      <c r="M12" s="1">
        <v>16824.699219999999</v>
      </c>
      <c r="N12" s="1">
        <v>16958.650389999999</v>
      </c>
      <c r="O12" s="1">
        <v>16958.650389999999</v>
      </c>
      <c r="P12" s="1">
        <v>401400</v>
      </c>
      <c r="Q12" s="1">
        <v>-1.2519179E-2</v>
      </c>
    </row>
    <row r="13" spans="1:22" ht="14.25" customHeight="1">
      <c r="A13" s="2">
        <v>44671</v>
      </c>
      <c r="B13" s="1">
        <v>379</v>
      </c>
      <c r="C13" s="1">
        <v>411.45001200000002</v>
      </c>
      <c r="D13" s="1">
        <v>363</v>
      </c>
      <c r="E13" s="1">
        <v>390.29998799999998</v>
      </c>
      <c r="F13" s="1">
        <v>386.40905800000002</v>
      </c>
      <c r="G13" s="1">
        <v>980309</v>
      </c>
      <c r="H13" s="1">
        <f t="shared" si="0"/>
        <v>2.8729557649913806E-2</v>
      </c>
      <c r="J13" s="2">
        <v>44671</v>
      </c>
      <c r="K13" s="1">
        <v>17045.25</v>
      </c>
      <c r="L13" s="1">
        <v>17186.900389999999</v>
      </c>
      <c r="M13" s="1">
        <v>16978.949219999999</v>
      </c>
      <c r="N13" s="1">
        <v>17136.550780000001</v>
      </c>
      <c r="O13" s="1">
        <v>17136.550780000001</v>
      </c>
      <c r="P13" s="1">
        <v>286100</v>
      </c>
      <c r="Q13" s="1">
        <v>1.0490245E-2</v>
      </c>
    </row>
    <row r="14" spans="1:22" ht="14.25" customHeight="1">
      <c r="A14" s="2">
        <v>44672</v>
      </c>
      <c r="B14" s="1">
        <v>395.60000600000001</v>
      </c>
      <c r="C14" s="1">
        <v>395.60000600000001</v>
      </c>
      <c r="D14" s="1">
        <v>380.35000600000001</v>
      </c>
      <c r="E14" s="1">
        <v>389.04998799999998</v>
      </c>
      <c r="F14" s="1">
        <v>385.17150900000001</v>
      </c>
      <c r="G14" s="1">
        <v>319955</v>
      </c>
      <c r="H14" s="1">
        <f t="shared" si="0"/>
        <v>-3.2026647154290711E-3</v>
      </c>
      <c r="J14" s="2">
        <v>44672</v>
      </c>
      <c r="K14" s="1">
        <v>17234.599610000001</v>
      </c>
      <c r="L14" s="1">
        <v>17414.699219999999</v>
      </c>
      <c r="M14" s="1">
        <v>17215.5</v>
      </c>
      <c r="N14" s="1">
        <v>17392.599610000001</v>
      </c>
      <c r="O14" s="1">
        <v>17392.599610000001</v>
      </c>
      <c r="P14" s="1">
        <v>285200</v>
      </c>
      <c r="Q14" s="1">
        <v>1.4941678E-2</v>
      </c>
    </row>
    <row r="15" spans="1:22" ht="14.25" customHeight="1">
      <c r="A15" s="2">
        <v>44673</v>
      </c>
      <c r="B15" s="1">
        <v>390</v>
      </c>
      <c r="C15" s="1">
        <v>399.95001200000002</v>
      </c>
      <c r="D15" s="1">
        <v>385.10000600000001</v>
      </c>
      <c r="E15" s="1">
        <v>388.14999399999999</v>
      </c>
      <c r="F15" s="1">
        <v>384.28051799999997</v>
      </c>
      <c r="G15" s="1">
        <v>287340</v>
      </c>
      <c r="H15" s="1">
        <f t="shared" si="0"/>
        <v>-2.3133119849884087E-3</v>
      </c>
      <c r="J15" s="2">
        <v>44673</v>
      </c>
      <c r="K15" s="1">
        <v>17242.75</v>
      </c>
      <c r="L15" s="1">
        <v>17315.300780000001</v>
      </c>
      <c r="M15" s="1">
        <v>17149.199219999999</v>
      </c>
      <c r="N15" s="1">
        <v>17171.949219999999</v>
      </c>
      <c r="O15" s="1">
        <v>17171.949219999999</v>
      </c>
      <c r="P15" s="1">
        <v>262700</v>
      </c>
      <c r="Q15" s="1">
        <v>-1.2686453E-2</v>
      </c>
    </row>
    <row r="16" spans="1:22" ht="14.25" customHeight="1">
      <c r="A16" s="2">
        <v>44676</v>
      </c>
      <c r="B16" s="1">
        <v>387.89999399999999</v>
      </c>
      <c r="C16" s="1">
        <v>392.10000600000001</v>
      </c>
      <c r="D16" s="1">
        <v>376.89999399999999</v>
      </c>
      <c r="E16" s="1">
        <v>379.54998799999998</v>
      </c>
      <c r="F16" s="1">
        <v>375.76623499999999</v>
      </c>
      <c r="G16" s="1">
        <v>334473</v>
      </c>
      <c r="H16" s="1">
        <f t="shared" si="0"/>
        <v>-2.2156398642118713E-2</v>
      </c>
      <c r="J16" s="2">
        <v>44676</v>
      </c>
      <c r="K16" s="1">
        <v>17009.050780000001</v>
      </c>
      <c r="L16" s="1">
        <v>17054.300780000001</v>
      </c>
      <c r="M16" s="1">
        <v>16888.699219999999</v>
      </c>
      <c r="N16" s="1">
        <v>16953.949219999999</v>
      </c>
      <c r="O16" s="1">
        <v>16953.949219999999</v>
      </c>
      <c r="P16" s="1">
        <v>275700</v>
      </c>
      <c r="Q16" s="1">
        <v>-1.2695123000000001E-2</v>
      </c>
    </row>
    <row r="17" spans="1:17" ht="14.25" customHeight="1">
      <c r="A17" s="2">
        <v>44677</v>
      </c>
      <c r="B17" s="1">
        <v>384</v>
      </c>
      <c r="C17" s="1">
        <v>401.45001200000002</v>
      </c>
      <c r="D17" s="1">
        <v>383.29998799999998</v>
      </c>
      <c r="E17" s="1">
        <v>399.10000600000001</v>
      </c>
      <c r="F17" s="1">
        <v>395.12136800000002</v>
      </c>
      <c r="G17" s="1">
        <v>370756</v>
      </c>
      <c r="H17" s="1">
        <f t="shared" si="0"/>
        <v>5.1508414222371179E-2</v>
      </c>
      <c r="J17" s="2">
        <v>44677</v>
      </c>
      <c r="K17" s="1">
        <v>17121.300780000001</v>
      </c>
      <c r="L17" s="1">
        <v>17223.849610000001</v>
      </c>
      <c r="M17" s="1">
        <v>17064.449219999999</v>
      </c>
      <c r="N17" s="1">
        <v>17200.800780000001</v>
      </c>
      <c r="O17" s="1">
        <v>17200.800780000001</v>
      </c>
      <c r="P17" s="1">
        <v>261100</v>
      </c>
      <c r="Q17" s="1">
        <v>1.4560122E-2</v>
      </c>
    </row>
    <row r="18" spans="1:17" ht="14.25" customHeight="1">
      <c r="A18" s="2">
        <v>44678</v>
      </c>
      <c r="B18" s="1">
        <v>396.95001200000002</v>
      </c>
      <c r="C18" s="1">
        <v>404</v>
      </c>
      <c r="D18" s="1">
        <v>389</v>
      </c>
      <c r="E18" s="1">
        <v>396.04998799999998</v>
      </c>
      <c r="F18" s="1">
        <v>392.10174599999999</v>
      </c>
      <c r="G18" s="1">
        <v>487307</v>
      </c>
      <c r="H18" s="1">
        <f t="shared" si="0"/>
        <v>-7.642239925198191E-3</v>
      </c>
      <c r="J18" s="2">
        <v>44678</v>
      </c>
      <c r="K18" s="1">
        <v>17073.349610000001</v>
      </c>
      <c r="L18" s="1">
        <v>17110.699219999999</v>
      </c>
      <c r="M18" s="1">
        <v>16958.449219999999</v>
      </c>
      <c r="N18" s="1">
        <v>17038.400389999999</v>
      </c>
      <c r="O18" s="1">
        <v>17038.400389999999</v>
      </c>
      <c r="P18" s="1">
        <v>265100</v>
      </c>
      <c r="Q18" s="1">
        <v>-9.4414440000000002E-3</v>
      </c>
    </row>
    <row r="19" spans="1:17" ht="14.25" customHeight="1">
      <c r="A19" s="2">
        <v>44679</v>
      </c>
      <c r="B19" s="1">
        <v>398.10000600000001</v>
      </c>
      <c r="C19" s="1">
        <v>412</v>
      </c>
      <c r="D19" s="1">
        <v>389.54998799999998</v>
      </c>
      <c r="E19" s="1">
        <v>407.64999399999999</v>
      </c>
      <c r="F19" s="1">
        <v>403.58612099999999</v>
      </c>
      <c r="G19" s="1">
        <v>450298</v>
      </c>
      <c r="H19" s="1">
        <f t="shared" si="0"/>
        <v>2.9289247194725254E-2</v>
      </c>
      <c r="J19" s="2">
        <v>44679</v>
      </c>
      <c r="K19" s="1">
        <v>17189.5</v>
      </c>
      <c r="L19" s="1">
        <v>17322.5</v>
      </c>
      <c r="M19" s="1">
        <v>17071.050780000001</v>
      </c>
      <c r="N19" s="1">
        <v>17245.050780000001</v>
      </c>
      <c r="O19" s="1">
        <v>17245.050780000001</v>
      </c>
      <c r="P19" s="1">
        <v>312900</v>
      </c>
      <c r="Q19" s="1">
        <v>1.2128509000000001E-2</v>
      </c>
    </row>
    <row r="20" spans="1:17" ht="14.25" customHeight="1">
      <c r="A20" s="2">
        <v>44680</v>
      </c>
      <c r="B20" s="1">
        <v>409.29998799999998</v>
      </c>
      <c r="C20" s="1">
        <v>422.45001200000002</v>
      </c>
      <c r="D20" s="1">
        <v>402.95001200000002</v>
      </c>
      <c r="E20" s="1">
        <v>408.14999399999999</v>
      </c>
      <c r="F20" s="1">
        <v>404.08111600000001</v>
      </c>
      <c r="G20" s="1">
        <v>521807</v>
      </c>
      <c r="H20" s="1">
        <f t="shared" si="0"/>
        <v>1.2265423950919008E-3</v>
      </c>
      <c r="J20" s="2">
        <v>44680</v>
      </c>
      <c r="K20" s="1">
        <v>17329.25</v>
      </c>
      <c r="L20" s="1">
        <v>17377.650389999999</v>
      </c>
      <c r="M20" s="1">
        <v>17053.25</v>
      </c>
      <c r="N20" s="1">
        <v>17102.550780000001</v>
      </c>
      <c r="O20" s="1">
        <v>17102.550780000001</v>
      </c>
      <c r="P20" s="1">
        <v>336200</v>
      </c>
      <c r="Q20" s="1">
        <v>-8.2632399999999998E-3</v>
      </c>
    </row>
    <row r="21" spans="1:17" ht="14.25" customHeight="1">
      <c r="A21" s="2">
        <v>44683</v>
      </c>
      <c r="B21" s="1">
        <v>403.89999399999999</v>
      </c>
      <c r="C21" s="1">
        <v>408.35000600000001</v>
      </c>
      <c r="D21" s="1">
        <v>396.89999399999999</v>
      </c>
      <c r="E21" s="1">
        <v>401.29998799999998</v>
      </c>
      <c r="F21" s="1">
        <v>397.29940800000003</v>
      </c>
      <c r="G21" s="1">
        <v>182140</v>
      </c>
      <c r="H21" s="1">
        <f t="shared" si="0"/>
        <v>-1.6783060396173832E-2</v>
      </c>
      <c r="J21" s="2">
        <v>44683</v>
      </c>
      <c r="K21" s="1">
        <v>16924.449219999999</v>
      </c>
      <c r="L21" s="1">
        <v>17092.25</v>
      </c>
      <c r="M21" s="1">
        <v>16917.25</v>
      </c>
      <c r="N21" s="1">
        <v>17069.099610000001</v>
      </c>
      <c r="O21" s="1">
        <v>17069.099610000001</v>
      </c>
      <c r="P21" s="1">
        <v>278200</v>
      </c>
      <c r="Q21" s="1">
        <v>-1.9559170000000002E-3</v>
      </c>
    </row>
    <row r="22" spans="1:17" ht="14.25" customHeight="1">
      <c r="A22" s="2">
        <v>44685</v>
      </c>
      <c r="B22" s="1">
        <v>395.45001200000002</v>
      </c>
      <c r="C22" s="1">
        <v>400</v>
      </c>
      <c r="D22" s="1">
        <v>385</v>
      </c>
      <c r="E22" s="1">
        <v>387.10000600000001</v>
      </c>
      <c r="F22" s="1">
        <v>383.24099699999999</v>
      </c>
      <c r="G22" s="1">
        <v>249277</v>
      </c>
      <c r="H22" s="1">
        <f t="shared" si="0"/>
        <v>-3.5384954957935255E-2</v>
      </c>
      <c r="J22" s="2">
        <v>44685</v>
      </c>
      <c r="K22" s="1">
        <v>17096.599610000001</v>
      </c>
      <c r="L22" s="1">
        <v>17132.849610000001</v>
      </c>
      <c r="M22" s="1">
        <v>16623.949219999999</v>
      </c>
      <c r="N22" s="1">
        <v>16677.599610000001</v>
      </c>
      <c r="O22" s="1">
        <v>16677.599610000001</v>
      </c>
      <c r="P22" s="1">
        <v>310600</v>
      </c>
      <c r="Q22" s="1">
        <v>-2.2936182999999999E-2</v>
      </c>
    </row>
    <row r="23" spans="1:17" ht="14.25" customHeight="1">
      <c r="A23" s="2">
        <v>44686</v>
      </c>
      <c r="B23" s="1">
        <v>390.10000600000001</v>
      </c>
      <c r="C23" s="1">
        <v>393.20001200000002</v>
      </c>
      <c r="D23" s="1">
        <v>374.39999399999999</v>
      </c>
      <c r="E23" s="1">
        <v>375.64999399999999</v>
      </c>
      <c r="F23" s="1">
        <v>371.90512100000001</v>
      </c>
      <c r="G23" s="1">
        <v>235186</v>
      </c>
      <c r="H23" s="1">
        <f t="shared" si="0"/>
        <v>-2.9578950716936947E-2</v>
      </c>
      <c r="J23" s="2">
        <v>44686</v>
      </c>
      <c r="K23" s="1">
        <v>16854.75</v>
      </c>
      <c r="L23" s="1">
        <v>16945.699219999999</v>
      </c>
      <c r="M23" s="1">
        <v>16651.849610000001</v>
      </c>
      <c r="N23" s="1">
        <v>16682.650389999999</v>
      </c>
      <c r="O23" s="1">
        <v>16682.650389999999</v>
      </c>
      <c r="P23" s="1">
        <v>265800</v>
      </c>
      <c r="Q23" s="1">
        <v>3.0284799999999998E-4</v>
      </c>
    </row>
    <row r="24" spans="1:17" ht="14.25" customHeight="1">
      <c r="A24" s="2">
        <v>44687</v>
      </c>
      <c r="B24" s="1">
        <v>363.20001200000002</v>
      </c>
      <c r="C24" s="1">
        <v>366.89999399999999</v>
      </c>
      <c r="D24" s="1">
        <v>350</v>
      </c>
      <c r="E24" s="1">
        <v>359.79998799999998</v>
      </c>
      <c r="F24" s="1">
        <v>356.21310399999999</v>
      </c>
      <c r="G24" s="1">
        <v>630032</v>
      </c>
      <c r="H24" s="1">
        <f t="shared" si="0"/>
        <v>-4.2193547858808134E-2</v>
      </c>
      <c r="J24" s="2">
        <v>44687</v>
      </c>
      <c r="K24" s="1">
        <v>16415.550780000001</v>
      </c>
      <c r="L24" s="1">
        <v>16484.199219999999</v>
      </c>
      <c r="M24" s="1">
        <v>16340.900390000001</v>
      </c>
      <c r="N24" s="1">
        <v>16411.25</v>
      </c>
      <c r="O24" s="1">
        <v>16411.25</v>
      </c>
      <c r="P24" s="1">
        <v>300500</v>
      </c>
      <c r="Q24" s="1">
        <v>-1.6268422000000001E-2</v>
      </c>
    </row>
    <row r="25" spans="1:17" ht="14.25" customHeight="1">
      <c r="A25" s="2">
        <v>44690</v>
      </c>
      <c r="B25" s="1">
        <v>354.5</v>
      </c>
      <c r="C25" s="1">
        <v>355</v>
      </c>
      <c r="D25" s="1">
        <v>336.04998799999998</v>
      </c>
      <c r="E25" s="1">
        <v>344.39999399999999</v>
      </c>
      <c r="F25" s="1">
        <v>340.96667500000001</v>
      </c>
      <c r="G25" s="1">
        <v>483699</v>
      </c>
      <c r="H25" s="1">
        <f t="shared" si="0"/>
        <v>-4.2801541171813451E-2</v>
      </c>
      <c r="J25" s="2">
        <v>44690</v>
      </c>
      <c r="K25" s="1">
        <v>16227.700199999999</v>
      </c>
      <c r="L25" s="1">
        <v>16403.699219999999</v>
      </c>
      <c r="M25" s="1">
        <v>16142.099609999999</v>
      </c>
      <c r="N25" s="1">
        <v>16301.849609999999</v>
      </c>
      <c r="O25" s="1">
        <v>16301.849609999999</v>
      </c>
      <c r="P25" s="1">
        <v>288400</v>
      </c>
      <c r="Q25" s="1">
        <v>-6.666183E-3</v>
      </c>
    </row>
    <row r="26" spans="1:17" ht="14.25" customHeight="1">
      <c r="A26" s="2">
        <v>44691</v>
      </c>
      <c r="B26" s="1">
        <v>344.39999399999999</v>
      </c>
      <c r="C26" s="1">
        <v>347.89999399999999</v>
      </c>
      <c r="D26" s="1">
        <v>333.5</v>
      </c>
      <c r="E26" s="1">
        <v>335.75</v>
      </c>
      <c r="F26" s="1">
        <v>332.40289300000001</v>
      </c>
      <c r="G26" s="1">
        <v>351175</v>
      </c>
      <c r="H26" s="1">
        <f t="shared" si="0"/>
        <v>-2.5116127034543467E-2</v>
      </c>
      <c r="J26" s="2">
        <v>44691</v>
      </c>
      <c r="K26" s="1">
        <v>16248.900390000001</v>
      </c>
      <c r="L26" s="1">
        <v>16404.550780000001</v>
      </c>
      <c r="M26" s="1">
        <v>16197.29981</v>
      </c>
      <c r="N26" s="1">
        <v>16240.04981</v>
      </c>
      <c r="O26" s="1">
        <v>16240.04981</v>
      </c>
      <c r="P26" s="1">
        <v>283100</v>
      </c>
      <c r="Q26" s="1">
        <v>-3.7909689999999999E-3</v>
      </c>
    </row>
    <row r="27" spans="1:17" ht="14.25" customHeight="1">
      <c r="A27" s="2">
        <v>44692</v>
      </c>
      <c r="B27" s="1">
        <v>336</v>
      </c>
      <c r="C27" s="1">
        <v>342.35000600000001</v>
      </c>
      <c r="D27" s="1">
        <v>315.20001200000002</v>
      </c>
      <c r="E27" s="1">
        <v>324.29998799999998</v>
      </c>
      <c r="F27" s="1">
        <v>321.067047</v>
      </c>
      <c r="G27" s="1">
        <v>284808</v>
      </c>
      <c r="H27" s="1">
        <f t="shared" si="0"/>
        <v>-3.4102790766939783E-2</v>
      </c>
      <c r="J27" s="2">
        <v>44692</v>
      </c>
      <c r="K27" s="1">
        <v>16270.04981</v>
      </c>
      <c r="L27" s="1">
        <v>16318.75</v>
      </c>
      <c r="M27" s="1">
        <v>15992.599609999999</v>
      </c>
      <c r="N27" s="1">
        <v>16167.099609999999</v>
      </c>
      <c r="O27" s="1">
        <v>16167.099609999999</v>
      </c>
      <c r="P27" s="1">
        <v>284300</v>
      </c>
      <c r="Q27" s="1">
        <v>-4.4919929999999997E-3</v>
      </c>
    </row>
    <row r="28" spans="1:17" ht="14.25" customHeight="1">
      <c r="A28" s="2">
        <v>44693</v>
      </c>
      <c r="B28" s="1">
        <v>325.29998799999998</v>
      </c>
      <c r="C28" s="1">
        <v>331.95001200000002</v>
      </c>
      <c r="D28" s="1">
        <v>315.64999399999999</v>
      </c>
      <c r="E28" s="1">
        <v>323.14999399999999</v>
      </c>
      <c r="F28" s="1">
        <v>319.92849699999999</v>
      </c>
      <c r="G28" s="1">
        <v>319787</v>
      </c>
      <c r="H28" s="1">
        <f t="shared" si="0"/>
        <v>-3.5460809206073751E-3</v>
      </c>
      <c r="J28" s="2">
        <v>44693</v>
      </c>
      <c r="K28" s="1">
        <v>16021.099609999999</v>
      </c>
      <c r="L28" s="1">
        <v>16041.950199999999</v>
      </c>
      <c r="M28" s="1">
        <v>15735.75</v>
      </c>
      <c r="N28" s="1">
        <v>15808</v>
      </c>
      <c r="O28" s="1">
        <v>15808</v>
      </c>
      <c r="P28" s="1">
        <v>314900</v>
      </c>
      <c r="Q28" s="1">
        <v>-2.2211752000000001E-2</v>
      </c>
    </row>
    <row r="29" spans="1:17" ht="14.25" customHeight="1">
      <c r="A29" s="2">
        <v>44694</v>
      </c>
      <c r="B29" s="1">
        <v>330.29998799999998</v>
      </c>
      <c r="C29" s="1">
        <v>334.14999399999999</v>
      </c>
      <c r="D29" s="1">
        <v>324.25</v>
      </c>
      <c r="E29" s="1">
        <v>330.25</v>
      </c>
      <c r="F29" s="1">
        <v>326.95773300000002</v>
      </c>
      <c r="G29" s="1">
        <v>235190</v>
      </c>
      <c r="H29" s="1">
        <f t="shared" si="0"/>
        <v>2.1971239770470108E-2</v>
      </c>
      <c r="J29" s="2">
        <v>44694</v>
      </c>
      <c r="K29" s="1">
        <v>15977</v>
      </c>
      <c r="L29" s="1">
        <v>16083.599609999999</v>
      </c>
      <c r="M29" s="1">
        <v>15740.849609999999</v>
      </c>
      <c r="N29" s="1">
        <v>15782.150390000001</v>
      </c>
      <c r="O29" s="1">
        <v>15782.150390000001</v>
      </c>
      <c r="P29" s="1">
        <v>369100</v>
      </c>
      <c r="Q29" s="1">
        <v>-1.6352230000000001E-3</v>
      </c>
    </row>
    <row r="30" spans="1:17" ht="14.25" customHeight="1">
      <c r="A30" s="2">
        <v>44697</v>
      </c>
      <c r="B30" s="1">
        <v>331</v>
      </c>
      <c r="C30" s="1">
        <v>333.45001200000002</v>
      </c>
      <c r="D30" s="1">
        <v>324.25</v>
      </c>
      <c r="E30" s="1">
        <v>326.29998799999998</v>
      </c>
      <c r="F30" s="1">
        <v>323.04708900000003</v>
      </c>
      <c r="G30" s="1">
        <v>188785</v>
      </c>
      <c r="H30" s="1">
        <f t="shared" si="0"/>
        <v>-1.1960672218016666E-2</v>
      </c>
      <c r="J30" s="2">
        <v>44697</v>
      </c>
      <c r="K30" s="1">
        <v>15845.099609999999</v>
      </c>
      <c r="L30" s="1">
        <v>15977.950199999999</v>
      </c>
      <c r="M30" s="1">
        <v>15739.650390000001</v>
      </c>
      <c r="N30" s="1">
        <v>15842.29981</v>
      </c>
      <c r="O30" s="1">
        <v>15842.29981</v>
      </c>
      <c r="P30" s="1">
        <v>217600</v>
      </c>
      <c r="Q30" s="1">
        <v>3.811231E-3</v>
      </c>
    </row>
    <row r="31" spans="1:17" ht="14.25" customHeight="1">
      <c r="A31" s="2">
        <v>44698</v>
      </c>
      <c r="B31" s="1">
        <v>329.75</v>
      </c>
      <c r="C31" s="1">
        <v>355</v>
      </c>
      <c r="D31" s="1">
        <v>329.75</v>
      </c>
      <c r="E31" s="1">
        <v>350.39999399999999</v>
      </c>
      <c r="F31" s="1">
        <v>346.90685999999999</v>
      </c>
      <c r="G31" s="1">
        <v>300860</v>
      </c>
      <c r="H31" s="1">
        <f t="shared" si="0"/>
        <v>7.3858433608033236E-2</v>
      </c>
      <c r="J31" s="2">
        <v>44698</v>
      </c>
      <c r="K31" s="1">
        <v>15912.599609999999</v>
      </c>
      <c r="L31" s="1">
        <v>16284.25</v>
      </c>
      <c r="M31" s="1">
        <v>15900.79981</v>
      </c>
      <c r="N31" s="1">
        <v>16259.29981</v>
      </c>
      <c r="O31" s="1">
        <v>16259.29981</v>
      </c>
      <c r="P31" s="1">
        <v>295700</v>
      </c>
      <c r="Q31" s="1">
        <v>2.6321936000000001E-2</v>
      </c>
    </row>
    <row r="32" spans="1:17" ht="14.25" customHeight="1">
      <c r="A32" s="2">
        <v>44699</v>
      </c>
      <c r="B32" s="1">
        <v>352.20001200000002</v>
      </c>
      <c r="C32" s="1">
        <v>370.45001200000002</v>
      </c>
      <c r="D32" s="1">
        <v>345.5</v>
      </c>
      <c r="E32" s="1">
        <v>367.64999399999999</v>
      </c>
      <c r="F32" s="1">
        <v>363.984894</v>
      </c>
      <c r="G32" s="1">
        <v>731904</v>
      </c>
      <c r="H32" s="1">
        <f t="shared" si="0"/>
        <v>4.9229452897764592E-2</v>
      </c>
      <c r="J32" s="2">
        <v>44699</v>
      </c>
      <c r="K32" s="1">
        <v>16318.150390000001</v>
      </c>
      <c r="L32" s="1">
        <v>16399.800780000001</v>
      </c>
      <c r="M32" s="1">
        <v>16211.200199999999</v>
      </c>
      <c r="N32" s="1">
        <v>16240.29981</v>
      </c>
      <c r="O32" s="1">
        <v>16240.29981</v>
      </c>
      <c r="P32" s="1">
        <v>290400</v>
      </c>
      <c r="Q32" s="1">
        <v>-1.1685619999999999E-3</v>
      </c>
    </row>
    <row r="33" spans="1:17" ht="14.25" customHeight="1">
      <c r="A33" s="2">
        <v>44700</v>
      </c>
      <c r="B33" s="1">
        <v>362</v>
      </c>
      <c r="C33" s="1">
        <v>371.54998799999998</v>
      </c>
      <c r="D33" s="1">
        <v>357.04998799999998</v>
      </c>
      <c r="E33" s="1">
        <v>365.20001200000002</v>
      </c>
      <c r="F33" s="1">
        <v>361.559326</v>
      </c>
      <c r="G33" s="1">
        <v>264267</v>
      </c>
      <c r="H33" s="1">
        <f t="shared" si="0"/>
        <v>-6.6638978375720415E-3</v>
      </c>
      <c r="J33" s="2">
        <v>44700</v>
      </c>
      <c r="K33" s="1">
        <v>15917.400390000001</v>
      </c>
      <c r="L33" s="1">
        <v>15984.75</v>
      </c>
      <c r="M33" s="1">
        <v>15775.200199999999</v>
      </c>
      <c r="N33" s="1">
        <v>15809.400390000001</v>
      </c>
      <c r="O33" s="1">
        <v>15809.400390000001</v>
      </c>
      <c r="P33" s="1">
        <v>313900</v>
      </c>
      <c r="Q33" s="1">
        <v>-2.6532725E-2</v>
      </c>
    </row>
    <row r="34" spans="1:17" ht="14.25" customHeight="1">
      <c r="A34" s="2">
        <v>44701</v>
      </c>
      <c r="B34" s="1">
        <v>368.60000600000001</v>
      </c>
      <c r="C34" s="1">
        <v>371.70001200000002</v>
      </c>
      <c r="D34" s="1">
        <v>361</v>
      </c>
      <c r="E34" s="1">
        <v>363.95001200000002</v>
      </c>
      <c r="F34" s="1">
        <v>360.321777</v>
      </c>
      <c r="G34" s="1">
        <v>145686</v>
      </c>
      <c r="H34" s="1">
        <f t="shared" si="0"/>
        <v>-3.422781924771634E-3</v>
      </c>
      <c r="J34" s="2">
        <v>44701</v>
      </c>
      <c r="K34" s="1">
        <v>16043.79981</v>
      </c>
      <c r="L34" s="1">
        <v>16283.04981</v>
      </c>
      <c r="M34" s="1">
        <v>16003.849609999999</v>
      </c>
      <c r="N34" s="1">
        <v>16266.150390000001</v>
      </c>
      <c r="O34" s="1">
        <v>16266.150390000001</v>
      </c>
      <c r="P34" s="1">
        <v>252400</v>
      </c>
      <c r="Q34" s="1">
        <v>2.8891039E-2</v>
      </c>
    </row>
    <row r="35" spans="1:17" ht="14.25" customHeight="1">
      <c r="A35" s="2">
        <v>44704</v>
      </c>
      <c r="B35" s="1">
        <v>365.60000600000001</v>
      </c>
      <c r="C35" s="1">
        <v>367.60000600000001</v>
      </c>
      <c r="D35" s="1">
        <v>352.10000600000001</v>
      </c>
      <c r="E35" s="1">
        <v>353.25</v>
      </c>
      <c r="F35" s="1">
        <v>349.72842400000002</v>
      </c>
      <c r="G35" s="1">
        <v>137253</v>
      </c>
      <c r="H35" s="1">
        <f t="shared" si="0"/>
        <v>-2.9399674810286935E-2</v>
      </c>
      <c r="J35" s="2">
        <v>44704</v>
      </c>
      <c r="K35" s="1">
        <v>16290.950199999999</v>
      </c>
      <c r="L35" s="1">
        <v>16414.699219999999</v>
      </c>
      <c r="M35" s="1">
        <v>16185.75</v>
      </c>
      <c r="N35" s="1">
        <v>16214.700199999999</v>
      </c>
      <c r="O35" s="1">
        <v>16214.700199999999</v>
      </c>
      <c r="P35" s="1">
        <v>293800</v>
      </c>
      <c r="Q35" s="1">
        <v>-3.1630220000000001E-3</v>
      </c>
    </row>
    <row r="36" spans="1:17" ht="14.25" customHeight="1">
      <c r="A36" s="2">
        <v>44705</v>
      </c>
      <c r="B36" s="1">
        <v>355</v>
      </c>
      <c r="C36" s="1">
        <v>357.85000600000001</v>
      </c>
      <c r="D36" s="1">
        <v>341.04998799999998</v>
      </c>
      <c r="E36" s="1">
        <v>345.35000600000001</v>
      </c>
      <c r="F36" s="1">
        <v>341.907196</v>
      </c>
      <c r="G36" s="1">
        <v>192116</v>
      </c>
      <c r="H36" s="1">
        <f t="shared" si="0"/>
        <v>-2.236374805378627E-2</v>
      </c>
      <c r="J36" s="2">
        <v>44705</v>
      </c>
      <c r="K36" s="1">
        <v>16225.54981</v>
      </c>
      <c r="L36" s="1">
        <v>16262.79981</v>
      </c>
      <c r="M36" s="1">
        <v>16078.599609999999</v>
      </c>
      <c r="N36" s="1">
        <v>16125.150390000001</v>
      </c>
      <c r="O36" s="1">
        <v>16125.150390000001</v>
      </c>
      <c r="P36" s="1">
        <v>249800</v>
      </c>
      <c r="Q36" s="1">
        <v>-5.5227540000000004E-3</v>
      </c>
    </row>
    <row r="37" spans="1:17" ht="14.25" customHeight="1">
      <c r="A37" s="2">
        <v>44706</v>
      </c>
      <c r="B37" s="1">
        <v>342.14999399999999</v>
      </c>
      <c r="C37" s="1">
        <v>353.14999399999999</v>
      </c>
      <c r="D37" s="1">
        <v>335</v>
      </c>
      <c r="E37" s="1">
        <v>341.25</v>
      </c>
      <c r="F37" s="1">
        <v>337.84808299999997</v>
      </c>
      <c r="G37" s="1">
        <v>284660</v>
      </c>
      <c r="H37" s="1">
        <f t="shared" si="0"/>
        <v>-1.1872031066361144E-2</v>
      </c>
      <c r="J37" s="2">
        <v>44706</v>
      </c>
      <c r="K37" s="1">
        <v>16196.349609999999</v>
      </c>
      <c r="L37" s="1">
        <v>16223.349609999999</v>
      </c>
      <c r="M37" s="1">
        <v>16006.950199999999</v>
      </c>
      <c r="N37" s="1">
        <v>16025.79981</v>
      </c>
      <c r="O37" s="1">
        <v>16025.79981</v>
      </c>
      <c r="P37" s="1">
        <v>243300</v>
      </c>
      <c r="Q37" s="1">
        <v>-6.1612189999999999E-3</v>
      </c>
    </row>
    <row r="38" spans="1:17" ht="14.25" customHeight="1">
      <c r="A38" s="2">
        <v>44707</v>
      </c>
      <c r="B38" s="1">
        <v>341.25</v>
      </c>
      <c r="C38" s="1">
        <v>346.75</v>
      </c>
      <c r="D38" s="1">
        <v>334</v>
      </c>
      <c r="E38" s="1">
        <v>342.04998799999998</v>
      </c>
      <c r="F38" s="1">
        <v>338.64007600000002</v>
      </c>
      <c r="G38" s="1">
        <v>100879</v>
      </c>
      <c r="H38" s="1">
        <f t="shared" si="0"/>
        <v>2.3442871794872033E-3</v>
      </c>
      <c r="J38" s="2">
        <v>44707</v>
      </c>
      <c r="K38" s="1">
        <v>16105</v>
      </c>
      <c r="L38" s="1">
        <v>16204.450199999999</v>
      </c>
      <c r="M38" s="1">
        <v>15903.700199999999</v>
      </c>
      <c r="N38" s="1">
        <v>16170.150390000001</v>
      </c>
      <c r="O38" s="1">
        <v>16170.150390000001</v>
      </c>
      <c r="P38" s="1">
        <v>314300</v>
      </c>
      <c r="Q38" s="1">
        <v>9.0073870000000004E-3</v>
      </c>
    </row>
    <row r="39" spans="1:17" ht="14.25" customHeight="1">
      <c r="A39" s="2">
        <v>44708</v>
      </c>
      <c r="B39" s="1">
        <v>345</v>
      </c>
      <c r="C39" s="1">
        <v>352.39999399999999</v>
      </c>
      <c r="D39" s="1">
        <v>338</v>
      </c>
      <c r="E39" s="1">
        <v>349.85000600000001</v>
      </c>
      <c r="F39" s="1">
        <v>346.36233499999997</v>
      </c>
      <c r="G39" s="1">
        <v>226992</v>
      </c>
      <c r="H39" s="1">
        <f t="shared" si="0"/>
        <v>2.2803737095877352E-2</v>
      </c>
      <c r="J39" s="2">
        <v>44708</v>
      </c>
      <c r="K39" s="1">
        <v>16296.599609999999</v>
      </c>
      <c r="L39" s="1">
        <v>16370.599609999999</v>
      </c>
      <c r="M39" s="1">
        <v>16221.950199999999</v>
      </c>
      <c r="N39" s="1">
        <v>16352.450199999999</v>
      </c>
      <c r="O39" s="1">
        <v>16352.450199999999</v>
      </c>
      <c r="P39" s="1">
        <v>274100</v>
      </c>
      <c r="Q39" s="1">
        <v>1.1273847E-2</v>
      </c>
    </row>
    <row r="40" spans="1:17" ht="14.25" customHeight="1">
      <c r="A40" s="2">
        <v>44711</v>
      </c>
      <c r="B40" s="1">
        <v>353.5</v>
      </c>
      <c r="C40" s="1">
        <v>363</v>
      </c>
      <c r="D40" s="1">
        <v>343.14999399999999</v>
      </c>
      <c r="E40" s="1">
        <v>357.85000600000001</v>
      </c>
      <c r="F40" s="1">
        <v>354.28259300000002</v>
      </c>
      <c r="G40" s="1">
        <v>442317</v>
      </c>
      <c r="H40" s="1">
        <f t="shared" si="0"/>
        <v>2.2866942583388061E-2</v>
      </c>
      <c r="J40" s="2">
        <v>44711</v>
      </c>
      <c r="K40" s="1">
        <v>16527.900389999999</v>
      </c>
      <c r="L40" s="1">
        <v>16695.5</v>
      </c>
      <c r="M40" s="1">
        <v>16506.150389999999</v>
      </c>
      <c r="N40" s="1">
        <v>16661.400389999999</v>
      </c>
      <c r="O40" s="1">
        <v>16661.400389999999</v>
      </c>
      <c r="P40" s="1">
        <v>251400</v>
      </c>
      <c r="Q40" s="1">
        <v>1.8893205E-2</v>
      </c>
    </row>
    <row r="41" spans="1:17" ht="14.25" customHeight="1">
      <c r="A41" s="2">
        <v>44712</v>
      </c>
      <c r="B41" s="1">
        <v>359.70001200000002</v>
      </c>
      <c r="C41" s="1">
        <v>359.79998799999998</v>
      </c>
      <c r="D41" s="1">
        <v>342.39999399999999</v>
      </c>
      <c r="E41" s="1">
        <v>354.10000600000001</v>
      </c>
      <c r="F41" s="1">
        <v>350.56997699999999</v>
      </c>
      <c r="G41" s="1">
        <v>485770</v>
      </c>
      <c r="H41" s="1">
        <f t="shared" si="0"/>
        <v>-1.0479250907152404E-2</v>
      </c>
      <c r="J41" s="2">
        <v>44712</v>
      </c>
      <c r="K41" s="1">
        <v>16578.449219999999</v>
      </c>
      <c r="L41" s="1">
        <v>16690.75</v>
      </c>
      <c r="M41" s="1">
        <v>16521.900389999999</v>
      </c>
      <c r="N41" s="1">
        <v>16584.550780000001</v>
      </c>
      <c r="O41" s="1">
        <v>16584.550780000001</v>
      </c>
      <c r="P41" s="1">
        <v>651600</v>
      </c>
      <c r="Q41" s="1">
        <v>-4.6124340000000003E-3</v>
      </c>
    </row>
    <row r="42" spans="1:17" ht="14.25" customHeight="1">
      <c r="A42" s="2">
        <v>44713</v>
      </c>
      <c r="B42" s="1">
        <v>359.39999399999999</v>
      </c>
      <c r="C42" s="1">
        <v>368.5</v>
      </c>
      <c r="D42" s="1">
        <v>356.75</v>
      </c>
      <c r="E42" s="1">
        <v>365.85000600000001</v>
      </c>
      <c r="F42" s="1">
        <v>362.20281999999997</v>
      </c>
      <c r="G42" s="1">
        <v>169023</v>
      </c>
      <c r="H42" s="1">
        <f t="shared" si="0"/>
        <v>3.318271618442159E-2</v>
      </c>
      <c r="J42" s="2">
        <v>44713</v>
      </c>
      <c r="K42" s="1">
        <v>16594.400389999999</v>
      </c>
      <c r="L42" s="1">
        <v>16649.199219999999</v>
      </c>
      <c r="M42" s="1">
        <v>16438.849610000001</v>
      </c>
      <c r="N42" s="1">
        <v>16522.75</v>
      </c>
      <c r="O42" s="1">
        <v>16522.75</v>
      </c>
      <c r="P42" s="1">
        <v>249600</v>
      </c>
      <c r="Q42" s="1">
        <v>-3.7264070000000002E-3</v>
      </c>
    </row>
    <row r="43" spans="1:17" ht="14.25" customHeight="1">
      <c r="A43" s="2">
        <v>44714</v>
      </c>
      <c r="B43" s="1">
        <v>370.39999399999999</v>
      </c>
      <c r="C43" s="1">
        <v>372.10000600000001</v>
      </c>
      <c r="D43" s="1">
        <v>358.20001200000002</v>
      </c>
      <c r="E43" s="1">
        <v>360.29998799999998</v>
      </c>
      <c r="F43" s="1">
        <v>356.70816000000002</v>
      </c>
      <c r="G43" s="1">
        <v>229924</v>
      </c>
      <c r="H43" s="1">
        <f t="shared" si="0"/>
        <v>-1.5170200653215282E-2</v>
      </c>
      <c r="J43" s="2">
        <v>44714</v>
      </c>
      <c r="K43" s="1">
        <v>16481.650389999999</v>
      </c>
      <c r="L43" s="1">
        <v>16646.400389999999</v>
      </c>
      <c r="M43" s="1">
        <v>16443.050780000001</v>
      </c>
      <c r="N43" s="1">
        <v>16628</v>
      </c>
      <c r="O43" s="1">
        <v>16628</v>
      </c>
      <c r="P43" s="1">
        <v>236000</v>
      </c>
      <c r="Q43" s="1">
        <v>6.3700049999999998E-3</v>
      </c>
    </row>
    <row r="44" spans="1:17" ht="14.25" customHeight="1">
      <c r="A44" s="2">
        <v>44715</v>
      </c>
      <c r="B44" s="1">
        <v>362.20001200000002</v>
      </c>
      <c r="C44" s="1">
        <v>364.64999399999999</v>
      </c>
      <c r="D44" s="1">
        <v>358.35000600000001</v>
      </c>
      <c r="E44" s="1">
        <v>360.64999399999999</v>
      </c>
      <c r="F44" s="1">
        <v>357.05465700000002</v>
      </c>
      <c r="G44" s="1">
        <v>121498</v>
      </c>
      <c r="H44" s="1">
        <f t="shared" si="0"/>
        <v>9.714293967726384E-4</v>
      </c>
      <c r="J44" s="2">
        <v>44715</v>
      </c>
      <c r="K44" s="1">
        <v>16761.650389999999</v>
      </c>
      <c r="L44" s="1">
        <v>16793.849610000001</v>
      </c>
      <c r="M44" s="1">
        <v>16567.900389999999</v>
      </c>
      <c r="N44" s="1">
        <v>16584.300780000001</v>
      </c>
      <c r="O44" s="1">
        <v>16584.300780000001</v>
      </c>
      <c r="P44" s="1">
        <v>245500</v>
      </c>
      <c r="Q44" s="1">
        <v>-2.6280499999999998E-3</v>
      </c>
    </row>
    <row r="45" spans="1:17" ht="14.25" customHeight="1">
      <c r="A45" s="2">
        <v>44718</v>
      </c>
      <c r="B45" s="1">
        <v>360</v>
      </c>
      <c r="C45" s="1">
        <v>368.29998799999998</v>
      </c>
      <c r="D45" s="1">
        <v>349.79998799999998</v>
      </c>
      <c r="E45" s="1">
        <v>362.75</v>
      </c>
      <c r="F45" s="1">
        <v>359.133759</v>
      </c>
      <c r="G45" s="1">
        <v>185264</v>
      </c>
      <c r="H45" s="1">
        <f t="shared" si="0"/>
        <v>5.8228366419992295E-3</v>
      </c>
      <c r="J45" s="2">
        <v>44718</v>
      </c>
      <c r="K45" s="1">
        <v>16530.699219999999</v>
      </c>
      <c r="L45" s="1">
        <v>16610.949219999999</v>
      </c>
      <c r="M45" s="1">
        <v>16444.550780000001</v>
      </c>
      <c r="N45" s="1">
        <v>16569.550780000001</v>
      </c>
      <c r="O45" s="1">
        <v>16569.550780000001</v>
      </c>
      <c r="P45" s="1">
        <v>233600</v>
      </c>
      <c r="Q45" s="1">
        <v>-8.8939499999999996E-4</v>
      </c>
    </row>
    <row r="46" spans="1:17" ht="14.25" customHeight="1">
      <c r="A46" s="2">
        <v>44719</v>
      </c>
      <c r="B46" s="1">
        <v>364.70001200000002</v>
      </c>
      <c r="C46" s="1">
        <v>366.79998799999998</v>
      </c>
      <c r="D46" s="1">
        <v>358.04998799999998</v>
      </c>
      <c r="E46" s="1">
        <v>365.29998799999998</v>
      </c>
      <c r="F46" s="1">
        <v>361.65829500000001</v>
      </c>
      <c r="G46" s="1">
        <v>120387</v>
      </c>
      <c r="H46" s="1">
        <f t="shared" si="0"/>
        <v>7.0296016540316586E-3</v>
      </c>
      <c r="J46" s="2">
        <v>44719</v>
      </c>
      <c r="K46" s="1">
        <v>16469.599610000001</v>
      </c>
      <c r="L46" s="1">
        <v>16487.25</v>
      </c>
      <c r="M46" s="1">
        <v>16347.099609999999</v>
      </c>
      <c r="N46" s="1">
        <v>16416.349610000001</v>
      </c>
      <c r="O46" s="1">
        <v>16416.349610000001</v>
      </c>
      <c r="P46" s="1">
        <v>233800</v>
      </c>
      <c r="Q46" s="1">
        <v>-9.2459459999999997E-3</v>
      </c>
    </row>
    <row r="47" spans="1:17" ht="14.25" customHeight="1">
      <c r="A47" s="2">
        <v>44720</v>
      </c>
      <c r="B47" s="1">
        <v>365.29998799999998</v>
      </c>
      <c r="C47" s="1">
        <v>370</v>
      </c>
      <c r="D47" s="1">
        <v>360.20001200000002</v>
      </c>
      <c r="E47" s="1">
        <v>366.39999399999999</v>
      </c>
      <c r="F47" s="1">
        <v>362.747345</v>
      </c>
      <c r="G47" s="1">
        <v>309395</v>
      </c>
      <c r="H47" s="1">
        <f t="shared" si="0"/>
        <v>3.0112401755677531E-3</v>
      </c>
      <c r="J47" s="2">
        <v>44720</v>
      </c>
      <c r="K47" s="1">
        <v>16474.949219999999</v>
      </c>
      <c r="L47" s="1">
        <v>16514.300780000001</v>
      </c>
      <c r="M47" s="1">
        <v>16293.349609999999</v>
      </c>
      <c r="N47" s="1">
        <v>16356.25</v>
      </c>
      <c r="O47" s="1">
        <v>16356.25</v>
      </c>
      <c r="P47" s="1">
        <v>243500</v>
      </c>
      <c r="Q47" s="1">
        <v>-3.6609609999999999E-3</v>
      </c>
    </row>
    <row r="48" spans="1:17" ht="14.25" customHeight="1">
      <c r="A48" s="2">
        <v>44721</v>
      </c>
      <c r="B48" s="1">
        <v>366</v>
      </c>
      <c r="C48" s="1">
        <v>368.25</v>
      </c>
      <c r="D48" s="1">
        <v>357.5</v>
      </c>
      <c r="E48" s="1">
        <v>361.89999399999999</v>
      </c>
      <c r="F48" s="1">
        <v>358.29220600000002</v>
      </c>
      <c r="G48" s="1">
        <v>141348</v>
      </c>
      <c r="H48" s="1">
        <f t="shared" si="0"/>
        <v>-1.2281659589765126E-2</v>
      </c>
      <c r="J48" s="2">
        <v>44721</v>
      </c>
      <c r="K48" s="1">
        <v>16263.849609999999</v>
      </c>
      <c r="L48" s="1">
        <v>16492.800780000001</v>
      </c>
      <c r="M48" s="1">
        <v>16243.849609999999</v>
      </c>
      <c r="N48" s="1">
        <v>16478.099610000001</v>
      </c>
      <c r="O48" s="1">
        <v>16478.099610000001</v>
      </c>
      <c r="P48" s="1">
        <v>205000</v>
      </c>
      <c r="Q48" s="1">
        <v>7.4497280000000001E-3</v>
      </c>
    </row>
    <row r="49" spans="1:17" ht="14.25" customHeight="1">
      <c r="A49" s="2">
        <v>44722</v>
      </c>
      <c r="B49" s="1">
        <v>362.20001200000002</v>
      </c>
      <c r="C49" s="1">
        <v>362.95001200000002</v>
      </c>
      <c r="D49" s="1">
        <v>356.25</v>
      </c>
      <c r="E49" s="1">
        <v>360.04998799999998</v>
      </c>
      <c r="F49" s="1">
        <v>356.46063199999998</v>
      </c>
      <c r="G49" s="1">
        <v>105140</v>
      </c>
      <c r="H49" s="1">
        <f t="shared" si="0"/>
        <v>-5.1119260311455195E-3</v>
      </c>
      <c r="J49" s="2">
        <v>44722</v>
      </c>
      <c r="K49" s="1">
        <v>16283.950199999999</v>
      </c>
      <c r="L49" s="1">
        <v>16324.700199999999</v>
      </c>
      <c r="M49" s="1">
        <v>16172.599609999999</v>
      </c>
      <c r="N49" s="1">
        <v>16201.79981</v>
      </c>
      <c r="O49" s="1">
        <v>16201.79981</v>
      </c>
      <c r="P49" s="1">
        <v>189700</v>
      </c>
      <c r="Q49" s="1">
        <v>-1.6767698000000001E-2</v>
      </c>
    </row>
    <row r="50" spans="1:17" ht="14.25" customHeight="1">
      <c r="A50" s="2">
        <v>44725</v>
      </c>
      <c r="B50" s="1">
        <v>353</v>
      </c>
      <c r="C50" s="1">
        <v>355.04998799999998</v>
      </c>
      <c r="D50" s="1">
        <v>343.04998799999998</v>
      </c>
      <c r="E50" s="1">
        <v>349.89999399999999</v>
      </c>
      <c r="F50" s="1">
        <v>346.411835</v>
      </c>
      <c r="G50" s="1">
        <v>195065</v>
      </c>
      <c r="H50" s="1">
        <f t="shared" si="0"/>
        <v>-2.819051336838263E-2</v>
      </c>
      <c r="J50" s="2">
        <v>44725</v>
      </c>
      <c r="K50" s="1">
        <v>15877.54981</v>
      </c>
      <c r="L50" s="1">
        <v>15886.150390000001</v>
      </c>
      <c r="M50" s="1">
        <v>15684</v>
      </c>
      <c r="N50" s="1">
        <v>15774.400390000001</v>
      </c>
      <c r="O50" s="1">
        <v>15774.400390000001</v>
      </c>
      <c r="P50" s="1">
        <v>225500</v>
      </c>
      <c r="Q50" s="1">
        <v>-2.6379749000000001E-2</v>
      </c>
    </row>
    <row r="51" spans="1:17" ht="14.25" customHeight="1">
      <c r="A51" s="2">
        <v>44726</v>
      </c>
      <c r="B51" s="1">
        <v>346.85000600000001</v>
      </c>
      <c r="C51" s="1">
        <v>355.45001200000002</v>
      </c>
      <c r="D51" s="1">
        <v>343.60000600000001</v>
      </c>
      <c r="E51" s="1">
        <v>351.45001200000002</v>
      </c>
      <c r="F51" s="1">
        <v>347.94638099999997</v>
      </c>
      <c r="G51" s="1">
        <v>100719</v>
      </c>
      <c r="H51" s="1">
        <f t="shared" si="0"/>
        <v>4.4298886155453854E-3</v>
      </c>
      <c r="J51" s="2">
        <v>44726</v>
      </c>
      <c r="K51" s="1">
        <v>15674.25</v>
      </c>
      <c r="L51" s="1">
        <v>15858</v>
      </c>
      <c r="M51" s="1">
        <v>15659.450199999999</v>
      </c>
      <c r="N51" s="1">
        <v>15732.099609999999</v>
      </c>
      <c r="O51" s="1">
        <v>15732.099609999999</v>
      </c>
      <c r="P51" s="1">
        <v>225400</v>
      </c>
      <c r="Q51" s="1">
        <v>-2.6816100000000001E-3</v>
      </c>
    </row>
    <row r="52" spans="1:17" ht="14.25" customHeight="1">
      <c r="A52" s="2">
        <v>44727</v>
      </c>
      <c r="B52" s="1">
        <v>351.79998799999998</v>
      </c>
      <c r="C52" s="1">
        <v>358.95001200000002</v>
      </c>
      <c r="D52" s="1">
        <v>351.79998799999998</v>
      </c>
      <c r="E52" s="1">
        <v>354.85000600000001</v>
      </c>
      <c r="F52" s="1">
        <v>351.3125</v>
      </c>
      <c r="G52" s="1">
        <v>127590</v>
      </c>
      <c r="H52" s="1">
        <f t="shared" si="0"/>
        <v>9.6741894548575402E-3</v>
      </c>
      <c r="J52" s="2">
        <v>44727</v>
      </c>
      <c r="K52" s="1">
        <v>15729.25</v>
      </c>
      <c r="L52" s="1">
        <v>15783.650390000001</v>
      </c>
      <c r="M52" s="1">
        <v>15678.900390000001</v>
      </c>
      <c r="N52" s="1">
        <v>15692.150390000001</v>
      </c>
      <c r="O52" s="1">
        <v>15692.150390000001</v>
      </c>
      <c r="P52" s="1">
        <v>183000</v>
      </c>
      <c r="Q52" s="1">
        <v>-2.5393439999999998E-3</v>
      </c>
    </row>
    <row r="53" spans="1:17" ht="14.25" customHeight="1">
      <c r="A53" s="2">
        <v>44728</v>
      </c>
      <c r="B53" s="1">
        <v>357.10000600000001</v>
      </c>
      <c r="C53" s="1">
        <v>358.14999399999999</v>
      </c>
      <c r="D53" s="1">
        <v>348.35000600000001</v>
      </c>
      <c r="E53" s="1">
        <v>349.89999399999999</v>
      </c>
      <c r="F53" s="1">
        <v>346.411835</v>
      </c>
      <c r="G53" s="1">
        <v>186833</v>
      </c>
      <c r="H53" s="1">
        <f t="shared" si="0"/>
        <v>-1.3949589731724554E-2</v>
      </c>
      <c r="J53" s="2">
        <v>44728</v>
      </c>
      <c r="K53" s="1">
        <v>15832.25</v>
      </c>
      <c r="L53" s="1">
        <v>15863.150390000001</v>
      </c>
      <c r="M53" s="1">
        <v>15335.099609999999</v>
      </c>
      <c r="N53" s="1">
        <v>15360.599609999999</v>
      </c>
      <c r="O53" s="1">
        <v>15360.599609999999</v>
      </c>
      <c r="P53" s="1">
        <v>264700</v>
      </c>
      <c r="Q53" s="1">
        <v>-2.1128448000000001E-2</v>
      </c>
    </row>
    <row r="54" spans="1:17" ht="14.25" customHeight="1">
      <c r="A54" s="2">
        <v>44729</v>
      </c>
      <c r="B54" s="1">
        <v>346.70001200000002</v>
      </c>
      <c r="C54" s="1">
        <v>357</v>
      </c>
      <c r="D54" s="1">
        <v>342.60000600000001</v>
      </c>
      <c r="E54" s="1">
        <v>352</v>
      </c>
      <c r="F54" s="1">
        <v>348.490906</v>
      </c>
      <c r="G54" s="1">
        <v>202626</v>
      </c>
      <c r="H54" s="1">
        <f t="shared" si="0"/>
        <v>6.0017320263230367E-3</v>
      </c>
      <c r="J54" s="2">
        <v>44729</v>
      </c>
      <c r="K54" s="1">
        <v>15272.650390000001</v>
      </c>
      <c r="L54" s="1">
        <v>15400.400390000001</v>
      </c>
      <c r="M54" s="1">
        <v>15183.400390000001</v>
      </c>
      <c r="N54" s="1">
        <v>15293.5</v>
      </c>
      <c r="O54" s="1">
        <v>15293.5</v>
      </c>
      <c r="P54" s="1">
        <v>342600</v>
      </c>
      <c r="Q54" s="1">
        <v>-4.368294E-3</v>
      </c>
    </row>
    <row r="55" spans="1:17" ht="14.25" customHeight="1">
      <c r="A55" s="2">
        <v>44732</v>
      </c>
      <c r="B55" s="1">
        <v>352</v>
      </c>
      <c r="C55" s="1">
        <v>352</v>
      </c>
      <c r="D55" s="1">
        <v>342.25</v>
      </c>
      <c r="E55" s="1">
        <v>347.14999399999999</v>
      </c>
      <c r="F55" s="1">
        <v>343.68923999999998</v>
      </c>
      <c r="G55" s="1">
        <v>118716</v>
      </c>
      <c r="H55" s="1">
        <f t="shared" si="0"/>
        <v>-1.3778426136363708E-2</v>
      </c>
      <c r="J55" s="2">
        <v>44732</v>
      </c>
      <c r="K55" s="1">
        <v>15334.5</v>
      </c>
      <c r="L55" s="1">
        <v>15382.5</v>
      </c>
      <c r="M55" s="1">
        <v>15191.099609999999</v>
      </c>
      <c r="N55" s="1">
        <v>15350.150390000001</v>
      </c>
      <c r="O55" s="1">
        <v>15350.150390000001</v>
      </c>
      <c r="P55" s="1">
        <v>260000</v>
      </c>
      <c r="Q55" s="1">
        <v>3.7042139999999999E-3</v>
      </c>
    </row>
    <row r="56" spans="1:17" ht="14.25" customHeight="1">
      <c r="A56" s="2">
        <v>44733</v>
      </c>
      <c r="B56" s="1">
        <v>348.89999399999999</v>
      </c>
      <c r="C56" s="1">
        <v>360</v>
      </c>
      <c r="D56" s="1">
        <v>348.04998799999998</v>
      </c>
      <c r="E56" s="1">
        <v>352.79998799999998</v>
      </c>
      <c r="F56" s="1">
        <v>349.28292800000003</v>
      </c>
      <c r="G56" s="1">
        <v>70204</v>
      </c>
      <c r="H56" s="1">
        <f t="shared" si="0"/>
        <v>1.6275368277840041E-2</v>
      </c>
      <c r="J56" s="2">
        <v>44733</v>
      </c>
      <c r="K56" s="1">
        <v>15455.950199999999</v>
      </c>
      <c r="L56" s="1">
        <v>15707.25</v>
      </c>
      <c r="M56" s="1">
        <v>15419.849609999999</v>
      </c>
      <c r="N56" s="1">
        <v>15638.79981</v>
      </c>
      <c r="O56" s="1">
        <v>15638.79981</v>
      </c>
      <c r="P56" s="1">
        <v>262800</v>
      </c>
      <c r="Q56" s="1">
        <v>1.8804338E-2</v>
      </c>
    </row>
    <row r="57" spans="1:17" ht="14.25" customHeight="1">
      <c r="A57" s="2">
        <v>44734</v>
      </c>
      <c r="B57" s="1">
        <v>351.95001200000002</v>
      </c>
      <c r="C57" s="1">
        <v>359</v>
      </c>
      <c r="D57" s="1">
        <v>345.54998799999998</v>
      </c>
      <c r="E57" s="1">
        <v>349.79998799999998</v>
      </c>
      <c r="F57" s="1">
        <v>346.312836</v>
      </c>
      <c r="G57" s="1">
        <v>56251</v>
      </c>
      <c r="H57" s="1">
        <f t="shared" si="0"/>
        <v>-8.5034016497755882E-3</v>
      </c>
      <c r="J57" s="2">
        <v>44734</v>
      </c>
      <c r="K57" s="1">
        <v>15545.650390000001</v>
      </c>
      <c r="L57" s="1">
        <v>15565.400390000001</v>
      </c>
      <c r="M57" s="1">
        <v>15385.950199999999</v>
      </c>
      <c r="N57" s="1">
        <v>15413.29981</v>
      </c>
      <c r="O57" s="1">
        <v>15413.29981</v>
      </c>
      <c r="P57" s="1">
        <v>220900</v>
      </c>
      <c r="Q57" s="1">
        <v>-1.4419265000000001E-2</v>
      </c>
    </row>
    <row r="58" spans="1:17" ht="14.25" customHeight="1">
      <c r="A58" s="2">
        <v>44735</v>
      </c>
      <c r="B58" s="1">
        <v>349.29998799999998</v>
      </c>
      <c r="C58" s="1">
        <v>354</v>
      </c>
      <c r="D58" s="1">
        <v>349.29998799999998</v>
      </c>
      <c r="E58" s="1">
        <v>352.39999399999999</v>
      </c>
      <c r="F58" s="1">
        <v>348.886932</v>
      </c>
      <c r="G58" s="1">
        <v>93230</v>
      </c>
      <c r="H58" s="1">
        <f t="shared" si="0"/>
        <v>7.4328361612179261E-3</v>
      </c>
      <c r="J58" s="2">
        <v>44735</v>
      </c>
      <c r="K58" s="1">
        <v>15451.54981</v>
      </c>
      <c r="L58" s="1">
        <v>15628.450199999999</v>
      </c>
      <c r="M58" s="1">
        <v>15367.5</v>
      </c>
      <c r="N58" s="1">
        <v>15556.650390000001</v>
      </c>
      <c r="O58" s="1">
        <v>15556.650390000001</v>
      </c>
      <c r="P58" s="1">
        <v>259200</v>
      </c>
      <c r="Q58" s="1">
        <v>9.3004479999999994E-3</v>
      </c>
    </row>
    <row r="59" spans="1:17" ht="14.25" customHeight="1">
      <c r="A59" s="2">
        <v>44736</v>
      </c>
      <c r="B59" s="1">
        <v>353.20001200000002</v>
      </c>
      <c r="C59" s="1">
        <v>362.54998799999998</v>
      </c>
      <c r="D59" s="1">
        <v>353.20001200000002</v>
      </c>
      <c r="E59" s="1">
        <v>358.29998799999998</v>
      </c>
      <c r="F59" s="1">
        <v>354.72808800000001</v>
      </c>
      <c r="G59" s="1">
        <v>94857</v>
      </c>
      <c r="H59" s="1">
        <f t="shared" si="0"/>
        <v>1.6742321510936131E-2</v>
      </c>
      <c r="J59" s="2">
        <v>44736</v>
      </c>
      <c r="K59" s="1">
        <v>15657.400390000001</v>
      </c>
      <c r="L59" s="1">
        <v>15749.25</v>
      </c>
      <c r="M59" s="1">
        <v>15619.450199999999</v>
      </c>
      <c r="N59" s="1">
        <v>15699.25</v>
      </c>
      <c r="O59" s="1">
        <v>15699.25</v>
      </c>
      <c r="P59" s="1">
        <v>219600</v>
      </c>
      <c r="Q59" s="1">
        <v>9.1664729999999996E-3</v>
      </c>
    </row>
    <row r="60" spans="1:17" ht="14.25" customHeight="1">
      <c r="A60" s="2">
        <v>44739</v>
      </c>
      <c r="B60" s="1">
        <v>361</v>
      </c>
      <c r="C60" s="1">
        <v>383.89999399999999</v>
      </c>
      <c r="D60" s="1">
        <v>360.54998799999998</v>
      </c>
      <c r="E60" s="1">
        <v>379.20001200000002</v>
      </c>
      <c r="F60" s="1">
        <v>375.41976899999997</v>
      </c>
      <c r="G60" s="1">
        <v>526557</v>
      </c>
      <c r="H60" s="1">
        <f t="shared" si="0"/>
        <v>5.8331076472154519E-2</v>
      </c>
      <c r="J60" s="2">
        <v>44739</v>
      </c>
      <c r="K60" s="1">
        <v>15926.200199999999</v>
      </c>
      <c r="L60" s="1">
        <v>15927.450199999999</v>
      </c>
      <c r="M60" s="1">
        <v>15815.5</v>
      </c>
      <c r="N60" s="1">
        <v>15832.04981</v>
      </c>
      <c r="O60" s="1">
        <v>15832.04981</v>
      </c>
      <c r="P60" s="1">
        <v>210900</v>
      </c>
      <c r="Q60" s="1">
        <v>8.4589899999999996E-3</v>
      </c>
    </row>
    <row r="61" spans="1:17" ht="14.25" customHeight="1">
      <c r="A61" s="2">
        <v>44740</v>
      </c>
      <c r="B61" s="1">
        <v>377</v>
      </c>
      <c r="C61" s="1">
        <v>392</v>
      </c>
      <c r="D61" s="1">
        <v>376.04998799999998</v>
      </c>
      <c r="E61" s="1">
        <v>383.85000600000001</v>
      </c>
      <c r="F61" s="1">
        <v>380.02337599999998</v>
      </c>
      <c r="G61" s="1">
        <v>568203</v>
      </c>
      <c r="H61" s="1">
        <f t="shared" si="0"/>
        <v>1.2262642017004888E-2</v>
      </c>
      <c r="J61" s="2">
        <v>44740</v>
      </c>
      <c r="K61" s="1">
        <v>15757.450199999999</v>
      </c>
      <c r="L61" s="1">
        <v>15892.099609999999</v>
      </c>
      <c r="M61" s="1">
        <v>15710.150390000001</v>
      </c>
      <c r="N61" s="1">
        <v>15850.200199999999</v>
      </c>
      <c r="O61" s="1">
        <v>15850.200199999999</v>
      </c>
      <c r="P61" s="1">
        <v>251900</v>
      </c>
      <c r="Q61" s="1">
        <v>1.1464330000000001E-3</v>
      </c>
    </row>
    <row r="62" spans="1:17" ht="14.25" customHeight="1">
      <c r="A62" s="2">
        <v>44741</v>
      </c>
      <c r="B62" s="1">
        <v>393</v>
      </c>
      <c r="C62" s="1">
        <v>395</v>
      </c>
      <c r="D62" s="1">
        <v>377</v>
      </c>
      <c r="E62" s="1">
        <v>382.39999399999999</v>
      </c>
      <c r="F62" s="1">
        <v>378.58783</v>
      </c>
      <c r="G62" s="1">
        <v>317883</v>
      </c>
      <c r="H62" s="1">
        <f t="shared" si="0"/>
        <v>-3.7775484625106603E-3</v>
      </c>
      <c r="J62" s="2">
        <v>44741</v>
      </c>
      <c r="K62" s="1">
        <v>15701.700199999999</v>
      </c>
      <c r="L62" s="1">
        <v>15861.599609999999</v>
      </c>
      <c r="M62" s="1">
        <v>15687.79981</v>
      </c>
      <c r="N62" s="1">
        <v>15799.099609999999</v>
      </c>
      <c r="O62" s="1">
        <v>15799.099609999999</v>
      </c>
      <c r="P62" s="1">
        <v>444900</v>
      </c>
      <c r="Q62" s="1">
        <v>-3.223971E-3</v>
      </c>
    </row>
    <row r="63" spans="1:17" ht="14.25" customHeight="1">
      <c r="A63" s="2">
        <v>44742</v>
      </c>
      <c r="B63" s="1">
        <v>382</v>
      </c>
      <c r="C63" s="1">
        <v>389.20001200000002</v>
      </c>
      <c r="D63" s="1">
        <v>379.04998799999998</v>
      </c>
      <c r="E63" s="1">
        <v>383.45001200000002</v>
      </c>
      <c r="F63" s="1">
        <v>379.62738000000002</v>
      </c>
      <c r="G63" s="1">
        <v>174662</v>
      </c>
      <c r="H63" s="1">
        <f t="shared" si="0"/>
        <v>2.7458630137950912E-3</v>
      </c>
      <c r="J63" s="2">
        <v>44742</v>
      </c>
      <c r="K63" s="1">
        <v>15774.5</v>
      </c>
      <c r="L63" s="1">
        <v>15890</v>
      </c>
      <c r="M63" s="1">
        <v>15728.849609999999</v>
      </c>
      <c r="N63" s="1">
        <v>15780.25</v>
      </c>
      <c r="O63" s="1">
        <v>15780.25</v>
      </c>
      <c r="P63" s="1">
        <v>306000</v>
      </c>
      <c r="Q63" s="1">
        <v>-1.1930809999999999E-3</v>
      </c>
    </row>
    <row r="64" spans="1:17" ht="14.25" customHeight="1">
      <c r="A64" s="2">
        <v>44743</v>
      </c>
      <c r="B64" s="1">
        <v>380</v>
      </c>
      <c r="C64" s="1">
        <v>385.14999399999999</v>
      </c>
      <c r="D64" s="1">
        <v>375.25</v>
      </c>
      <c r="E64" s="1">
        <v>383.25</v>
      </c>
      <c r="F64" s="1">
        <v>379.42935199999999</v>
      </c>
      <c r="G64" s="1">
        <v>132875</v>
      </c>
      <c r="H64" s="1">
        <f t="shared" si="0"/>
        <v>-5.2161166707698214E-4</v>
      </c>
      <c r="J64" s="2">
        <v>44743</v>
      </c>
      <c r="K64" s="1">
        <v>15703.700199999999</v>
      </c>
      <c r="L64" s="1">
        <v>15793.950199999999</v>
      </c>
      <c r="M64" s="1">
        <v>15511.04981</v>
      </c>
      <c r="N64" s="1">
        <v>15752.04981</v>
      </c>
      <c r="O64" s="1">
        <v>15752.04981</v>
      </c>
      <c r="P64" s="1">
        <v>364100</v>
      </c>
      <c r="Q64" s="1">
        <v>-1.787056E-3</v>
      </c>
    </row>
    <row r="65" spans="1:17" ht="14.25" customHeight="1">
      <c r="A65" s="2">
        <v>44746</v>
      </c>
      <c r="B65" s="1">
        <v>383.25</v>
      </c>
      <c r="C65" s="1">
        <v>388.5</v>
      </c>
      <c r="D65" s="1">
        <v>380</v>
      </c>
      <c r="E65" s="1">
        <v>382.79998799999998</v>
      </c>
      <c r="F65" s="1">
        <v>378.983856</v>
      </c>
      <c r="G65" s="1">
        <v>84093</v>
      </c>
      <c r="H65" s="1">
        <f t="shared" si="0"/>
        <v>-1.1741996086106488E-3</v>
      </c>
      <c r="J65" s="2">
        <v>44746</v>
      </c>
      <c r="K65" s="1">
        <v>15710.5</v>
      </c>
      <c r="L65" s="1">
        <v>15852.349609999999</v>
      </c>
      <c r="M65" s="1">
        <v>15661.79981</v>
      </c>
      <c r="N65" s="1">
        <v>15835.349609999999</v>
      </c>
      <c r="O65" s="1">
        <v>15835.349609999999</v>
      </c>
      <c r="P65" s="1">
        <v>304300</v>
      </c>
      <c r="Q65" s="1">
        <v>5.2881880000000001E-3</v>
      </c>
    </row>
    <row r="66" spans="1:17" ht="14.25" customHeight="1">
      <c r="A66" s="2">
        <v>44747</v>
      </c>
      <c r="B66" s="1">
        <v>383.20001200000002</v>
      </c>
      <c r="C66" s="1">
        <v>387.14999399999999</v>
      </c>
      <c r="D66" s="1">
        <v>380.64999399999999</v>
      </c>
      <c r="E66" s="1">
        <v>384.20001200000002</v>
      </c>
      <c r="F66" s="1">
        <v>380.36990400000002</v>
      </c>
      <c r="G66" s="1">
        <v>110386</v>
      </c>
      <c r="H66" s="1">
        <f t="shared" si="0"/>
        <v>3.657325088526564E-3</v>
      </c>
      <c r="J66" s="2">
        <v>44747</v>
      </c>
      <c r="K66" s="1">
        <v>15909.150390000001</v>
      </c>
      <c r="L66" s="1">
        <v>16025.75</v>
      </c>
      <c r="M66" s="1">
        <v>15785.450199999999</v>
      </c>
      <c r="N66" s="1">
        <v>15810.849609999999</v>
      </c>
      <c r="O66" s="1">
        <v>15810.849609999999</v>
      </c>
      <c r="P66" s="1">
        <v>254200</v>
      </c>
      <c r="Q66" s="1">
        <v>-1.547171E-3</v>
      </c>
    </row>
    <row r="67" spans="1:17" ht="14.25" customHeight="1">
      <c r="A67" s="2">
        <v>44748</v>
      </c>
      <c r="B67" s="1">
        <v>385</v>
      </c>
      <c r="C67" s="1">
        <v>414</v>
      </c>
      <c r="D67" s="1">
        <v>377.04998799999998</v>
      </c>
      <c r="E67" s="1">
        <v>405.10000600000001</v>
      </c>
      <c r="F67" s="1">
        <v>401.061554</v>
      </c>
      <c r="G67" s="1">
        <v>860137</v>
      </c>
      <c r="H67" s="1">
        <f t="shared" si="0"/>
        <v>5.4398733334761085E-2</v>
      </c>
      <c r="J67" s="2">
        <v>44748</v>
      </c>
      <c r="K67" s="1">
        <v>15818.200199999999</v>
      </c>
      <c r="L67" s="1">
        <v>16011.349609999999</v>
      </c>
      <c r="M67" s="1">
        <v>15800.900390000001</v>
      </c>
      <c r="N67" s="1">
        <v>15989.79981</v>
      </c>
      <c r="O67" s="1">
        <v>15989.79981</v>
      </c>
      <c r="P67" s="1">
        <v>288400</v>
      </c>
      <c r="Q67" s="1">
        <v>1.1318190000000001E-2</v>
      </c>
    </row>
    <row r="68" spans="1:17" ht="14.25" customHeight="1">
      <c r="A68" s="2">
        <v>44749</v>
      </c>
      <c r="B68" s="1">
        <v>406</v>
      </c>
      <c r="C68" s="1">
        <v>409</v>
      </c>
      <c r="D68" s="1">
        <v>398</v>
      </c>
      <c r="E68" s="1">
        <v>403.29998799999998</v>
      </c>
      <c r="F68" s="1">
        <v>399.27947999999998</v>
      </c>
      <c r="G68" s="1">
        <v>267220</v>
      </c>
      <c r="H68" s="1">
        <f t="shared" si="0"/>
        <v>-4.4433916893105163E-3</v>
      </c>
      <c r="J68" s="2">
        <v>44749</v>
      </c>
      <c r="K68" s="1">
        <v>16113.75</v>
      </c>
      <c r="L68" s="1">
        <v>16150.5</v>
      </c>
      <c r="M68" s="1">
        <v>16045.950199999999</v>
      </c>
      <c r="N68" s="1">
        <v>16132.900390000001</v>
      </c>
      <c r="O68" s="1">
        <v>16132.900390000001</v>
      </c>
      <c r="P68" s="1">
        <v>264600</v>
      </c>
      <c r="Q68" s="1">
        <v>8.9494919999999999E-3</v>
      </c>
    </row>
    <row r="69" spans="1:17" ht="14.25" customHeight="1">
      <c r="A69" s="2">
        <v>44750</v>
      </c>
      <c r="B69" s="1">
        <v>403.5</v>
      </c>
      <c r="C69" s="1">
        <v>409.70001200000002</v>
      </c>
      <c r="D69" s="1">
        <v>399.25</v>
      </c>
      <c r="E69" s="1">
        <v>403.39999399999999</v>
      </c>
      <c r="F69" s="1">
        <v>399.37847900000003</v>
      </c>
      <c r="G69" s="1">
        <v>141481</v>
      </c>
      <c r="H69" s="1">
        <f t="shared" si="0"/>
        <v>2.4796926103554107E-4</v>
      </c>
      <c r="J69" s="2">
        <v>44750</v>
      </c>
      <c r="K69" s="1">
        <v>16273.650390000001</v>
      </c>
      <c r="L69" s="1">
        <v>16275.5</v>
      </c>
      <c r="M69" s="1">
        <v>16157.900390000001</v>
      </c>
      <c r="N69" s="1">
        <v>16220.599609999999</v>
      </c>
      <c r="O69" s="1">
        <v>16220.599609999999</v>
      </c>
      <c r="P69" s="1">
        <v>281100</v>
      </c>
      <c r="Q69" s="1">
        <v>5.4360479999999997E-3</v>
      </c>
    </row>
    <row r="70" spans="1:17" ht="14.25" customHeight="1">
      <c r="A70" s="2">
        <v>44753</v>
      </c>
      <c r="B70" s="1">
        <v>405.5</v>
      </c>
      <c r="C70" s="1">
        <v>412.54998799999998</v>
      </c>
      <c r="D70" s="1">
        <v>398.60000600000001</v>
      </c>
      <c r="E70" s="1">
        <v>401.10000600000001</v>
      </c>
      <c r="F70" s="1">
        <v>397.10144000000003</v>
      </c>
      <c r="G70" s="1">
        <v>229211</v>
      </c>
      <c r="H70" s="1">
        <f t="shared" si="0"/>
        <v>-5.7015072736961159E-3</v>
      </c>
      <c r="J70" s="2">
        <v>44753</v>
      </c>
      <c r="K70" s="1">
        <v>16136.150390000001</v>
      </c>
      <c r="L70" s="1">
        <v>16248.54981</v>
      </c>
      <c r="M70" s="1">
        <v>16115.5</v>
      </c>
      <c r="N70" s="1">
        <v>16216</v>
      </c>
      <c r="O70" s="1">
        <v>16216</v>
      </c>
      <c r="P70" s="1">
        <v>255900</v>
      </c>
      <c r="Q70" s="1">
        <v>-2.8356600000000002E-4</v>
      </c>
    </row>
    <row r="71" spans="1:17" ht="14.25" customHeight="1">
      <c r="A71" s="2">
        <v>44754</v>
      </c>
      <c r="B71" s="1">
        <v>400.04998799999998</v>
      </c>
      <c r="C71" s="1">
        <v>407.04998799999998</v>
      </c>
      <c r="D71" s="1">
        <v>398.45001200000002</v>
      </c>
      <c r="E71" s="1">
        <v>403.89999399999999</v>
      </c>
      <c r="F71" s="1">
        <v>399.87350500000002</v>
      </c>
      <c r="G71" s="1">
        <v>105734</v>
      </c>
      <c r="H71" s="1">
        <f t="shared" si="0"/>
        <v>6.9807727701705069E-3</v>
      </c>
      <c r="J71" s="2">
        <v>44754</v>
      </c>
      <c r="K71" s="1">
        <v>16126.200199999999</v>
      </c>
      <c r="L71" s="1">
        <v>16158.75</v>
      </c>
      <c r="M71" s="1">
        <v>16031.150390000001</v>
      </c>
      <c r="N71" s="1">
        <v>16058.29981</v>
      </c>
      <c r="O71" s="1">
        <v>16058.29981</v>
      </c>
      <c r="P71" s="1">
        <v>208600</v>
      </c>
      <c r="Q71" s="1">
        <v>-9.7249750000000003E-3</v>
      </c>
    </row>
    <row r="72" spans="1:17" ht="14.25" customHeight="1">
      <c r="A72" s="2">
        <v>44755</v>
      </c>
      <c r="B72" s="1">
        <v>406</v>
      </c>
      <c r="C72" s="1">
        <v>408.5</v>
      </c>
      <c r="D72" s="1">
        <v>401.85000600000001</v>
      </c>
      <c r="E72" s="1">
        <v>404.29998799999998</v>
      </c>
      <c r="F72" s="1">
        <v>400.26950099999999</v>
      </c>
      <c r="G72" s="1">
        <v>108665</v>
      </c>
      <c r="H72" s="1">
        <f t="shared" si="0"/>
        <v>9.9032930413955889E-4</v>
      </c>
      <c r="J72" s="2">
        <v>44755</v>
      </c>
      <c r="K72" s="1">
        <v>16128.200199999999</v>
      </c>
      <c r="L72" s="1">
        <v>16140</v>
      </c>
      <c r="M72" s="1">
        <v>15950.150390000001</v>
      </c>
      <c r="N72" s="1">
        <v>15966.650390000001</v>
      </c>
      <c r="O72" s="1">
        <v>15966.650390000001</v>
      </c>
      <c r="P72" s="1">
        <v>233300</v>
      </c>
      <c r="Q72" s="1">
        <v>-5.7072920000000001E-3</v>
      </c>
    </row>
    <row r="73" spans="1:17" ht="14.25" customHeight="1">
      <c r="A73" s="2">
        <v>44756</v>
      </c>
      <c r="B73" s="1">
        <v>405.89999399999999</v>
      </c>
      <c r="C73" s="1">
        <v>417</v>
      </c>
      <c r="D73" s="1">
        <v>403.04998799999998</v>
      </c>
      <c r="E73" s="1">
        <v>409.29998799999998</v>
      </c>
      <c r="F73" s="1">
        <v>405.21966600000002</v>
      </c>
      <c r="G73" s="1">
        <v>520965</v>
      </c>
      <c r="H73" s="1">
        <f t="shared" si="0"/>
        <v>1.2367054534762945E-2</v>
      </c>
      <c r="J73" s="2">
        <v>44756</v>
      </c>
      <c r="K73" s="1">
        <v>16018.849609999999</v>
      </c>
      <c r="L73" s="1">
        <v>16070.849609999999</v>
      </c>
      <c r="M73" s="1">
        <v>15858.200199999999</v>
      </c>
      <c r="N73" s="1">
        <v>15938.650390000001</v>
      </c>
      <c r="O73" s="1">
        <v>15938.650390000001</v>
      </c>
      <c r="P73" s="1">
        <v>228600</v>
      </c>
      <c r="Q73" s="1">
        <v>-1.753655E-3</v>
      </c>
    </row>
    <row r="74" spans="1:17" ht="14.25" customHeight="1">
      <c r="A74" s="2">
        <v>44757</v>
      </c>
      <c r="B74" s="1">
        <v>411.35000600000001</v>
      </c>
      <c r="C74" s="1">
        <v>414</v>
      </c>
      <c r="D74" s="1">
        <v>402.35000600000001</v>
      </c>
      <c r="E74" s="1">
        <v>411.85000600000001</v>
      </c>
      <c r="F74" s="1">
        <v>407.74426299999999</v>
      </c>
      <c r="G74" s="1">
        <v>169388</v>
      </c>
      <c r="H74" s="1">
        <f t="shared" si="0"/>
        <v>6.2301931951194156E-3</v>
      </c>
      <c r="J74" s="2">
        <v>44757</v>
      </c>
      <c r="K74" s="1">
        <v>16010.79981</v>
      </c>
      <c r="L74" s="1">
        <v>16066.950199999999</v>
      </c>
      <c r="M74" s="1">
        <v>15927.29981</v>
      </c>
      <c r="N74" s="1">
        <v>16049.200199999999</v>
      </c>
      <c r="O74" s="1">
        <v>16049.200199999999</v>
      </c>
      <c r="P74" s="1">
        <v>205800</v>
      </c>
      <c r="Q74" s="1">
        <v>6.9359579999999999E-3</v>
      </c>
    </row>
    <row r="75" spans="1:17" ht="14.25" customHeight="1">
      <c r="A75" s="2">
        <v>44760</v>
      </c>
      <c r="B75" s="1">
        <v>414</v>
      </c>
      <c r="C75" s="1">
        <v>416.95001200000002</v>
      </c>
      <c r="D75" s="1">
        <v>408.35000600000001</v>
      </c>
      <c r="E75" s="1">
        <v>412.79998799999998</v>
      </c>
      <c r="F75" s="1">
        <v>408.68478399999998</v>
      </c>
      <c r="G75" s="1">
        <v>118178</v>
      </c>
      <c r="H75" s="1">
        <f t="shared" si="0"/>
        <v>2.3066213091180732E-3</v>
      </c>
      <c r="J75" s="2">
        <v>44760</v>
      </c>
      <c r="K75" s="1">
        <v>16151.400390000001</v>
      </c>
      <c r="L75" s="1">
        <v>16287.950199999999</v>
      </c>
      <c r="M75" s="1">
        <v>16142.200199999999</v>
      </c>
      <c r="N75" s="1">
        <v>16278.5</v>
      </c>
      <c r="O75" s="1">
        <v>16278.5</v>
      </c>
      <c r="P75" s="1">
        <v>227700</v>
      </c>
      <c r="Q75" s="1">
        <v>1.4287304000000001E-2</v>
      </c>
    </row>
    <row r="76" spans="1:17" ht="14.25" customHeight="1">
      <c r="A76" s="2">
        <v>44761</v>
      </c>
      <c r="B76" s="1">
        <v>415.64999399999999</v>
      </c>
      <c r="C76" s="1">
        <v>417.85000600000001</v>
      </c>
      <c r="D76" s="1">
        <v>405.89999399999999</v>
      </c>
      <c r="E76" s="1">
        <v>411.20001200000002</v>
      </c>
      <c r="F76" s="1">
        <v>407.10073899999998</v>
      </c>
      <c r="G76" s="1">
        <v>153140</v>
      </c>
      <c r="H76" s="1">
        <f t="shared" si="0"/>
        <v>-3.8759109653849766E-3</v>
      </c>
      <c r="J76" s="2">
        <v>44761</v>
      </c>
      <c r="K76" s="1">
        <v>16187.04981</v>
      </c>
      <c r="L76" s="1">
        <v>16359.5</v>
      </c>
      <c r="M76" s="1">
        <v>16187.04981</v>
      </c>
      <c r="N76" s="1">
        <v>16340.54981</v>
      </c>
      <c r="O76" s="1">
        <v>16340.54981</v>
      </c>
      <c r="P76" s="1">
        <v>222600</v>
      </c>
      <c r="Q76" s="1">
        <v>3.811764E-3</v>
      </c>
    </row>
    <row r="77" spans="1:17" ht="14.25" customHeight="1">
      <c r="A77" s="2">
        <v>44762</v>
      </c>
      <c r="B77" s="1">
        <v>415</v>
      </c>
      <c r="C77" s="1">
        <v>416.75</v>
      </c>
      <c r="D77" s="1">
        <v>409.20001200000002</v>
      </c>
      <c r="E77" s="1">
        <v>415</v>
      </c>
      <c r="F77" s="1">
        <v>410.86285400000003</v>
      </c>
      <c r="G77" s="1">
        <v>162308</v>
      </c>
      <c r="H77" s="1">
        <f t="shared" si="0"/>
        <v>9.2412156836221282E-3</v>
      </c>
      <c r="J77" s="2">
        <v>44762</v>
      </c>
      <c r="K77" s="1">
        <v>16562.800780000001</v>
      </c>
      <c r="L77" s="1">
        <v>16588</v>
      </c>
      <c r="M77" s="1">
        <v>16490.949219999999</v>
      </c>
      <c r="N77" s="1">
        <v>16520.849610000001</v>
      </c>
      <c r="O77" s="1">
        <v>16520.849610000001</v>
      </c>
      <c r="P77" s="1">
        <v>284400</v>
      </c>
      <c r="Q77" s="1">
        <v>1.1033888E-2</v>
      </c>
    </row>
    <row r="78" spans="1:17" ht="14.25" customHeight="1">
      <c r="A78" s="2">
        <v>44763</v>
      </c>
      <c r="B78" s="1">
        <v>417</v>
      </c>
      <c r="C78" s="1">
        <v>424</v>
      </c>
      <c r="D78" s="1">
        <v>412.04998799999998</v>
      </c>
      <c r="E78" s="1">
        <v>417</v>
      </c>
      <c r="F78" s="1">
        <v>412.84292599999998</v>
      </c>
      <c r="G78" s="1">
        <v>215957</v>
      </c>
      <c r="H78" s="1">
        <f t="shared" si="0"/>
        <v>4.8192771084336616E-3</v>
      </c>
      <c r="J78" s="2">
        <v>44763</v>
      </c>
      <c r="K78" s="1">
        <v>16523.550780000001</v>
      </c>
      <c r="L78" s="1">
        <v>16626.949219999999</v>
      </c>
      <c r="M78" s="1">
        <v>16483.900389999999</v>
      </c>
      <c r="N78" s="1">
        <v>16605.25</v>
      </c>
      <c r="O78" s="1">
        <v>16605.25</v>
      </c>
      <c r="P78" s="1">
        <v>243600</v>
      </c>
      <c r="Q78" s="1">
        <v>5.1087199999999998E-3</v>
      </c>
    </row>
    <row r="79" spans="1:17" ht="14.25" customHeight="1">
      <c r="A79" s="2">
        <v>44764</v>
      </c>
      <c r="B79" s="1">
        <v>418.85000600000001</v>
      </c>
      <c r="C79" s="1">
        <v>418.85000600000001</v>
      </c>
      <c r="D79" s="1">
        <v>409</v>
      </c>
      <c r="E79" s="1">
        <v>411.04998799999998</v>
      </c>
      <c r="F79" s="1">
        <v>406.95220899999998</v>
      </c>
      <c r="G79" s="1">
        <v>112339</v>
      </c>
      <c r="H79" s="1">
        <f t="shared" si="0"/>
        <v>-1.4268613908872907E-2</v>
      </c>
      <c r="J79" s="2">
        <v>44764</v>
      </c>
      <c r="K79" s="1">
        <v>16661.25</v>
      </c>
      <c r="L79" s="1">
        <v>16752.25</v>
      </c>
      <c r="M79" s="1">
        <v>16610.900389999999</v>
      </c>
      <c r="N79" s="1">
        <v>16719.449219999999</v>
      </c>
      <c r="O79" s="1">
        <v>16719.449219999999</v>
      </c>
      <c r="P79" s="1">
        <v>190900</v>
      </c>
      <c r="Q79" s="1">
        <v>6.8772959999999998E-3</v>
      </c>
    </row>
    <row r="80" spans="1:17" ht="14.25" customHeight="1">
      <c r="A80" s="2">
        <v>44767</v>
      </c>
      <c r="B80" s="1">
        <v>412.79998799999998</v>
      </c>
      <c r="C80" s="1">
        <v>416</v>
      </c>
      <c r="D80" s="1">
        <v>401</v>
      </c>
      <c r="E80" s="1">
        <v>413.39999399999999</v>
      </c>
      <c r="F80" s="1">
        <v>409.27880900000002</v>
      </c>
      <c r="G80" s="1">
        <v>190356</v>
      </c>
      <c r="H80" s="1">
        <f t="shared" si="0"/>
        <v>5.7170808140249996E-3</v>
      </c>
      <c r="J80" s="2">
        <v>44767</v>
      </c>
      <c r="K80" s="1">
        <v>16662.550780000001</v>
      </c>
      <c r="L80" s="1">
        <v>16706.050780000001</v>
      </c>
      <c r="M80" s="1">
        <v>16564.25</v>
      </c>
      <c r="N80" s="1">
        <v>16631</v>
      </c>
      <c r="O80" s="1">
        <v>16631</v>
      </c>
      <c r="P80" s="1">
        <v>211400</v>
      </c>
      <c r="Q80" s="1">
        <v>-5.2901989999999998E-3</v>
      </c>
    </row>
    <row r="81" spans="1:17" ht="14.25" customHeight="1">
      <c r="A81" s="2">
        <v>44768</v>
      </c>
      <c r="B81" s="1">
        <v>414.39999399999999</v>
      </c>
      <c r="C81" s="1">
        <v>419.89999399999999</v>
      </c>
      <c r="D81" s="1">
        <v>407.64999399999999</v>
      </c>
      <c r="E81" s="1">
        <v>418.35000600000001</v>
      </c>
      <c r="F81" s="1">
        <v>414.17944299999999</v>
      </c>
      <c r="G81" s="1">
        <v>168584</v>
      </c>
      <c r="H81" s="1">
        <f t="shared" si="0"/>
        <v>1.1973904382785339E-2</v>
      </c>
      <c r="J81" s="2">
        <v>44768</v>
      </c>
      <c r="K81" s="1">
        <v>16632.900389999999</v>
      </c>
      <c r="L81" s="1">
        <v>16636.099610000001</v>
      </c>
      <c r="M81" s="1">
        <v>16463.300780000001</v>
      </c>
      <c r="N81" s="1">
        <v>16483.849610000001</v>
      </c>
      <c r="O81" s="1">
        <v>16483.849610000001</v>
      </c>
      <c r="P81" s="1">
        <v>208200</v>
      </c>
      <c r="Q81" s="1">
        <v>-8.8479579999999995E-3</v>
      </c>
    </row>
    <row r="82" spans="1:17" ht="14.25" customHeight="1">
      <c r="A82" s="2">
        <v>44769</v>
      </c>
      <c r="B82" s="1">
        <v>418.35000600000001</v>
      </c>
      <c r="C82" s="1">
        <v>419</v>
      </c>
      <c r="D82" s="1">
        <v>411.35000600000001</v>
      </c>
      <c r="E82" s="1">
        <v>417.89999399999999</v>
      </c>
      <c r="F82" s="1">
        <v>413.73391700000002</v>
      </c>
      <c r="G82" s="1">
        <v>132703</v>
      </c>
      <c r="H82" s="1">
        <f t="shared" si="0"/>
        <v>-1.0756830250888694E-3</v>
      </c>
      <c r="J82" s="2">
        <v>44769</v>
      </c>
      <c r="K82" s="1">
        <v>16475.349610000001</v>
      </c>
      <c r="L82" s="1">
        <v>16653.449219999999</v>
      </c>
      <c r="M82" s="1">
        <v>16438.75</v>
      </c>
      <c r="N82" s="1">
        <v>16641.800780000001</v>
      </c>
      <c r="O82" s="1">
        <v>16641.800780000001</v>
      </c>
      <c r="P82" s="1">
        <v>185200</v>
      </c>
      <c r="Q82" s="1">
        <v>9.5821770000000007E-3</v>
      </c>
    </row>
    <row r="83" spans="1:17" ht="14.25" customHeight="1">
      <c r="A83" s="2">
        <v>44770</v>
      </c>
      <c r="B83" s="1">
        <v>421</v>
      </c>
      <c r="C83" s="1">
        <v>426.89999399999999</v>
      </c>
      <c r="D83" s="1">
        <v>414.10000600000001</v>
      </c>
      <c r="E83" s="1">
        <v>424.89999399999999</v>
      </c>
      <c r="F83" s="1">
        <v>420.664154</v>
      </c>
      <c r="G83" s="1">
        <v>220068</v>
      </c>
      <c r="H83" s="1">
        <f t="shared" si="0"/>
        <v>1.6750419000963079E-2</v>
      </c>
      <c r="J83" s="2">
        <v>44770</v>
      </c>
      <c r="K83" s="1">
        <v>16774.849610000001</v>
      </c>
      <c r="L83" s="1">
        <v>16947.650389999999</v>
      </c>
      <c r="M83" s="1">
        <v>16746.25</v>
      </c>
      <c r="N83" s="1">
        <v>16929.599610000001</v>
      </c>
      <c r="O83" s="1">
        <v>16929.599610000001</v>
      </c>
      <c r="P83" s="1">
        <v>376300</v>
      </c>
      <c r="Q83" s="1">
        <v>1.7293731E-2</v>
      </c>
    </row>
    <row r="84" spans="1:17" ht="14.25" customHeight="1">
      <c r="A84" s="2">
        <v>44771</v>
      </c>
      <c r="B84" s="1">
        <v>425</v>
      </c>
      <c r="C84" s="1">
        <v>454.79998799999998</v>
      </c>
      <c r="D84" s="1">
        <v>420.60000600000001</v>
      </c>
      <c r="E84" s="1">
        <v>446.20001200000002</v>
      </c>
      <c r="F84" s="1">
        <v>441.75183099999998</v>
      </c>
      <c r="G84" s="1">
        <v>736339</v>
      </c>
      <c r="H84" s="1">
        <f t="shared" si="0"/>
        <v>5.0129485292485176E-2</v>
      </c>
      <c r="J84" s="2">
        <v>44771</v>
      </c>
      <c r="K84" s="1">
        <v>17079.5</v>
      </c>
      <c r="L84" s="1">
        <v>17172.800780000001</v>
      </c>
      <c r="M84" s="1">
        <v>17018.150389999999</v>
      </c>
      <c r="N84" s="1">
        <v>17158.25</v>
      </c>
      <c r="O84" s="1">
        <v>17158.25</v>
      </c>
      <c r="P84" s="1">
        <v>436100</v>
      </c>
      <c r="Q84" s="1">
        <v>1.3505954000000001E-2</v>
      </c>
    </row>
    <row r="85" spans="1:17" ht="14.25" customHeight="1">
      <c r="A85" s="2">
        <v>44774</v>
      </c>
      <c r="B85" s="1">
        <v>447.29998799999998</v>
      </c>
      <c r="C85" s="1">
        <v>451.39999399999999</v>
      </c>
      <c r="D85" s="1">
        <v>435.54998799999998</v>
      </c>
      <c r="E85" s="1">
        <v>441.29998799999998</v>
      </c>
      <c r="F85" s="1">
        <v>436.900665</v>
      </c>
      <c r="G85" s="1">
        <v>221418</v>
      </c>
      <c r="H85" s="1">
        <f t="shared" si="0"/>
        <v>-1.0981676082967073E-2</v>
      </c>
      <c r="J85" s="2">
        <v>44774</v>
      </c>
      <c r="K85" s="1">
        <v>17243.199219999999</v>
      </c>
      <c r="L85" s="1">
        <v>17356.25</v>
      </c>
      <c r="M85" s="1">
        <v>17154.800780000001</v>
      </c>
      <c r="N85" s="1">
        <v>17340.050780000001</v>
      </c>
      <c r="O85" s="1">
        <v>17340.050780000001</v>
      </c>
      <c r="P85" s="1">
        <v>381500</v>
      </c>
      <c r="Q85" s="1">
        <v>1.0595532E-2</v>
      </c>
    </row>
    <row r="86" spans="1:17" ht="14.25" customHeight="1">
      <c r="A86" s="2">
        <v>44775</v>
      </c>
      <c r="B86" s="1">
        <v>435</v>
      </c>
      <c r="C86" s="1">
        <v>439.39999399999999</v>
      </c>
      <c r="D86" s="1">
        <v>430.10000600000001</v>
      </c>
      <c r="E86" s="1">
        <v>435.10000600000001</v>
      </c>
      <c r="F86" s="1">
        <v>430.76248199999998</v>
      </c>
      <c r="G86" s="1">
        <v>209617</v>
      </c>
      <c r="H86" s="1">
        <f t="shared" si="0"/>
        <v>-1.4049359094929215E-2</v>
      </c>
      <c r="J86" s="2">
        <v>44775</v>
      </c>
      <c r="K86" s="1">
        <v>17310.150389999999</v>
      </c>
      <c r="L86" s="1">
        <v>17390.150389999999</v>
      </c>
      <c r="M86" s="1">
        <v>17215.849610000001</v>
      </c>
      <c r="N86" s="1">
        <v>17345.449219999999</v>
      </c>
      <c r="O86" s="1">
        <v>17345.449219999999</v>
      </c>
      <c r="P86" s="1">
        <v>333600</v>
      </c>
      <c r="Q86" s="1">
        <v>3.1132799999999998E-4</v>
      </c>
    </row>
    <row r="87" spans="1:17" ht="14.25" customHeight="1">
      <c r="A87" s="2">
        <v>44776</v>
      </c>
      <c r="B87" s="1">
        <v>432</v>
      </c>
      <c r="C87" s="1">
        <v>436.75</v>
      </c>
      <c r="D87" s="1">
        <v>426.29998799999998</v>
      </c>
      <c r="E87" s="1">
        <v>433.04998799999998</v>
      </c>
      <c r="F87" s="1">
        <v>428.73288000000002</v>
      </c>
      <c r="G87" s="1">
        <v>142884</v>
      </c>
      <c r="H87" s="1">
        <f t="shared" si="0"/>
        <v>-4.7116018656180314E-3</v>
      </c>
      <c r="J87" s="2">
        <v>44776</v>
      </c>
      <c r="K87" s="1">
        <v>17349.25</v>
      </c>
      <c r="L87" s="1">
        <v>17407.5</v>
      </c>
      <c r="M87" s="1">
        <v>17225.849610000001</v>
      </c>
      <c r="N87" s="1">
        <v>17388.150389999999</v>
      </c>
      <c r="O87" s="1">
        <v>17388.150389999999</v>
      </c>
      <c r="P87" s="1">
        <v>285400</v>
      </c>
      <c r="Q87" s="1">
        <v>2.4618079999999998E-3</v>
      </c>
    </row>
    <row r="88" spans="1:17" ht="14.25" customHeight="1">
      <c r="A88" s="2">
        <v>44777</v>
      </c>
      <c r="B88" s="1">
        <v>434.95001200000002</v>
      </c>
      <c r="C88" s="1">
        <v>441</v>
      </c>
      <c r="D88" s="1">
        <v>429.95001200000002</v>
      </c>
      <c r="E88" s="1">
        <v>438.29998799999998</v>
      </c>
      <c r="F88" s="1">
        <v>433.93057299999998</v>
      </c>
      <c r="G88" s="1">
        <v>225015</v>
      </c>
      <c r="H88" s="1">
        <f t="shared" si="0"/>
        <v>1.212331173185488E-2</v>
      </c>
      <c r="J88" s="2">
        <v>44777</v>
      </c>
      <c r="K88" s="1">
        <v>17463.099610000001</v>
      </c>
      <c r="L88" s="1">
        <v>17490.699219999999</v>
      </c>
      <c r="M88" s="1">
        <v>17161.25</v>
      </c>
      <c r="N88" s="1">
        <v>17382</v>
      </c>
      <c r="O88" s="1">
        <v>17382</v>
      </c>
      <c r="P88" s="1">
        <v>325000</v>
      </c>
      <c r="Q88" s="1">
        <v>-3.53712E-4</v>
      </c>
    </row>
    <row r="89" spans="1:17" ht="14.25" customHeight="1">
      <c r="A89" s="2">
        <v>44778</v>
      </c>
      <c r="B89" s="1">
        <v>440.39999399999999</v>
      </c>
      <c r="C89" s="1">
        <v>446</v>
      </c>
      <c r="D89" s="1">
        <v>431.60000600000001</v>
      </c>
      <c r="E89" s="1">
        <v>442.75</v>
      </c>
      <c r="F89" s="1">
        <v>438.33618200000001</v>
      </c>
      <c r="G89" s="1">
        <v>138442</v>
      </c>
      <c r="H89" s="1">
        <f t="shared" si="0"/>
        <v>1.0152890992093822E-2</v>
      </c>
      <c r="J89" s="2">
        <v>44778</v>
      </c>
      <c r="K89" s="1">
        <v>17423.650389999999</v>
      </c>
      <c r="L89" s="1">
        <v>17474.400389999999</v>
      </c>
      <c r="M89" s="1">
        <v>17348.75</v>
      </c>
      <c r="N89" s="1">
        <v>17397.5</v>
      </c>
      <c r="O89" s="1">
        <v>17397.5</v>
      </c>
      <c r="P89" s="1">
        <v>355300</v>
      </c>
      <c r="Q89" s="1">
        <v>8.9172700000000004E-4</v>
      </c>
    </row>
    <row r="90" spans="1:17" ht="14.25" customHeight="1">
      <c r="A90" s="2">
        <v>44781</v>
      </c>
      <c r="B90" s="1">
        <v>442</v>
      </c>
      <c r="C90" s="1">
        <v>443</v>
      </c>
      <c r="D90" s="1">
        <v>430.39999399999999</v>
      </c>
      <c r="E90" s="1">
        <v>440.75</v>
      </c>
      <c r="F90" s="1">
        <v>436.35613999999998</v>
      </c>
      <c r="G90" s="1">
        <v>249855</v>
      </c>
      <c r="H90" s="1">
        <f t="shared" si="0"/>
        <v>-4.5172219085262144E-3</v>
      </c>
      <c r="J90" s="2">
        <v>44781</v>
      </c>
      <c r="K90" s="1">
        <v>17401.5</v>
      </c>
      <c r="L90" s="1">
        <v>17548.800780000001</v>
      </c>
      <c r="M90" s="1">
        <v>17359.75</v>
      </c>
      <c r="N90" s="1">
        <v>17525.099610000001</v>
      </c>
      <c r="O90" s="1">
        <v>17525.099610000001</v>
      </c>
      <c r="P90" s="1">
        <v>257000</v>
      </c>
      <c r="Q90" s="1">
        <v>7.3343649999999998E-3</v>
      </c>
    </row>
    <row r="91" spans="1:17" ht="14.25" customHeight="1">
      <c r="A91" s="2">
        <v>44783</v>
      </c>
      <c r="B91" s="1">
        <v>440</v>
      </c>
      <c r="C91" s="1">
        <v>445</v>
      </c>
      <c r="D91" s="1">
        <v>431.89999399999999</v>
      </c>
      <c r="E91" s="1">
        <v>442.89999399999999</v>
      </c>
      <c r="F91" s="1">
        <v>438.484711</v>
      </c>
      <c r="G91" s="1">
        <v>203803</v>
      </c>
      <c r="H91" s="1">
        <f t="shared" si="0"/>
        <v>4.8780351673283207E-3</v>
      </c>
      <c r="J91" s="2">
        <v>44783</v>
      </c>
      <c r="K91" s="1">
        <v>17566.099610000001</v>
      </c>
      <c r="L91" s="1">
        <v>17566.099610000001</v>
      </c>
      <c r="M91" s="1">
        <v>17442.800780000001</v>
      </c>
      <c r="N91" s="1">
        <v>17534.75</v>
      </c>
      <c r="O91" s="1">
        <v>17534.75</v>
      </c>
      <c r="P91" s="1">
        <v>312700</v>
      </c>
      <c r="Q91" s="1">
        <v>5.5066100000000003E-4</v>
      </c>
    </row>
    <row r="92" spans="1:17" ht="14.25" customHeight="1">
      <c r="A92" s="2">
        <v>44784</v>
      </c>
      <c r="B92" s="1">
        <v>442</v>
      </c>
      <c r="C92" s="1">
        <v>443.25</v>
      </c>
      <c r="D92" s="1">
        <v>435.14999399999999</v>
      </c>
      <c r="E92" s="1">
        <v>439.70001200000002</v>
      </c>
      <c r="F92" s="1">
        <v>435.31662</v>
      </c>
      <c r="G92" s="1">
        <v>128715</v>
      </c>
      <c r="H92" s="1">
        <f t="shared" si="0"/>
        <v>-7.2250667043358696E-3</v>
      </c>
      <c r="J92" s="2">
        <v>44784</v>
      </c>
      <c r="K92" s="1">
        <v>17711.650389999999</v>
      </c>
      <c r="L92" s="1">
        <v>17719.300780000001</v>
      </c>
      <c r="M92" s="1">
        <v>17631.949219999999</v>
      </c>
      <c r="N92" s="1">
        <v>17659</v>
      </c>
      <c r="O92" s="1">
        <v>17659</v>
      </c>
      <c r="P92" s="1">
        <v>311200</v>
      </c>
      <c r="Q92" s="1">
        <v>7.0859290000000004E-3</v>
      </c>
    </row>
    <row r="93" spans="1:17" ht="14.25" customHeight="1">
      <c r="A93" s="2">
        <v>44785</v>
      </c>
      <c r="B93" s="1">
        <v>435.70001200000002</v>
      </c>
      <c r="C93" s="1">
        <v>445</v>
      </c>
      <c r="D93" s="1">
        <v>433.14999399999999</v>
      </c>
      <c r="E93" s="1">
        <v>440.04998799999998</v>
      </c>
      <c r="F93" s="1">
        <v>435.663116</v>
      </c>
      <c r="G93" s="1">
        <v>146805</v>
      </c>
      <c r="H93" s="1">
        <f t="shared" si="0"/>
        <v>7.9594266647409206E-4</v>
      </c>
      <c r="J93" s="2">
        <v>44785</v>
      </c>
      <c r="K93" s="1">
        <v>17659.650389999999</v>
      </c>
      <c r="L93" s="1">
        <v>17724.650389999999</v>
      </c>
      <c r="M93" s="1">
        <v>17597.849610000001</v>
      </c>
      <c r="N93" s="1">
        <v>17698.150389999999</v>
      </c>
      <c r="O93" s="1">
        <v>17698.150389999999</v>
      </c>
      <c r="P93" s="1">
        <v>303900</v>
      </c>
      <c r="Q93" s="1">
        <v>2.2170219999999999E-3</v>
      </c>
    </row>
    <row r="94" spans="1:17" ht="14.25" customHeight="1">
      <c r="A94" s="2">
        <v>44789</v>
      </c>
      <c r="B94" s="1">
        <v>446.70001200000002</v>
      </c>
      <c r="C94" s="1">
        <v>449</v>
      </c>
      <c r="D94" s="1">
        <v>438</v>
      </c>
      <c r="E94" s="1">
        <v>444.64999399999999</v>
      </c>
      <c r="F94" s="1">
        <v>440.21725500000002</v>
      </c>
      <c r="G94" s="1">
        <v>155604</v>
      </c>
      <c r="H94" s="1">
        <f t="shared" si="0"/>
        <v>1.0453371492876951E-2</v>
      </c>
      <c r="J94" s="2">
        <v>44789</v>
      </c>
      <c r="K94" s="1">
        <v>17797.199219999999</v>
      </c>
      <c r="L94" s="1">
        <v>17839.099610000001</v>
      </c>
      <c r="M94" s="1">
        <v>17764.050780000001</v>
      </c>
      <c r="N94" s="1">
        <v>17825.25</v>
      </c>
      <c r="O94" s="1">
        <v>17825.25</v>
      </c>
      <c r="P94" s="1">
        <v>0</v>
      </c>
      <c r="Q94" s="1">
        <v>7.1815189999999999E-3</v>
      </c>
    </row>
    <row r="95" spans="1:17" ht="14.25" customHeight="1">
      <c r="A95" s="2">
        <v>44790</v>
      </c>
      <c r="B95" s="1">
        <v>441</v>
      </c>
      <c r="C95" s="1">
        <v>443.45001200000002</v>
      </c>
      <c r="D95" s="1">
        <v>433</v>
      </c>
      <c r="E95" s="1">
        <v>437.04998799999998</v>
      </c>
      <c r="F95" s="1">
        <v>432.69302399999998</v>
      </c>
      <c r="G95" s="1">
        <v>152759</v>
      </c>
      <c r="H95" s="1">
        <f t="shared" si="0"/>
        <v>-1.7092108630501923E-2</v>
      </c>
      <c r="J95" s="2">
        <v>44790</v>
      </c>
      <c r="K95" s="1">
        <v>17868.150389999999</v>
      </c>
      <c r="L95" s="1">
        <v>17965.949219999999</v>
      </c>
      <c r="M95" s="1">
        <v>17833.349610000001</v>
      </c>
      <c r="N95" s="1">
        <v>17944.25</v>
      </c>
      <c r="O95" s="1">
        <v>17944.25</v>
      </c>
      <c r="P95" s="1">
        <v>262800</v>
      </c>
      <c r="Q95" s="1">
        <v>6.6759230000000003E-3</v>
      </c>
    </row>
    <row r="96" spans="1:17" ht="14.25" customHeight="1">
      <c r="A96" s="2">
        <v>44791</v>
      </c>
      <c r="B96" s="1">
        <v>433.29998799999998</v>
      </c>
      <c r="C96" s="1">
        <v>436</v>
      </c>
      <c r="D96" s="1">
        <v>427</v>
      </c>
      <c r="E96" s="1">
        <v>430.54998799999998</v>
      </c>
      <c r="F96" s="1">
        <v>426.257813</v>
      </c>
      <c r="G96" s="1">
        <v>165063</v>
      </c>
      <c r="H96" s="1">
        <f t="shared" si="0"/>
        <v>-1.4872440632580419E-2</v>
      </c>
      <c r="J96" s="2">
        <v>44791</v>
      </c>
      <c r="K96" s="1">
        <v>17898.650389999999</v>
      </c>
      <c r="L96" s="1">
        <v>17968.449219999999</v>
      </c>
      <c r="M96" s="1">
        <v>17852.050780000001</v>
      </c>
      <c r="N96" s="1">
        <v>17956.5</v>
      </c>
      <c r="O96" s="1">
        <v>17956.5</v>
      </c>
      <c r="P96" s="1">
        <v>263900</v>
      </c>
      <c r="Q96" s="1">
        <v>6.8267000000000002E-4</v>
      </c>
    </row>
    <row r="97" spans="1:17" ht="14.25" customHeight="1">
      <c r="A97" s="2">
        <v>44792</v>
      </c>
      <c r="B97" s="1">
        <v>427</v>
      </c>
      <c r="C97" s="1">
        <v>429.20001200000002</v>
      </c>
      <c r="D97" s="1">
        <v>412.10000600000001</v>
      </c>
      <c r="E97" s="1">
        <v>417.64999399999999</v>
      </c>
      <c r="F97" s="1">
        <v>413.48644999999999</v>
      </c>
      <c r="G97" s="1">
        <v>207342</v>
      </c>
      <c r="H97" s="1">
        <f t="shared" si="0"/>
        <v>-2.9961663824271234E-2</v>
      </c>
      <c r="J97" s="2">
        <v>44792</v>
      </c>
      <c r="K97" s="1">
        <v>17966.550780000001</v>
      </c>
      <c r="L97" s="1">
        <v>17992.199219999999</v>
      </c>
      <c r="M97" s="1">
        <v>17710.75</v>
      </c>
      <c r="N97" s="1">
        <v>17758.449219999999</v>
      </c>
      <c r="O97" s="1">
        <v>17758.449219999999</v>
      </c>
      <c r="P97" s="1">
        <v>295600</v>
      </c>
      <c r="Q97" s="1">
        <v>-1.1029476E-2</v>
      </c>
    </row>
    <row r="98" spans="1:17" ht="14.25" customHeight="1">
      <c r="A98" s="2">
        <v>44795</v>
      </c>
      <c r="B98" s="1">
        <v>415</v>
      </c>
      <c r="C98" s="1">
        <v>460</v>
      </c>
      <c r="D98" s="1">
        <v>414.54998799999998</v>
      </c>
      <c r="E98" s="1">
        <v>450.70001200000002</v>
      </c>
      <c r="F98" s="1">
        <v>446.20693999999997</v>
      </c>
      <c r="G98" s="1">
        <v>3575640</v>
      </c>
      <c r="H98" s="1">
        <f t="shared" si="0"/>
        <v>7.913328977564893E-2</v>
      </c>
      <c r="J98" s="2">
        <v>44795</v>
      </c>
      <c r="K98" s="1">
        <v>17682.900389999999</v>
      </c>
      <c r="L98" s="1">
        <v>17690.050780000001</v>
      </c>
      <c r="M98" s="1">
        <v>17467.349610000001</v>
      </c>
      <c r="N98" s="1">
        <v>17490.699219999999</v>
      </c>
      <c r="O98" s="1">
        <v>17490.699219999999</v>
      </c>
      <c r="P98" s="1">
        <v>287600</v>
      </c>
      <c r="Q98" s="1">
        <v>-1.507733E-2</v>
      </c>
    </row>
    <row r="99" spans="1:17" ht="14.25" customHeight="1">
      <c r="A99" s="2">
        <v>44796</v>
      </c>
      <c r="B99" s="1">
        <v>450</v>
      </c>
      <c r="C99" s="1">
        <v>466.95001200000002</v>
      </c>
      <c r="D99" s="1">
        <v>445</v>
      </c>
      <c r="E99" s="1">
        <v>459.39999399999999</v>
      </c>
      <c r="F99" s="1">
        <v>454.820221</v>
      </c>
      <c r="G99" s="1">
        <v>1263706</v>
      </c>
      <c r="H99" s="1">
        <f t="shared" si="0"/>
        <v>1.9303265516664725E-2</v>
      </c>
      <c r="J99" s="2">
        <v>44796</v>
      </c>
      <c r="K99" s="1">
        <v>17357.349610000001</v>
      </c>
      <c r="L99" s="1">
        <v>17625.550780000001</v>
      </c>
      <c r="M99" s="1">
        <v>17345.199219999999</v>
      </c>
      <c r="N99" s="1">
        <v>17577.5</v>
      </c>
      <c r="O99" s="1">
        <v>17577.5</v>
      </c>
      <c r="P99" s="1">
        <v>285600</v>
      </c>
      <c r="Q99" s="1">
        <v>4.9626820000000004E-3</v>
      </c>
    </row>
    <row r="100" spans="1:17" ht="14.25" customHeight="1">
      <c r="A100" s="2">
        <v>44797</v>
      </c>
      <c r="B100" s="1">
        <v>458</v>
      </c>
      <c r="C100" s="1">
        <v>466.14999399999999</v>
      </c>
      <c r="D100" s="1">
        <v>455.5</v>
      </c>
      <c r="E100" s="1">
        <v>462.70001200000002</v>
      </c>
      <c r="F100" s="1">
        <v>458.08734099999998</v>
      </c>
      <c r="G100" s="1">
        <v>399558</v>
      </c>
      <c r="H100" s="1">
        <f t="shared" si="0"/>
        <v>7.1833218178056768E-3</v>
      </c>
      <c r="J100" s="2">
        <v>44797</v>
      </c>
      <c r="K100" s="1">
        <v>17525.449219999999</v>
      </c>
      <c r="L100" s="1">
        <v>17623.650389999999</v>
      </c>
      <c r="M100" s="1">
        <v>17499.25</v>
      </c>
      <c r="N100" s="1">
        <v>17604.949219999999</v>
      </c>
      <c r="O100" s="1">
        <v>17604.949219999999</v>
      </c>
      <c r="P100" s="1">
        <v>262000</v>
      </c>
      <c r="Q100" s="1">
        <v>1.5616110000000001E-3</v>
      </c>
    </row>
    <row r="101" spans="1:17" ht="14.25" customHeight="1">
      <c r="A101" s="2">
        <v>44798</v>
      </c>
      <c r="B101" s="1">
        <v>469.70001200000002</v>
      </c>
      <c r="C101" s="1">
        <v>479.85000600000001</v>
      </c>
      <c r="D101" s="1">
        <v>466</v>
      </c>
      <c r="E101" s="1">
        <v>474</v>
      </c>
      <c r="F101" s="1">
        <v>471.31191999999999</v>
      </c>
      <c r="G101" s="1">
        <v>543776</v>
      </c>
      <c r="H101" s="1">
        <f t="shared" si="0"/>
        <v>2.4421845054976909E-2</v>
      </c>
      <c r="J101" s="2">
        <v>44798</v>
      </c>
      <c r="K101" s="1">
        <v>17679</v>
      </c>
      <c r="L101" s="1">
        <v>17726.5</v>
      </c>
      <c r="M101" s="1">
        <v>17487.449219999999</v>
      </c>
      <c r="N101" s="1">
        <v>17522.449219999999</v>
      </c>
      <c r="O101" s="1">
        <v>17522.449219999999</v>
      </c>
      <c r="P101" s="1">
        <v>230200</v>
      </c>
      <c r="Q101" s="1">
        <v>-4.6861819999999997E-3</v>
      </c>
    </row>
    <row r="102" spans="1:17" ht="14.25" customHeight="1">
      <c r="A102" s="2">
        <v>44799</v>
      </c>
      <c r="B102" s="1">
        <v>478.89999399999999</v>
      </c>
      <c r="C102" s="1">
        <v>482</v>
      </c>
      <c r="D102" s="1">
        <v>471.5</v>
      </c>
      <c r="E102" s="1">
        <v>477.45001200000002</v>
      </c>
      <c r="F102" s="1">
        <v>474.74234000000001</v>
      </c>
      <c r="G102" s="1">
        <v>644751</v>
      </c>
      <c r="H102" s="1">
        <f t="shared" si="0"/>
        <v>7.2785063291138652E-3</v>
      </c>
      <c r="J102" s="2">
        <v>44799</v>
      </c>
      <c r="K102" s="1">
        <v>17619.300780000001</v>
      </c>
      <c r="L102" s="1">
        <v>17685.849610000001</v>
      </c>
      <c r="M102" s="1">
        <v>17519.349610000001</v>
      </c>
      <c r="N102" s="1">
        <v>17558.900389999999</v>
      </c>
      <c r="O102" s="1">
        <v>17558.900389999999</v>
      </c>
      <c r="P102" s="1">
        <v>266600</v>
      </c>
      <c r="Q102" s="1">
        <v>2.0802559999999999E-3</v>
      </c>
    </row>
    <row r="103" spans="1:17" ht="14.25" customHeight="1">
      <c r="A103" s="2">
        <v>44802</v>
      </c>
      <c r="B103" s="1">
        <v>462.25</v>
      </c>
      <c r="C103" s="1">
        <v>477.45001200000002</v>
      </c>
      <c r="D103" s="1">
        <v>426.75</v>
      </c>
      <c r="E103" s="1">
        <v>471.5</v>
      </c>
      <c r="F103" s="1">
        <v>468.82607999999999</v>
      </c>
      <c r="G103" s="1">
        <v>234537</v>
      </c>
      <c r="H103" s="1">
        <f t="shared" si="0"/>
        <v>-1.2462062730035139E-2</v>
      </c>
      <c r="J103" s="2">
        <v>44802</v>
      </c>
      <c r="K103" s="1">
        <v>17188.650389999999</v>
      </c>
      <c r="L103" s="1">
        <v>17380.150389999999</v>
      </c>
      <c r="M103" s="1">
        <v>17166.199219999999</v>
      </c>
      <c r="N103" s="1">
        <v>17312.900389999999</v>
      </c>
      <c r="O103" s="1">
        <v>17312.900389999999</v>
      </c>
      <c r="P103" s="1">
        <v>244900</v>
      </c>
      <c r="Q103" s="1">
        <v>-1.4009989E-2</v>
      </c>
    </row>
    <row r="104" spans="1:17" ht="14.25" customHeight="1">
      <c r="A104" s="2">
        <v>44803</v>
      </c>
      <c r="B104" s="1">
        <v>472.10000600000001</v>
      </c>
      <c r="C104" s="1">
        <v>486</v>
      </c>
      <c r="D104" s="1">
        <v>465</v>
      </c>
      <c r="E104" s="1">
        <v>480</v>
      </c>
      <c r="F104" s="1">
        <v>477.27789300000001</v>
      </c>
      <c r="G104" s="1">
        <v>302296</v>
      </c>
      <c r="H104" s="1">
        <f t="shared" si="0"/>
        <v>1.8027571580063517E-2</v>
      </c>
      <c r="J104" s="2">
        <v>44803</v>
      </c>
      <c r="K104" s="1">
        <v>17414.949219999999</v>
      </c>
      <c r="L104" s="1">
        <v>17777.650389999999</v>
      </c>
      <c r="M104" s="1">
        <v>17401.5</v>
      </c>
      <c r="N104" s="1">
        <v>17759.300780000001</v>
      </c>
      <c r="O104" s="1">
        <v>17759.300780000001</v>
      </c>
      <c r="P104" s="1">
        <v>324700</v>
      </c>
      <c r="Q104" s="1">
        <v>2.5784264000000001E-2</v>
      </c>
    </row>
    <row r="105" spans="1:17" ht="14.25" customHeight="1">
      <c r="A105" s="2">
        <v>44805</v>
      </c>
      <c r="B105" s="1">
        <v>476.79998799999998</v>
      </c>
      <c r="C105" s="1">
        <v>482.64999399999999</v>
      </c>
      <c r="D105" s="1">
        <v>472.10000600000001</v>
      </c>
      <c r="E105" s="1">
        <v>479.35000600000001</v>
      </c>
      <c r="F105" s="1">
        <v>476.63156099999998</v>
      </c>
      <c r="G105" s="1">
        <v>211186</v>
      </c>
      <c r="H105" s="1">
        <f t="shared" si="0"/>
        <v>-1.3541541666666213E-3</v>
      </c>
      <c r="J105" s="2">
        <v>44805</v>
      </c>
      <c r="K105" s="1">
        <v>17485.699219999999</v>
      </c>
      <c r="L105" s="1">
        <v>17695.599610000001</v>
      </c>
      <c r="M105" s="1">
        <v>17468.449219999999</v>
      </c>
      <c r="N105" s="1">
        <v>17542.800780000001</v>
      </c>
      <c r="O105" s="1">
        <v>17542.800780000001</v>
      </c>
      <c r="P105" s="1">
        <v>308500</v>
      </c>
      <c r="Q105" s="1">
        <v>-1.2190795000000001E-2</v>
      </c>
    </row>
    <row r="106" spans="1:17" ht="14.25" customHeight="1">
      <c r="A106" s="2">
        <v>44806</v>
      </c>
      <c r="B106" s="1">
        <v>482.95001200000002</v>
      </c>
      <c r="C106" s="1">
        <v>494.70001200000002</v>
      </c>
      <c r="D106" s="1">
        <v>475</v>
      </c>
      <c r="E106" s="1">
        <v>488</v>
      </c>
      <c r="F106" s="1">
        <v>485.23251299999998</v>
      </c>
      <c r="G106" s="1">
        <v>338142</v>
      </c>
      <c r="H106" s="1">
        <f t="shared" si="0"/>
        <v>1.8045256893143735E-2</v>
      </c>
      <c r="J106" s="2">
        <v>44806</v>
      </c>
      <c r="K106" s="1">
        <v>17598.400389999999</v>
      </c>
      <c r="L106" s="1">
        <v>17643.849610000001</v>
      </c>
      <c r="M106" s="1">
        <v>17476.449219999999</v>
      </c>
      <c r="N106" s="1">
        <v>17539.449219999999</v>
      </c>
      <c r="O106" s="1">
        <v>17539.449219999999</v>
      </c>
      <c r="P106" s="1">
        <v>256300</v>
      </c>
      <c r="Q106" s="1">
        <v>-1.91051E-4</v>
      </c>
    </row>
    <row r="107" spans="1:17" ht="14.25" customHeight="1">
      <c r="A107" s="2">
        <v>44809</v>
      </c>
      <c r="B107" s="1">
        <v>493</v>
      </c>
      <c r="C107" s="1">
        <v>503.85000600000001</v>
      </c>
      <c r="D107" s="1">
        <v>490.20001200000002</v>
      </c>
      <c r="E107" s="1">
        <v>499.39999399999999</v>
      </c>
      <c r="F107" s="1">
        <v>496.56784099999999</v>
      </c>
      <c r="G107" s="1">
        <v>295578</v>
      </c>
      <c r="H107" s="1">
        <f t="shared" si="0"/>
        <v>2.3360643442623008E-2</v>
      </c>
      <c r="J107" s="2">
        <v>44809</v>
      </c>
      <c r="K107" s="1">
        <v>17546.449219999999</v>
      </c>
      <c r="L107" s="1">
        <v>17683.150389999999</v>
      </c>
      <c r="M107" s="1">
        <v>17540.349610000001</v>
      </c>
      <c r="N107" s="1">
        <v>17665.800780000001</v>
      </c>
      <c r="O107" s="1">
        <v>17665.800780000001</v>
      </c>
      <c r="P107" s="1">
        <v>230300</v>
      </c>
      <c r="Q107" s="1">
        <v>7.2038500000000004E-3</v>
      </c>
    </row>
    <row r="108" spans="1:17" ht="14.25" customHeight="1">
      <c r="A108" s="2">
        <v>44810</v>
      </c>
      <c r="B108" s="1">
        <v>502</v>
      </c>
      <c r="C108" s="1">
        <v>507.5</v>
      </c>
      <c r="D108" s="1">
        <v>475</v>
      </c>
      <c r="E108" s="1">
        <v>481.85000600000001</v>
      </c>
      <c r="F108" s="1">
        <v>479.11740099999997</v>
      </c>
      <c r="G108" s="1">
        <v>308041</v>
      </c>
      <c r="H108" s="1">
        <f t="shared" si="0"/>
        <v>-3.5142146998103474E-2</v>
      </c>
      <c r="J108" s="2">
        <v>44810</v>
      </c>
      <c r="K108" s="1">
        <v>17695.699219999999</v>
      </c>
      <c r="L108" s="1">
        <v>17764.650389999999</v>
      </c>
      <c r="M108" s="1">
        <v>17587.650389999999</v>
      </c>
      <c r="N108" s="1">
        <v>17655.599610000001</v>
      </c>
      <c r="O108" s="1">
        <v>17655.599610000001</v>
      </c>
      <c r="P108" s="1">
        <v>251200</v>
      </c>
      <c r="Q108" s="1">
        <v>-5.7745300000000002E-4</v>
      </c>
    </row>
    <row r="109" spans="1:17" ht="14.25" customHeight="1">
      <c r="A109" s="2">
        <v>44811</v>
      </c>
      <c r="B109" s="1">
        <v>477</v>
      </c>
      <c r="C109" s="1">
        <v>500</v>
      </c>
      <c r="D109" s="1">
        <v>471.04998799999998</v>
      </c>
      <c r="E109" s="1">
        <v>497.75</v>
      </c>
      <c r="F109" s="1">
        <v>494.92721599999999</v>
      </c>
      <c r="G109" s="1">
        <v>361822</v>
      </c>
      <c r="H109" s="1">
        <f t="shared" si="0"/>
        <v>3.2997808035722942E-2</v>
      </c>
      <c r="J109" s="2">
        <v>44811</v>
      </c>
      <c r="K109" s="1">
        <v>17519.400389999999</v>
      </c>
      <c r="L109" s="1">
        <v>17650.75</v>
      </c>
      <c r="M109" s="1">
        <v>17484.300780000001</v>
      </c>
      <c r="N109" s="1">
        <v>17624.400389999999</v>
      </c>
      <c r="O109" s="1">
        <v>17624.400389999999</v>
      </c>
      <c r="P109" s="1">
        <v>354100</v>
      </c>
      <c r="Q109" s="1">
        <v>-1.7671E-3</v>
      </c>
    </row>
    <row r="110" spans="1:17" ht="14.25" customHeight="1">
      <c r="A110" s="2">
        <v>44812</v>
      </c>
      <c r="B110" s="1">
        <v>504</v>
      </c>
      <c r="C110" s="1">
        <v>504</v>
      </c>
      <c r="D110" s="1">
        <v>487.5</v>
      </c>
      <c r="E110" s="1">
        <v>491.60000600000001</v>
      </c>
      <c r="F110" s="1">
        <v>488.81210299999998</v>
      </c>
      <c r="G110" s="1">
        <v>252956</v>
      </c>
      <c r="H110" s="1">
        <f t="shared" si="0"/>
        <v>-1.2355588146659935E-2</v>
      </c>
      <c r="J110" s="2">
        <v>44812</v>
      </c>
      <c r="K110" s="1">
        <v>17748.150389999999</v>
      </c>
      <c r="L110" s="1">
        <v>17807.650389999999</v>
      </c>
      <c r="M110" s="1">
        <v>17691.949219999999</v>
      </c>
      <c r="N110" s="1">
        <v>17798.75</v>
      </c>
      <c r="O110" s="1">
        <v>17798.75</v>
      </c>
      <c r="P110" s="1">
        <v>279800</v>
      </c>
      <c r="Q110" s="1">
        <v>9.8925130000000003E-3</v>
      </c>
    </row>
    <row r="111" spans="1:17" ht="14.25" customHeight="1">
      <c r="A111" s="2">
        <v>44813</v>
      </c>
      <c r="B111" s="1">
        <v>494</v>
      </c>
      <c r="C111" s="1">
        <v>501.95001200000002</v>
      </c>
      <c r="D111" s="1">
        <v>491</v>
      </c>
      <c r="E111" s="1">
        <v>499.25</v>
      </c>
      <c r="F111" s="1">
        <v>496.418701</v>
      </c>
      <c r="G111" s="1">
        <v>208022</v>
      </c>
      <c r="H111" s="1">
        <f t="shared" si="0"/>
        <v>1.5561419663611575E-2</v>
      </c>
      <c r="J111" s="2">
        <v>44813</v>
      </c>
      <c r="K111" s="1">
        <v>17923.349610000001</v>
      </c>
      <c r="L111" s="1">
        <v>17925.949219999999</v>
      </c>
      <c r="M111" s="1">
        <v>17786</v>
      </c>
      <c r="N111" s="1">
        <v>17833.349610000001</v>
      </c>
      <c r="O111" s="1">
        <v>17833.349610000001</v>
      </c>
      <c r="P111" s="1">
        <v>270300</v>
      </c>
      <c r="Q111" s="1">
        <v>1.9439349999999999E-3</v>
      </c>
    </row>
    <row r="112" spans="1:17" ht="14.25" customHeight="1">
      <c r="A112" s="2">
        <v>44816</v>
      </c>
      <c r="B112" s="1">
        <v>496.60000600000001</v>
      </c>
      <c r="C112" s="1">
        <v>507</v>
      </c>
      <c r="D112" s="1">
        <v>496.04998799999998</v>
      </c>
      <c r="E112" s="1">
        <v>501.54998799999998</v>
      </c>
      <c r="F112" s="1">
        <v>498.70565800000003</v>
      </c>
      <c r="G112" s="1">
        <v>807471</v>
      </c>
      <c r="H112" s="1">
        <f t="shared" si="0"/>
        <v>4.6068863294941309E-3</v>
      </c>
      <c r="J112" s="2">
        <v>44816</v>
      </c>
      <c r="K112" s="1">
        <v>17890.849610000001</v>
      </c>
      <c r="L112" s="1">
        <v>17980.550780000001</v>
      </c>
      <c r="M112" s="1">
        <v>17889.150389999999</v>
      </c>
      <c r="N112" s="1">
        <v>17936.349610000001</v>
      </c>
      <c r="O112" s="1">
        <v>17936.349610000001</v>
      </c>
      <c r="P112" s="1">
        <v>228200</v>
      </c>
      <c r="Q112" s="1">
        <v>5.7756960000000003E-3</v>
      </c>
    </row>
    <row r="113" spans="1:17" ht="14.25" customHeight="1">
      <c r="A113" s="2">
        <v>44817</v>
      </c>
      <c r="B113" s="1">
        <v>500.10000600000001</v>
      </c>
      <c r="C113" s="1">
        <v>507.5</v>
      </c>
      <c r="D113" s="1">
        <v>500.10000600000001</v>
      </c>
      <c r="E113" s="1">
        <v>505.35000600000001</v>
      </c>
      <c r="F113" s="1">
        <v>502.48413099999999</v>
      </c>
      <c r="G113" s="1">
        <v>227197</v>
      </c>
      <c r="H113" s="1">
        <f t="shared" si="0"/>
        <v>7.5765488803083425E-3</v>
      </c>
      <c r="J113" s="2">
        <v>44817</v>
      </c>
      <c r="K113" s="1">
        <v>18044.449219999999</v>
      </c>
      <c r="L113" s="1">
        <v>18088.300780000001</v>
      </c>
      <c r="M113" s="1">
        <v>18015.449219999999</v>
      </c>
      <c r="N113" s="1">
        <v>18070.050780000001</v>
      </c>
      <c r="O113" s="1">
        <v>18070.050780000001</v>
      </c>
      <c r="P113" s="1">
        <v>259900</v>
      </c>
      <c r="Q113" s="1">
        <v>7.4542020000000001E-3</v>
      </c>
    </row>
    <row r="114" spans="1:17" ht="14.25" customHeight="1">
      <c r="A114" s="2">
        <v>44818</v>
      </c>
      <c r="B114" s="1">
        <v>500</v>
      </c>
      <c r="C114" s="1">
        <v>529.40002400000003</v>
      </c>
      <c r="D114" s="1">
        <v>499.95001200000002</v>
      </c>
      <c r="E114" s="1">
        <v>518.70001200000002</v>
      </c>
      <c r="F114" s="1">
        <v>515.75842299999999</v>
      </c>
      <c r="G114" s="1">
        <v>808640</v>
      </c>
      <c r="H114" s="1">
        <f t="shared" si="0"/>
        <v>2.6417346079936621E-2</v>
      </c>
      <c r="J114" s="2">
        <v>44818</v>
      </c>
      <c r="K114" s="1">
        <v>17771.150389999999</v>
      </c>
      <c r="L114" s="1">
        <v>18091.550780000001</v>
      </c>
      <c r="M114" s="1">
        <v>17771.150389999999</v>
      </c>
      <c r="N114" s="1">
        <v>18003.75</v>
      </c>
      <c r="O114" s="1">
        <v>18003.75</v>
      </c>
      <c r="P114" s="1">
        <v>365900</v>
      </c>
      <c r="Q114" s="1">
        <v>-3.669098E-3</v>
      </c>
    </row>
    <row r="115" spans="1:17" ht="14.25" customHeight="1">
      <c r="A115" s="2">
        <v>44819</v>
      </c>
      <c r="B115" s="1">
        <v>522.75</v>
      </c>
      <c r="C115" s="1">
        <v>524</v>
      </c>
      <c r="D115" s="1">
        <v>506.29998799999998</v>
      </c>
      <c r="E115" s="1">
        <v>520.75</v>
      </c>
      <c r="F115" s="1">
        <v>517.79675299999997</v>
      </c>
      <c r="G115" s="1">
        <v>266864</v>
      </c>
      <c r="H115" s="1">
        <f t="shared" si="0"/>
        <v>3.9521649365221734E-3</v>
      </c>
      <c r="J115" s="2">
        <v>44819</v>
      </c>
      <c r="K115" s="1">
        <v>18046.349610000001</v>
      </c>
      <c r="L115" s="1">
        <v>18096.150389999999</v>
      </c>
      <c r="M115" s="1">
        <v>17861.5</v>
      </c>
      <c r="N115" s="1">
        <v>17877.400389999999</v>
      </c>
      <c r="O115" s="1">
        <v>17877.400389999999</v>
      </c>
      <c r="P115" s="1">
        <v>289600</v>
      </c>
      <c r="Q115" s="1">
        <v>-7.0179609999999996E-3</v>
      </c>
    </row>
    <row r="116" spans="1:17" ht="14.25" customHeight="1">
      <c r="A116" s="2">
        <v>44820</v>
      </c>
      <c r="B116" s="1">
        <v>519.70001200000002</v>
      </c>
      <c r="C116" s="1">
        <v>531.84997599999997</v>
      </c>
      <c r="D116" s="1">
        <v>511.79998799999998</v>
      </c>
      <c r="E116" s="1">
        <v>525.84997599999997</v>
      </c>
      <c r="F116" s="1">
        <v>522.86785899999995</v>
      </c>
      <c r="G116" s="1">
        <v>1923428</v>
      </c>
      <c r="H116" s="1">
        <f t="shared" si="0"/>
        <v>9.793520883341289E-3</v>
      </c>
      <c r="J116" s="2">
        <v>44820</v>
      </c>
      <c r="K116" s="1">
        <v>17796.800780000001</v>
      </c>
      <c r="L116" s="1">
        <v>17820.050780000001</v>
      </c>
      <c r="M116" s="1">
        <v>17497.25</v>
      </c>
      <c r="N116" s="1">
        <v>17530.849610000001</v>
      </c>
      <c r="O116" s="1">
        <v>17530.849610000001</v>
      </c>
      <c r="P116" s="1">
        <v>468500</v>
      </c>
      <c r="Q116" s="1">
        <v>-1.9384853000000001E-2</v>
      </c>
    </row>
    <row r="117" spans="1:17" ht="14.25" customHeight="1">
      <c r="A117" s="2">
        <v>44823</v>
      </c>
      <c r="B117" s="1">
        <v>535</v>
      </c>
      <c r="C117" s="1">
        <v>541.70001200000002</v>
      </c>
      <c r="D117" s="1">
        <v>522</v>
      </c>
      <c r="E117" s="1">
        <v>524.45001200000002</v>
      </c>
      <c r="F117" s="1">
        <v>521.47582999999997</v>
      </c>
      <c r="G117" s="1">
        <v>382667</v>
      </c>
      <c r="H117" s="1">
        <f t="shared" si="0"/>
        <v>-2.6622878461440846E-3</v>
      </c>
      <c r="J117" s="2">
        <v>44823</v>
      </c>
      <c r="K117" s="1">
        <v>17540.650389999999</v>
      </c>
      <c r="L117" s="1">
        <v>17667.199219999999</v>
      </c>
      <c r="M117" s="1">
        <v>17429.699219999999</v>
      </c>
      <c r="N117" s="1">
        <v>17622.25</v>
      </c>
      <c r="O117" s="1">
        <v>17622.25</v>
      </c>
      <c r="P117" s="1">
        <v>258300</v>
      </c>
      <c r="Q117" s="1">
        <v>5.2136889999999997E-3</v>
      </c>
    </row>
    <row r="118" spans="1:17" ht="14.25" customHeight="1">
      <c r="A118" s="2">
        <v>44824</v>
      </c>
      <c r="B118" s="1">
        <v>524.95001200000002</v>
      </c>
      <c r="C118" s="1">
        <v>528.95001200000002</v>
      </c>
      <c r="D118" s="1">
        <v>522</v>
      </c>
      <c r="E118" s="1">
        <v>526.40002400000003</v>
      </c>
      <c r="F118" s="1">
        <v>523.41479500000003</v>
      </c>
      <c r="G118" s="1">
        <v>255119</v>
      </c>
      <c r="H118" s="1">
        <f t="shared" si="0"/>
        <v>3.7182037475098628E-3</v>
      </c>
      <c r="J118" s="2">
        <v>44824</v>
      </c>
      <c r="K118" s="1">
        <v>17770.400389999999</v>
      </c>
      <c r="L118" s="1">
        <v>17919.300780000001</v>
      </c>
      <c r="M118" s="1">
        <v>17744.400389999999</v>
      </c>
      <c r="N118" s="1">
        <v>17816.25</v>
      </c>
      <c r="O118" s="1">
        <v>17816.25</v>
      </c>
      <c r="P118" s="1">
        <v>263100</v>
      </c>
      <c r="Q118" s="1">
        <v>1.1008810000000001E-2</v>
      </c>
    </row>
    <row r="119" spans="1:17" ht="14.25" customHeight="1">
      <c r="A119" s="2">
        <v>44825</v>
      </c>
      <c r="B119" s="1">
        <v>526</v>
      </c>
      <c r="C119" s="1">
        <v>528.90002400000003</v>
      </c>
      <c r="D119" s="1">
        <v>501.64999399999999</v>
      </c>
      <c r="E119" s="1">
        <v>506.70001200000002</v>
      </c>
      <c r="F119" s="1">
        <v>503.82647700000001</v>
      </c>
      <c r="G119" s="1">
        <v>261381</v>
      </c>
      <c r="H119" s="1">
        <f t="shared" si="0"/>
        <v>-3.7424033248144362E-2</v>
      </c>
      <c r="J119" s="2">
        <v>44825</v>
      </c>
      <c r="K119" s="1">
        <v>17766.349610000001</v>
      </c>
      <c r="L119" s="1">
        <v>17838.699219999999</v>
      </c>
      <c r="M119" s="1">
        <v>17663.599610000001</v>
      </c>
      <c r="N119" s="1">
        <v>17718.349610000001</v>
      </c>
      <c r="O119" s="1">
        <v>17718.349610000001</v>
      </c>
      <c r="P119" s="1">
        <v>245500</v>
      </c>
      <c r="Q119" s="1">
        <v>-5.4950049999999999E-3</v>
      </c>
    </row>
    <row r="120" spans="1:17" ht="14.25" customHeight="1">
      <c r="A120" s="2">
        <v>44826</v>
      </c>
      <c r="B120" s="1">
        <v>502.5</v>
      </c>
      <c r="C120" s="1">
        <v>525</v>
      </c>
      <c r="D120" s="1">
        <v>499.85000600000001</v>
      </c>
      <c r="E120" s="1">
        <v>522.40002400000003</v>
      </c>
      <c r="F120" s="1">
        <v>519.43743900000004</v>
      </c>
      <c r="G120" s="1">
        <v>218068</v>
      </c>
      <c r="H120" s="1">
        <f t="shared" si="0"/>
        <v>3.098482658018975E-2</v>
      </c>
      <c r="J120" s="2">
        <v>44826</v>
      </c>
      <c r="K120" s="1">
        <v>17609.650389999999</v>
      </c>
      <c r="L120" s="1">
        <v>17722.75</v>
      </c>
      <c r="M120" s="1">
        <v>17532.449219999999</v>
      </c>
      <c r="N120" s="1">
        <v>17629.800780000001</v>
      </c>
      <c r="O120" s="1">
        <v>17629.800780000001</v>
      </c>
      <c r="P120" s="1">
        <v>284100</v>
      </c>
      <c r="Q120" s="1">
        <v>-4.9975779999999999E-3</v>
      </c>
    </row>
    <row r="121" spans="1:17" ht="14.25" customHeight="1">
      <c r="A121" s="2">
        <v>44827</v>
      </c>
      <c r="B121" s="1">
        <v>526</v>
      </c>
      <c r="C121" s="1">
        <v>529.15002400000003</v>
      </c>
      <c r="D121" s="1">
        <v>504</v>
      </c>
      <c r="E121" s="1">
        <v>508.14999399999999</v>
      </c>
      <c r="F121" s="1">
        <v>505.26821899999999</v>
      </c>
      <c r="G121" s="1">
        <v>97720</v>
      </c>
      <c r="H121" s="1">
        <f t="shared" si="0"/>
        <v>-2.7278004106676801E-2</v>
      </c>
      <c r="J121" s="2">
        <v>44827</v>
      </c>
      <c r="K121" s="1">
        <v>17593.849610000001</v>
      </c>
      <c r="L121" s="1">
        <v>17642.150389999999</v>
      </c>
      <c r="M121" s="1">
        <v>17291.650389999999</v>
      </c>
      <c r="N121" s="1">
        <v>17327.349610000001</v>
      </c>
      <c r="O121" s="1">
        <v>17327.349610000001</v>
      </c>
      <c r="P121" s="1">
        <v>390800</v>
      </c>
      <c r="Q121" s="1">
        <v>-1.7155677000000001E-2</v>
      </c>
    </row>
    <row r="122" spans="1:17" ht="14.25" customHeight="1">
      <c r="A122" s="2">
        <v>44830</v>
      </c>
      <c r="B122" s="1">
        <v>503</v>
      </c>
      <c r="C122" s="1">
        <v>513.20001200000002</v>
      </c>
      <c r="D122" s="1">
        <v>490</v>
      </c>
      <c r="E122" s="1">
        <v>507.39999399999999</v>
      </c>
      <c r="F122" s="1">
        <v>504.522491</v>
      </c>
      <c r="G122" s="1">
        <v>211102</v>
      </c>
      <c r="H122" s="1">
        <f t="shared" si="0"/>
        <v>-1.4759421604951806E-3</v>
      </c>
      <c r="J122" s="2">
        <v>44830</v>
      </c>
      <c r="K122" s="1">
        <v>17156.300780000001</v>
      </c>
      <c r="L122" s="1">
        <v>17196.400389999999</v>
      </c>
      <c r="M122" s="1">
        <v>16978.300780000001</v>
      </c>
      <c r="N122" s="1">
        <v>17016.300780000001</v>
      </c>
      <c r="O122" s="1">
        <v>17016.300780000001</v>
      </c>
      <c r="P122" s="1">
        <v>492000</v>
      </c>
      <c r="Q122" s="1">
        <v>-1.7951321999999999E-2</v>
      </c>
    </row>
    <row r="123" spans="1:17" ht="14.25" customHeight="1">
      <c r="A123" s="2">
        <v>44831</v>
      </c>
      <c r="B123" s="1">
        <v>509.95001200000002</v>
      </c>
      <c r="C123" s="1">
        <v>514.29998799999998</v>
      </c>
      <c r="D123" s="1">
        <v>506.54998799999998</v>
      </c>
      <c r="E123" s="1">
        <v>511.35000600000001</v>
      </c>
      <c r="F123" s="1">
        <v>508.45010400000001</v>
      </c>
      <c r="G123" s="1">
        <v>121528</v>
      </c>
      <c r="H123" s="1">
        <f t="shared" si="0"/>
        <v>7.7848089213812255E-3</v>
      </c>
      <c r="J123" s="2">
        <v>44831</v>
      </c>
      <c r="K123" s="1">
        <v>17110.900389999999</v>
      </c>
      <c r="L123" s="1">
        <v>17176.449219999999</v>
      </c>
      <c r="M123" s="1">
        <v>16942.349610000001</v>
      </c>
      <c r="N123" s="1">
        <v>17007.400389999999</v>
      </c>
      <c r="O123" s="1">
        <v>17007.400389999999</v>
      </c>
      <c r="P123" s="1">
        <v>359900</v>
      </c>
      <c r="Q123" s="1">
        <v>-5.2305099999999996E-4</v>
      </c>
    </row>
    <row r="124" spans="1:17" ht="14.25" customHeight="1">
      <c r="A124" s="2">
        <v>44832</v>
      </c>
      <c r="B124" s="1">
        <v>508.14999399999999</v>
      </c>
      <c r="C124" s="1">
        <v>519.95001200000002</v>
      </c>
      <c r="D124" s="1">
        <v>496.10000600000001</v>
      </c>
      <c r="E124" s="1">
        <v>500.45001200000002</v>
      </c>
      <c r="F124" s="1">
        <v>497.61190800000003</v>
      </c>
      <c r="G124" s="1">
        <v>624774</v>
      </c>
      <c r="H124" s="1">
        <f t="shared" si="0"/>
        <v>-2.131611200176653E-2</v>
      </c>
      <c r="J124" s="2">
        <v>44832</v>
      </c>
      <c r="K124" s="1">
        <v>16870.550780000001</v>
      </c>
      <c r="L124" s="1">
        <v>17037.599610000001</v>
      </c>
      <c r="M124" s="1">
        <v>16820.400389999999</v>
      </c>
      <c r="N124" s="1">
        <v>16858.599610000001</v>
      </c>
      <c r="O124" s="1">
        <v>16858.599610000001</v>
      </c>
      <c r="P124" s="1">
        <v>323900</v>
      </c>
      <c r="Q124" s="1">
        <v>-8.7491789999999993E-3</v>
      </c>
    </row>
    <row r="125" spans="1:17" ht="14.25" customHeight="1">
      <c r="A125" s="2">
        <v>44833</v>
      </c>
      <c r="B125" s="1">
        <v>507.95001200000002</v>
      </c>
      <c r="C125" s="1">
        <v>509.95001200000002</v>
      </c>
      <c r="D125" s="1">
        <v>493.14999399999999</v>
      </c>
      <c r="E125" s="1">
        <v>497.89999399999999</v>
      </c>
      <c r="F125" s="1">
        <v>495.07635499999998</v>
      </c>
      <c r="G125" s="1">
        <v>95170</v>
      </c>
      <c r="H125" s="1">
        <f t="shared" si="0"/>
        <v>-5.0954499727338121E-3</v>
      </c>
      <c r="J125" s="2">
        <v>44833</v>
      </c>
      <c r="K125" s="1">
        <v>16993.599610000001</v>
      </c>
      <c r="L125" s="1">
        <v>17026.050780000001</v>
      </c>
      <c r="M125" s="1">
        <v>16788.599610000001</v>
      </c>
      <c r="N125" s="1">
        <v>16818.099610000001</v>
      </c>
      <c r="O125" s="1">
        <v>16818.099610000001</v>
      </c>
      <c r="P125" s="1">
        <v>340000</v>
      </c>
      <c r="Q125" s="1">
        <v>-2.4023349999999998E-3</v>
      </c>
    </row>
    <row r="126" spans="1:17" ht="14.25" customHeight="1">
      <c r="A126" s="2">
        <v>44834</v>
      </c>
      <c r="B126" s="1">
        <v>500</v>
      </c>
      <c r="C126" s="1">
        <v>507.70001200000002</v>
      </c>
      <c r="D126" s="1">
        <v>493.5</v>
      </c>
      <c r="E126" s="1">
        <v>502.5</v>
      </c>
      <c r="F126" s="1">
        <v>499.65026899999998</v>
      </c>
      <c r="G126" s="1">
        <v>120747</v>
      </c>
      <c r="H126" s="1">
        <f t="shared" si="0"/>
        <v>9.2388151344304781E-3</v>
      </c>
      <c r="J126" s="2">
        <v>44834</v>
      </c>
      <c r="K126" s="1">
        <v>16798.050780000001</v>
      </c>
      <c r="L126" s="1">
        <v>17187.099610000001</v>
      </c>
      <c r="M126" s="1">
        <v>16747.699219999999</v>
      </c>
      <c r="N126" s="1">
        <v>17094.349610000001</v>
      </c>
      <c r="O126" s="1">
        <v>17094.349610000001</v>
      </c>
      <c r="P126" s="1">
        <v>376100</v>
      </c>
      <c r="Q126" s="1">
        <v>1.6425756E-2</v>
      </c>
    </row>
    <row r="127" spans="1:17" ht="14.25" customHeight="1">
      <c r="A127" s="2">
        <v>44837</v>
      </c>
      <c r="B127" s="1">
        <v>501.70001200000002</v>
      </c>
      <c r="C127" s="1">
        <v>511.70001200000002</v>
      </c>
      <c r="D127" s="1">
        <v>499.5</v>
      </c>
      <c r="E127" s="1">
        <v>506.35000600000001</v>
      </c>
      <c r="F127" s="1">
        <v>503.478455</v>
      </c>
      <c r="G127" s="1">
        <v>131642</v>
      </c>
      <c r="H127" s="1">
        <f t="shared" si="0"/>
        <v>7.6617034825869901E-3</v>
      </c>
      <c r="J127" s="2">
        <v>44837</v>
      </c>
      <c r="K127" s="1">
        <v>17102.099610000001</v>
      </c>
      <c r="L127" s="1">
        <v>17114.650389999999</v>
      </c>
      <c r="M127" s="1">
        <v>16855.550780000001</v>
      </c>
      <c r="N127" s="1">
        <v>16887.349610000001</v>
      </c>
      <c r="O127" s="1">
        <v>16887.349610000001</v>
      </c>
      <c r="P127" s="1">
        <v>278400</v>
      </c>
      <c r="Q127" s="1">
        <v>-1.2109264E-2</v>
      </c>
    </row>
    <row r="128" spans="1:17" ht="14.25" customHeight="1">
      <c r="A128" s="2">
        <v>44838</v>
      </c>
      <c r="B128" s="1">
        <v>509</v>
      </c>
      <c r="C128" s="1">
        <v>514.90002400000003</v>
      </c>
      <c r="D128" s="1">
        <v>503</v>
      </c>
      <c r="E128" s="1">
        <v>505.35000600000001</v>
      </c>
      <c r="F128" s="1">
        <v>502.48413099999999</v>
      </c>
      <c r="G128" s="1">
        <v>84167</v>
      </c>
      <c r="H128" s="1">
        <f t="shared" si="0"/>
        <v>-1.9749185112086787E-3</v>
      </c>
      <c r="J128" s="2">
        <v>44838</v>
      </c>
      <c r="K128" s="1">
        <v>17147.449219999999</v>
      </c>
      <c r="L128" s="1">
        <v>17287.300780000001</v>
      </c>
      <c r="M128" s="1">
        <v>17117.300780000001</v>
      </c>
      <c r="N128" s="1">
        <v>17274.300780000001</v>
      </c>
      <c r="O128" s="1">
        <v>17274.300780000001</v>
      </c>
      <c r="P128" s="1">
        <v>226000</v>
      </c>
      <c r="Q128" s="1">
        <v>2.2913671E-2</v>
      </c>
    </row>
    <row r="129" spans="1:17" ht="14.25" customHeight="1">
      <c r="A129" s="2">
        <v>44840</v>
      </c>
      <c r="B129" s="1">
        <v>506.35000600000001</v>
      </c>
      <c r="C129" s="1">
        <v>524.84997599999997</v>
      </c>
      <c r="D129" s="1">
        <v>506.20001200000002</v>
      </c>
      <c r="E129" s="1">
        <v>509.54998799999998</v>
      </c>
      <c r="F129" s="1">
        <v>506.66027800000001</v>
      </c>
      <c r="G129" s="1">
        <v>236941</v>
      </c>
      <c r="H129" s="1">
        <f t="shared" si="0"/>
        <v>8.3110358170253029E-3</v>
      </c>
      <c r="J129" s="2">
        <v>44840</v>
      </c>
      <c r="K129" s="1">
        <v>17379.25</v>
      </c>
      <c r="L129" s="1">
        <v>17428.800780000001</v>
      </c>
      <c r="M129" s="1">
        <v>17315.650389999999</v>
      </c>
      <c r="N129" s="1">
        <v>17331.800780000001</v>
      </c>
      <c r="O129" s="1">
        <v>17331.800780000001</v>
      </c>
      <c r="P129" s="1">
        <v>265500</v>
      </c>
      <c r="Q129" s="1">
        <v>3.328644E-3</v>
      </c>
    </row>
    <row r="130" spans="1:17" ht="14.25" customHeight="1">
      <c r="A130" s="2">
        <v>44841</v>
      </c>
      <c r="B130" s="1">
        <v>509.54998799999998</v>
      </c>
      <c r="C130" s="1">
        <v>513.5</v>
      </c>
      <c r="D130" s="1">
        <v>504</v>
      </c>
      <c r="E130" s="1">
        <v>506.5</v>
      </c>
      <c r="F130" s="1">
        <v>503.62759399999999</v>
      </c>
      <c r="G130" s="1">
        <v>95674</v>
      </c>
      <c r="H130" s="1">
        <f t="shared" si="0"/>
        <v>-5.9856502243701426E-3</v>
      </c>
      <c r="J130" s="2">
        <v>44841</v>
      </c>
      <c r="K130" s="1">
        <v>17287.199219999999</v>
      </c>
      <c r="L130" s="1">
        <v>17337.349610000001</v>
      </c>
      <c r="M130" s="1">
        <v>17216.949219999999</v>
      </c>
      <c r="N130" s="1">
        <v>17314.650389999999</v>
      </c>
      <c r="O130" s="1">
        <v>17314.650389999999</v>
      </c>
      <c r="P130" s="1">
        <v>216300</v>
      </c>
      <c r="Q130" s="1">
        <v>-9.8953299999999991E-4</v>
      </c>
    </row>
    <row r="131" spans="1:17" ht="14.25" customHeight="1">
      <c r="A131" s="2">
        <v>44844</v>
      </c>
      <c r="B131" s="1">
        <v>505.04998799999998</v>
      </c>
      <c r="C131" s="1">
        <v>506.95001200000002</v>
      </c>
      <c r="D131" s="1">
        <v>494.04998799999998</v>
      </c>
      <c r="E131" s="1">
        <v>498.25</v>
      </c>
      <c r="F131" s="1">
        <v>495.42437699999999</v>
      </c>
      <c r="G131" s="1">
        <v>200256</v>
      </c>
      <c r="H131" s="1">
        <f t="shared" si="0"/>
        <v>-1.6288252714708795E-2</v>
      </c>
      <c r="J131" s="2">
        <v>44844</v>
      </c>
      <c r="K131" s="1">
        <v>17094.349610000001</v>
      </c>
      <c r="L131" s="1">
        <v>17280.150389999999</v>
      </c>
      <c r="M131" s="1">
        <v>17064.699219999999</v>
      </c>
      <c r="N131" s="1">
        <v>17241</v>
      </c>
      <c r="O131" s="1">
        <v>17241</v>
      </c>
      <c r="P131" s="1">
        <v>234000</v>
      </c>
      <c r="Q131" s="1">
        <v>-4.2536459999999998E-3</v>
      </c>
    </row>
    <row r="132" spans="1:17" ht="14.25" customHeight="1">
      <c r="A132" s="2">
        <v>44845</v>
      </c>
      <c r="B132" s="1">
        <v>497</v>
      </c>
      <c r="C132" s="1">
        <v>501.14999399999999</v>
      </c>
      <c r="D132" s="1">
        <v>480.10000600000001</v>
      </c>
      <c r="E132" s="1">
        <v>484.75</v>
      </c>
      <c r="F132" s="1">
        <v>482.000946</v>
      </c>
      <c r="G132" s="1">
        <v>114942</v>
      </c>
      <c r="H132" s="1">
        <f t="shared" si="0"/>
        <v>-2.7094831911690931E-2</v>
      </c>
      <c r="J132" s="2">
        <v>44845</v>
      </c>
      <c r="K132" s="1">
        <v>17256.050780000001</v>
      </c>
      <c r="L132" s="1">
        <v>17261.800780000001</v>
      </c>
      <c r="M132" s="1">
        <v>16950.300780000001</v>
      </c>
      <c r="N132" s="1">
        <v>16983.550780000001</v>
      </c>
      <c r="O132" s="1">
        <v>16983.550780000001</v>
      </c>
      <c r="P132" s="1">
        <v>282600</v>
      </c>
      <c r="Q132" s="1">
        <v>-1.4932383E-2</v>
      </c>
    </row>
    <row r="133" spans="1:17" ht="14.25" customHeight="1">
      <c r="A133" s="2">
        <v>44846</v>
      </c>
      <c r="B133" s="1">
        <v>485.5</v>
      </c>
      <c r="C133" s="1">
        <v>488</v>
      </c>
      <c r="D133" s="1">
        <v>478.29998799999998</v>
      </c>
      <c r="E133" s="1">
        <v>481.60000600000001</v>
      </c>
      <c r="F133" s="1">
        <v>478.86880500000001</v>
      </c>
      <c r="G133" s="1">
        <v>51042</v>
      </c>
      <c r="H133" s="1">
        <f t="shared" si="0"/>
        <v>-6.498182568334232E-3</v>
      </c>
      <c r="J133" s="2">
        <v>44846</v>
      </c>
      <c r="K133" s="1">
        <v>17025.550780000001</v>
      </c>
      <c r="L133" s="1">
        <v>17142.349610000001</v>
      </c>
      <c r="M133" s="1">
        <v>16960.050780000001</v>
      </c>
      <c r="N133" s="1">
        <v>17123.599610000001</v>
      </c>
      <c r="O133" s="1">
        <v>17123.599610000001</v>
      </c>
      <c r="P133" s="1">
        <v>256000</v>
      </c>
      <c r="Q133" s="1">
        <v>8.2461449999999999E-3</v>
      </c>
    </row>
    <row r="134" spans="1:17" ht="14.25" customHeight="1">
      <c r="A134" s="2">
        <v>44847</v>
      </c>
      <c r="B134" s="1">
        <v>477.20001200000002</v>
      </c>
      <c r="C134" s="1">
        <v>493.85000600000001</v>
      </c>
      <c r="D134" s="1">
        <v>477.20001200000002</v>
      </c>
      <c r="E134" s="1">
        <v>488.25</v>
      </c>
      <c r="F134" s="1">
        <v>485.48107900000002</v>
      </c>
      <c r="G134" s="1">
        <v>130399</v>
      </c>
      <c r="H134" s="1">
        <f t="shared" si="0"/>
        <v>1.3808126904383711E-2</v>
      </c>
      <c r="J134" s="2">
        <v>44847</v>
      </c>
      <c r="K134" s="1">
        <v>17087.349610000001</v>
      </c>
      <c r="L134" s="1">
        <v>17112.349610000001</v>
      </c>
      <c r="M134" s="1">
        <v>16956.949219999999</v>
      </c>
      <c r="N134" s="1">
        <v>17014.349610000001</v>
      </c>
      <c r="O134" s="1">
        <v>17014.349610000001</v>
      </c>
      <c r="P134" s="1">
        <v>266400</v>
      </c>
      <c r="Q134" s="1">
        <v>-6.3800840000000003E-3</v>
      </c>
    </row>
    <row r="135" spans="1:17" ht="14.25" customHeight="1">
      <c r="A135" s="2">
        <v>44848</v>
      </c>
      <c r="B135" s="1">
        <v>492</v>
      </c>
      <c r="C135" s="1">
        <v>498.20001200000002</v>
      </c>
      <c r="D135" s="1">
        <v>487.79998799999998</v>
      </c>
      <c r="E135" s="1">
        <v>490.29998799999998</v>
      </c>
      <c r="F135" s="1">
        <v>487.51947000000001</v>
      </c>
      <c r="G135" s="1">
        <v>101888</v>
      </c>
      <c r="H135" s="1">
        <f t="shared" si="0"/>
        <v>4.1986441372248162E-3</v>
      </c>
      <c r="J135" s="2">
        <v>44848</v>
      </c>
      <c r="K135" s="1">
        <v>17322.300780000001</v>
      </c>
      <c r="L135" s="1">
        <v>17348.550780000001</v>
      </c>
      <c r="M135" s="1">
        <v>17169.75</v>
      </c>
      <c r="N135" s="1">
        <v>17185.699219999999</v>
      </c>
      <c r="O135" s="1">
        <v>17185.699219999999</v>
      </c>
      <c r="P135" s="1">
        <v>227000</v>
      </c>
      <c r="Q135" s="1">
        <v>1.0070888E-2</v>
      </c>
    </row>
    <row r="136" spans="1:17" ht="14.25" customHeight="1">
      <c r="A136" s="2">
        <v>44851</v>
      </c>
      <c r="B136" s="1">
        <v>490.35000600000001</v>
      </c>
      <c r="C136" s="1">
        <v>492.70001200000002</v>
      </c>
      <c r="D136" s="1">
        <v>482</v>
      </c>
      <c r="E136" s="1">
        <v>485.20001200000002</v>
      </c>
      <c r="F136" s="1">
        <v>482.448395</v>
      </c>
      <c r="G136" s="1">
        <v>45899</v>
      </c>
      <c r="H136" s="1">
        <f t="shared" si="0"/>
        <v>-1.0401746124456324E-2</v>
      </c>
      <c r="J136" s="2">
        <v>44851</v>
      </c>
      <c r="K136" s="1">
        <v>17144.800780000001</v>
      </c>
      <c r="L136" s="1">
        <v>17328.550780000001</v>
      </c>
      <c r="M136" s="1">
        <v>17098.550780000001</v>
      </c>
      <c r="N136" s="1">
        <v>17311.800780000001</v>
      </c>
      <c r="O136" s="1">
        <v>17311.800780000001</v>
      </c>
      <c r="P136" s="1">
        <v>212200</v>
      </c>
      <c r="Q136" s="1">
        <v>7.3375869999999996E-3</v>
      </c>
    </row>
    <row r="137" spans="1:17" ht="14.25" customHeight="1">
      <c r="A137" s="2">
        <v>44852</v>
      </c>
      <c r="B137" s="1">
        <v>487.64999399999999</v>
      </c>
      <c r="C137" s="1">
        <v>494.25</v>
      </c>
      <c r="D137" s="1">
        <v>473.89999399999999</v>
      </c>
      <c r="E137" s="1">
        <v>478.89999399999999</v>
      </c>
      <c r="F137" s="1">
        <v>476.18411300000002</v>
      </c>
      <c r="G137" s="1">
        <v>133723</v>
      </c>
      <c r="H137" s="1">
        <f t="shared" si="0"/>
        <v>-1.298437313311529E-2</v>
      </c>
      <c r="J137" s="2">
        <v>44852</v>
      </c>
      <c r="K137" s="1">
        <v>17438.75</v>
      </c>
      <c r="L137" s="1">
        <v>17527.800780000001</v>
      </c>
      <c r="M137" s="1">
        <v>17434.050780000001</v>
      </c>
      <c r="N137" s="1">
        <v>17486.949219999999</v>
      </c>
      <c r="O137" s="1">
        <v>17486.949219999999</v>
      </c>
      <c r="P137" s="1">
        <v>239500</v>
      </c>
      <c r="Q137" s="1">
        <v>1.0117286E-2</v>
      </c>
    </row>
    <row r="138" spans="1:17" ht="14.25" customHeight="1">
      <c r="A138" s="2">
        <v>44853</v>
      </c>
      <c r="B138" s="1">
        <v>478.89999399999999</v>
      </c>
      <c r="C138" s="1">
        <v>489.5</v>
      </c>
      <c r="D138" s="1">
        <v>478.89999399999999</v>
      </c>
      <c r="E138" s="1">
        <v>485</v>
      </c>
      <c r="F138" s="1">
        <v>482.24951199999998</v>
      </c>
      <c r="G138" s="1">
        <v>522589</v>
      </c>
      <c r="H138" s="1">
        <f t="shared" si="0"/>
        <v>1.2737536179630915E-2</v>
      </c>
      <c r="J138" s="2">
        <v>44853</v>
      </c>
      <c r="K138" s="1">
        <v>17568.150389999999</v>
      </c>
      <c r="L138" s="1">
        <v>17607.599610000001</v>
      </c>
      <c r="M138" s="1">
        <v>17472.849610000001</v>
      </c>
      <c r="N138" s="1">
        <v>17512.25</v>
      </c>
      <c r="O138" s="1">
        <v>17512.25</v>
      </c>
      <c r="P138" s="1">
        <v>210500</v>
      </c>
      <c r="Q138" s="1">
        <v>1.446838E-3</v>
      </c>
    </row>
    <row r="139" spans="1:17" ht="14.25" customHeight="1">
      <c r="A139" s="2">
        <v>44854</v>
      </c>
      <c r="B139" s="1">
        <v>478.5</v>
      </c>
      <c r="C139" s="1">
        <v>486.89999399999999</v>
      </c>
      <c r="D139" s="1">
        <v>474</v>
      </c>
      <c r="E139" s="1">
        <v>478.45001200000002</v>
      </c>
      <c r="F139" s="1">
        <v>475.736694</v>
      </c>
      <c r="G139" s="1">
        <v>199736</v>
      </c>
      <c r="H139" s="1">
        <f t="shared" si="0"/>
        <v>-1.350512989690722E-2</v>
      </c>
      <c r="J139" s="2">
        <v>44854</v>
      </c>
      <c r="K139" s="1">
        <v>17423.099610000001</v>
      </c>
      <c r="L139" s="1">
        <v>17584.150389999999</v>
      </c>
      <c r="M139" s="1">
        <v>17421</v>
      </c>
      <c r="N139" s="1">
        <v>17563.949219999999</v>
      </c>
      <c r="O139" s="1">
        <v>17563.949219999999</v>
      </c>
      <c r="P139" s="1">
        <v>249600</v>
      </c>
      <c r="Q139" s="1">
        <v>2.952175E-3</v>
      </c>
    </row>
    <row r="140" spans="1:17" ht="14.25" customHeight="1">
      <c r="A140" s="2">
        <v>44855</v>
      </c>
      <c r="B140" s="1">
        <v>478</v>
      </c>
      <c r="C140" s="1">
        <v>483.60000600000001</v>
      </c>
      <c r="D140" s="1">
        <v>471.04998799999998</v>
      </c>
      <c r="E140" s="1">
        <v>481.25</v>
      </c>
      <c r="F140" s="1">
        <v>478.520782</v>
      </c>
      <c r="G140" s="1">
        <v>106497</v>
      </c>
      <c r="H140" s="1">
        <f t="shared" si="0"/>
        <v>5.8522059353611766E-3</v>
      </c>
      <c r="J140" s="2">
        <v>44855</v>
      </c>
      <c r="K140" s="1">
        <v>17622.849610000001</v>
      </c>
      <c r="L140" s="1">
        <v>17670.150389999999</v>
      </c>
      <c r="M140" s="1">
        <v>17520.75</v>
      </c>
      <c r="N140" s="1">
        <v>17576.300780000001</v>
      </c>
      <c r="O140" s="1">
        <v>17576.300780000001</v>
      </c>
      <c r="P140" s="1">
        <v>277700</v>
      </c>
      <c r="Q140" s="1">
        <v>7.0323399999999996E-4</v>
      </c>
    </row>
    <row r="141" spans="1:17" ht="14.25" customHeight="1">
      <c r="A141" s="2">
        <v>44858</v>
      </c>
      <c r="B141" s="1">
        <v>483.39999399999999</v>
      </c>
      <c r="C141" s="1">
        <v>485</v>
      </c>
      <c r="D141" s="1">
        <v>478.25</v>
      </c>
      <c r="E141" s="1">
        <v>479.85000600000001</v>
      </c>
      <c r="F141" s="1">
        <v>477.12872299999998</v>
      </c>
      <c r="G141" s="1">
        <v>14988</v>
      </c>
      <c r="H141" s="1">
        <f t="shared" si="0"/>
        <v>-2.9090784415584103E-3</v>
      </c>
      <c r="J141" s="2">
        <v>44858</v>
      </c>
      <c r="K141" s="1">
        <v>17736.349610000001</v>
      </c>
      <c r="L141" s="1">
        <v>17777.550780000001</v>
      </c>
      <c r="M141" s="1">
        <v>17707.400389999999</v>
      </c>
      <c r="N141" s="1">
        <v>17730.75</v>
      </c>
      <c r="O141" s="1">
        <v>17730.75</v>
      </c>
      <c r="P141" s="1">
        <v>45000</v>
      </c>
      <c r="Q141" s="1">
        <v>8.7873559999999996E-3</v>
      </c>
    </row>
    <row r="142" spans="1:17" ht="14.25" customHeight="1">
      <c r="A142" s="2">
        <v>44859</v>
      </c>
      <c r="B142" s="1">
        <v>480</v>
      </c>
      <c r="C142" s="1">
        <v>487.64999399999999</v>
      </c>
      <c r="D142" s="1">
        <v>476.29998799999998</v>
      </c>
      <c r="E142" s="1">
        <v>481.39999399999999</v>
      </c>
      <c r="F142" s="1">
        <v>478.66992199999999</v>
      </c>
      <c r="G142" s="1">
        <v>62064</v>
      </c>
      <c r="H142" s="1">
        <f t="shared" si="0"/>
        <v>3.2301510484924467E-3</v>
      </c>
      <c r="J142" s="2">
        <v>44859</v>
      </c>
      <c r="K142" s="1">
        <v>17808.300780000001</v>
      </c>
      <c r="L142" s="1">
        <v>17811.5</v>
      </c>
      <c r="M142" s="1">
        <v>17637</v>
      </c>
      <c r="N142" s="1">
        <v>17656.349610000001</v>
      </c>
      <c r="O142" s="1">
        <v>17656.349610000001</v>
      </c>
      <c r="P142" s="1">
        <v>251400</v>
      </c>
      <c r="Q142" s="1">
        <v>-4.196122E-3</v>
      </c>
    </row>
    <row r="143" spans="1:17" ht="14.25" customHeight="1">
      <c r="A143" s="2">
        <v>44861</v>
      </c>
      <c r="B143" s="1">
        <v>481.45001200000002</v>
      </c>
      <c r="C143" s="1">
        <v>499</v>
      </c>
      <c r="D143" s="1">
        <v>481.45001200000002</v>
      </c>
      <c r="E143" s="1">
        <v>496.89999399999999</v>
      </c>
      <c r="F143" s="1">
        <v>494.08203099999997</v>
      </c>
      <c r="G143" s="1">
        <v>142725</v>
      </c>
      <c r="H143" s="1">
        <f t="shared" si="0"/>
        <v>3.2197756944716494E-2</v>
      </c>
      <c r="J143" s="2">
        <v>44861</v>
      </c>
      <c r="K143" s="1">
        <v>17771.400389999999</v>
      </c>
      <c r="L143" s="1">
        <v>17783.900389999999</v>
      </c>
      <c r="M143" s="1">
        <v>17654.5</v>
      </c>
      <c r="N143" s="1">
        <v>17736.949219999999</v>
      </c>
      <c r="O143" s="1">
        <v>17736.949219999999</v>
      </c>
      <c r="P143" s="1">
        <v>324600</v>
      </c>
      <c r="Q143" s="1">
        <v>4.5649080000000003E-3</v>
      </c>
    </row>
    <row r="144" spans="1:17" ht="14.25" customHeight="1">
      <c r="A144" s="2">
        <v>44862</v>
      </c>
      <c r="B144" s="1">
        <v>498.89999399999999</v>
      </c>
      <c r="C144" s="1">
        <v>511</v>
      </c>
      <c r="D144" s="1">
        <v>490</v>
      </c>
      <c r="E144" s="1">
        <v>492.54998799999998</v>
      </c>
      <c r="F144" s="1">
        <v>489.75668300000001</v>
      </c>
      <c r="G144" s="1">
        <v>356819</v>
      </c>
      <c r="H144" s="1">
        <f t="shared" si="0"/>
        <v>-8.7542886949601995E-3</v>
      </c>
      <c r="J144" s="2">
        <v>44862</v>
      </c>
      <c r="K144" s="1">
        <v>17756.400389999999</v>
      </c>
      <c r="L144" s="1">
        <v>17838.900389999999</v>
      </c>
      <c r="M144" s="1">
        <v>17723.699219999999</v>
      </c>
      <c r="N144" s="1">
        <v>17786.800780000001</v>
      </c>
      <c r="O144" s="1">
        <v>17786.800780000001</v>
      </c>
      <c r="P144" s="1">
        <v>250000</v>
      </c>
      <c r="Q144" s="1">
        <v>2.8106049999999999E-3</v>
      </c>
    </row>
    <row r="145" spans="1:17" ht="14.25" customHeight="1">
      <c r="A145" s="2">
        <v>44865</v>
      </c>
      <c r="B145" s="1">
        <v>495.45001200000002</v>
      </c>
      <c r="C145" s="1">
        <v>505</v>
      </c>
      <c r="D145" s="1">
        <v>491.29998799999998</v>
      </c>
      <c r="E145" s="1">
        <v>500.85000600000001</v>
      </c>
      <c r="F145" s="1">
        <v>498.00964399999998</v>
      </c>
      <c r="G145" s="1">
        <v>305136</v>
      </c>
      <c r="H145" s="1">
        <f t="shared" si="0"/>
        <v>1.68511180635742E-2</v>
      </c>
      <c r="J145" s="2">
        <v>44865</v>
      </c>
      <c r="K145" s="1">
        <v>17910.199219999999</v>
      </c>
      <c r="L145" s="1">
        <v>18022.800780000001</v>
      </c>
      <c r="M145" s="1">
        <v>17899.900389999999</v>
      </c>
      <c r="N145" s="1">
        <v>18012.199219999999</v>
      </c>
      <c r="O145" s="1">
        <v>18012.199219999999</v>
      </c>
      <c r="P145" s="1">
        <v>227200</v>
      </c>
      <c r="Q145" s="1">
        <v>1.267223E-2</v>
      </c>
    </row>
    <row r="146" spans="1:17" ht="14.25" customHeight="1">
      <c r="A146" s="2">
        <v>44866</v>
      </c>
      <c r="B146" s="1">
        <v>498.04998799999998</v>
      </c>
      <c r="C146" s="1">
        <v>508.39999399999999</v>
      </c>
      <c r="D146" s="1">
        <v>497.89999399999999</v>
      </c>
      <c r="E146" s="1">
        <v>503.14999399999999</v>
      </c>
      <c r="F146" s="1">
        <v>500.29660000000001</v>
      </c>
      <c r="G146" s="1">
        <v>174631</v>
      </c>
      <c r="H146" s="1">
        <f t="shared" si="0"/>
        <v>4.5921692571566641E-3</v>
      </c>
      <c r="J146" s="2">
        <v>44866</v>
      </c>
      <c r="K146" s="1">
        <v>18130.699219999999</v>
      </c>
      <c r="L146" s="1">
        <v>18175.800780000001</v>
      </c>
      <c r="M146" s="1">
        <v>18060.150389999999</v>
      </c>
      <c r="N146" s="1">
        <v>18145.400389999999</v>
      </c>
      <c r="O146" s="1">
        <v>18145.400389999999</v>
      </c>
      <c r="P146" s="1">
        <v>349900</v>
      </c>
      <c r="Q146" s="1">
        <v>7.3950530000000004E-3</v>
      </c>
    </row>
    <row r="147" spans="1:17" ht="14.25" customHeight="1">
      <c r="A147" s="2">
        <v>44867</v>
      </c>
      <c r="B147" s="1">
        <v>505.64999399999999</v>
      </c>
      <c r="C147" s="1">
        <v>507</v>
      </c>
      <c r="D147" s="1">
        <v>499.75</v>
      </c>
      <c r="E147" s="1">
        <v>503.04998799999998</v>
      </c>
      <c r="F147" s="1">
        <v>500.19714399999998</v>
      </c>
      <c r="G147" s="1">
        <v>252541</v>
      </c>
      <c r="H147" s="1">
        <f t="shared" si="0"/>
        <v>-1.9875981554717814E-4</v>
      </c>
      <c r="J147" s="2">
        <v>44867</v>
      </c>
      <c r="K147" s="1">
        <v>18177.900389999999</v>
      </c>
      <c r="L147" s="1">
        <v>18178.75</v>
      </c>
      <c r="M147" s="1">
        <v>18048.650389999999</v>
      </c>
      <c r="N147" s="1">
        <v>18082.849610000001</v>
      </c>
      <c r="O147" s="1">
        <v>18082.849610000001</v>
      </c>
      <c r="P147" s="1">
        <v>270900</v>
      </c>
      <c r="Q147" s="1">
        <v>-3.4471979999999998E-3</v>
      </c>
    </row>
    <row r="148" spans="1:17" ht="14.25" customHeight="1">
      <c r="A148" s="2">
        <v>44868</v>
      </c>
      <c r="B148" s="1">
        <v>501</v>
      </c>
      <c r="C148" s="1">
        <v>505.20001200000002</v>
      </c>
      <c r="D148" s="1">
        <v>497.39999399999999</v>
      </c>
      <c r="E148" s="1">
        <v>499.89999399999999</v>
      </c>
      <c r="F148" s="1">
        <v>497.06503300000003</v>
      </c>
      <c r="G148" s="1">
        <v>95962</v>
      </c>
      <c r="H148" s="1">
        <f t="shared" si="0"/>
        <v>-6.2617912238176476E-3</v>
      </c>
      <c r="J148" s="2">
        <v>44868</v>
      </c>
      <c r="K148" s="1">
        <v>17968.349610000001</v>
      </c>
      <c r="L148" s="1">
        <v>18106.300780000001</v>
      </c>
      <c r="M148" s="1">
        <v>17959.199219999999</v>
      </c>
      <c r="N148" s="1">
        <v>18052.699219999999</v>
      </c>
      <c r="O148" s="1">
        <v>18052.699219999999</v>
      </c>
      <c r="P148" s="1">
        <v>213000</v>
      </c>
      <c r="Q148" s="1">
        <v>-1.667347E-3</v>
      </c>
    </row>
    <row r="149" spans="1:17" ht="14.25" customHeight="1">
      <c r="A149" s="2">
        <v>44869</v>
      </c>
      <c r="B149" s="1">
        <v>502.35000600000001</v>
      </c>
      <c r="C149" s="1">
        <v>507.35000600000001</v>
      </c>
      <c r="D149" s="1">
        <v>498</v>
      </c>
      <c r="E149" s="1">
        <v>500.45001200000002</v>
      </c>
      <c r="F149" s="1">
        <v>497.61190800000003</v>
      </c>
      <c r="G149" s="1">
        <v>153916</v>
      </c>
      <c r="H149" s="1">
        <f t="shared" si="0"/>
        <v>1.1002560644159942E-3</v>
      </c>
      <c r="J149" s="2">
        <v>44869</v>
      </c>
      <c r="K149" s="1">
        <v>18053.400389999999</v>
      </c>
      <c r="L149" s="1">
        <v>18135.099610000001</v>
      </c>
      <c r="M149" s="1">
        <v>18017.150389999999</v>
      </c>
      <c r="N149" s="1">
        <v>18117.150389999999</v>
      </c>
      <c r="O149" s="1">
        <v>18117.150389999999</v>
      </c>
      <c r="P149" s="1">
        <v>267900</v>
      </c>
      <c r="Q149" s="1">
        <v>3.5701679999999999E-3</v>
      </c>
    </row>
    <row r="150" spans="1:17" ht="14.25" customHeight="1">
      <c r="A150" s="2">
        <v>44872</v>
      </c>
      <c r="B150" s="1">
        <v>501</v>
      </c>
      <c r="C150" s="1">
        <v>524.25</v>
      </c>
      <c r="D150" s="1">
        <v>500.54998799999998</v>
      </c>
      <c r="E150" s="1">
        <v>518</v>
      </c>
      <c r="F150" s="1">
        <v>515.06237799999997</v>
      </c>
      <c r="G150" s="1">
        <v>344917</v>
      </c>
      <c r="H150" s="1">
        <f t="shared" si="0"/>
        <v>3.5068413586130553E-2</v>
      </c>
      <c r="J150" s="2">
        <v>44872</v>
      </c>
      <c r="K150" s="1">
        <v>18211.75</v>
      </c>
      <c r="L150" s="1">
        <v>18255.5</v>
      </c>
      <c r="M150" s="1">
        <v>18064.75</v>
      </c>
      <c r="N150" s="1">
        <v>18202.800780000001</v>
      </c>
      <c r="O150" s="1">
        <v>18202.800780000001</v>
      </c>
      <c r="P150" s="1">
        <v>314800</v>
      </c>
      <c r="Q150" s="1">
        <v>4.7275859999999998E-3</v>
      </c>
    </row>
    <row r="151" spans="1:17" ht="14.25" customHeight="1">
      <c r="A151" s="2">
        <v>44874</v>
      </c>
      <c r="B151" s="1">
        <v>517</v>
      </c>
      <c r="C151" s="1">
        <v>520.70001200000002</v>
      </c>
      <c r="D151" s="1">
        <v>500.39999399999999</v>
      </c>
      <c r="E151" s="1">
        <v>504.5</v>
      </c>
      <c r="F151" s="1">
        <v>501.63894699999997</v>
      </c>
      <c r="G151" s="1">
        <v>214787</v>
      </c>
      <c r="H151" s="1">
        <f t="shared" si="0"/>
        <v>-2.6061776061776065E-2</v>
      </c>
      <c r="J151" s="2">
        <v>44874</v>
      </c>
      <c r="K151" s="1">
        <v>18288.25</v>
      </c>
      <c r="L151" s="1">
        <v>18296.400389999999</v>
      </c>
      <c r="M151" s="1">
        <v>18117.5</v>
      </c>
      <c r="N151" s="1">
        <v>18157</v>
      </c>
      <c r="O151" s="1">
        <v>18157</v>
      </c>
      <c r="P151" s="1">
        <v>307200</v>
      </c>
      <c r="Q151" s="1">
        <v>-2.5161390000000001E-3</v>
      </c>
    </row>
    <row r="152" spans="1:17" ht="14.25" customHeight="1">
      <c r="A152" s="2">
        <v>44875</v>
      </c>
      <c r="B152" s="1">
        <v>499.39999399999999</v>
      </c>
      <c r="C152" s="1">
        <v>508</v>
      </c>
      <c r="D152" s="1">
        <v>494.20001200000002</v>
      </c>
      <c r="E152" s="1">
        <v>501.54998799999998</v>
      </c>
      <c r="F152" s="1">
        <v>498.70565800000003</v>
      </c>
      <c r="G152" s="1">
        <v>225230</v>
      </c>
      <c r="H152" s="1">
        <f t="shared" si="0"/>
        <v>-5.8473974231912917E-3</v>
      </c>
      <c r="J152" s="2">
        <v>44875</v>
      </c>
      <c r="K152" s="1">
        <v>18044.349610000001</v>
      </c>
      <c r="L152" s="1">
        <v>18103.099610000001</v>
      </c>
      <c r="M152" s="1">
        <v>17969.400389999999</v>
      </c>
      <c r="N152" s="1">
        <v>18028.199219999999</v>
      </c>
      <c r="O152" s="1">
        <v>18028.199219999999</v>
      </c>
      <c r="P152" s="1">
        <v>256500</v>
      </c>
      <c r="Q152" s="1">
        <v>-7.0937259999999999E-3</v>
      </c>
    </row>
    <row r="153" spans="1:17" ht="14.25" customHeight="1">
      <c r="A153" s="2">
        <v>44876</v>
      </c>
      <c r="B153" s="1">
        <v>505</v>
      </c>
      <c r="C153" s="1">
        <v>509.79998799999998</v>
      </c>
      <c r="D153" s="1">
        <v>500.5</v>
      </c>
      <c r="E153" s="1">
        <v>506.45001200000002</v>
      </c>
      <c r="F153" s="1">
        <v>503.57788099999999</v>
      </c>
      <c r="G153" s="1">
        <v>159141</v>
      </c>
      <c r="H153" s="1">
        <f t="shared" si="0"/>
        <v>9.7697619723600138E-3</v>
      </c>
      <c r="J153" s="2">
        <v>44876</v>
      </c>
      <c r="K153" s="1">
        <v>18272.349610000001</v>
      </c>
      <c r="L153" s="1">
        <v>18362.300780000001</v>
      </c>
      <c r="M153" s="1">
        <v>18259.349610000001</v>
      </c>
      <c r="N153" s="1">
        <v>18349.699219999999</v>
      </c>
      <c r="O153" s="1">
        <v>18349.699219999999</v>
      </c>
      <c r="P153" s="1">
        <v>378500</v>
      </c>
      <c r="Q153" s="1">
        <v>1.7833173000000001E-2</v>
      </c>
    </row>
    <row r="154" spans="1:17" ht="14.25" customHeight="1">
      <c r="A154" s="2">
        <v>44879</v>
      </c>
      <c r="B154" s="1">
        <v>509</v>
      </c>
      <c r="C154" s="1">
        <v>509</v>
      </c>
      <c r="D154" s="1">
        <v>502</v>
      </c>
      <c r="E154" s="1">
        <v>505.54998799999998</v>
      </c>
      <c r="F154" s="1">
        <v>502.68298299999998</v>
      </c>
      <c r="G154" s="1">
        <v>69777</v>
      </c>
      <c r="H154" s="1">
        <f t="shared" si="0"/>
        <v>-1.777123069749309E-3</v>
      </c>
      <c r="J154" s="2">
        <v>44879</v>
      </c>
      <c r="K154" s="1">
        <v>18376.400389999999</v>
      </c>
      <c r="L154" s="1">
        <v>18399.449219999999</v>
      </c>
      <c r="M154" s="1">
        <v>18311.400389999999</v>
      </c>
      <c r="N154" s="1">
        <v>18329.150389999999</v>
      </c>
      <c r="O154" s="1">
        <v>18329.150389999999</v>
      </c>
      <c r="P154" s="1">
        <v>301400</v>
      </c>
      <c r="Q154" s="1">
        <v>-1.119845E-3</v>
      </c>
    </row>
    <row r="155" spans="1:17" ht="14.25" customHeight="1">
      <c r="A155" s="2">
        <v>44880</v>
      </c>
      <c r="B155" s="1">
        <v>505</v>
      </c>
      <c r="C155" s="1">
        <v>507.45001200000002</v>
      </c>
      <c r="D155" s="1">
        <v>501</v>
      </c>
      <c r="E155" s="1">
        <v>504.54998799999998</v>
      </c>
      <c r="F155" s="1">
        <v>501.68862899999999</v>
      </c>
      <c r="G155" s="1">
        <v>157619</v>
      </c>
      <c r="H155" s="1">
        <f t="shared" si="0"/>
        <v>-1.9780437617179514E-3</v>
      </c>
      <c r="J155" s="2">
        <v>44880</v>
      </c>
      <c r="K155" s="1">
        <v>18362.75</v>
      </c>
      <c r="L155" s="1">
        <v>18427.949219999999</v>
      </c>
      <c r="M155" s="1">
        <v>18282</v>
      </c>
      <c r="N155" s="1">
        <v>18403.400389999999</v>
      </c>
      <c r="O155" s="1">
        <v>18403.400389999999</v>
      </c>
      <c r="P155" s="1">
        <v>250900</v>
      </c>
      <c r="Q155" s="1">
        <v>4.050924E-3</v>
      </c>
    </row>
    <row r="156" spans="1:17" ht="14.25" customHeight="1">
      <c r="A156" s="2">
        <v>44881</v>
      </c>
      <c r="B156" s="1">
        <v>504.54998799999998</v>
      </c>
      <c r="C156" s="1">
        <v>508</v>
      </c>
      <c r="D156" s="1">
        <v>500</v>
      </c>
      <c r="E156" s="1">
        <v>505.39999399999999</v>
      </c>
      <c r="F156" s="1">
        <v>502.53381300000001</v>
      </c>
      <c r="G156" s="1">
        <v>163961</v>
      </c>
      <c r="H156" s="1">
        <f t="shared" si="0"/>
        <v>1.6846814393345344E-3</v>
      </c>
      <c r="J156" s="2">
        <v>44881</v>
      </c>
      <c r="K156" s="1">
        <v>18398.25</v>
      </c>
      <c r="L156" s="1">
        <v>18442.150389999999</v>
      </c>
      <c r="M156" s="1">
        <v>18344.150389999999</v>
      </c>
      <c r="N156" s="1">
        <v>18409.650389999999</v>
      </c>
      <c r="O156" s="1">
        <v>18409.650389999999</v>
      </c>
      <c r="P156" s="1">
        <v>219300</v>
      </c>
      <c r="Q156" s="1">
        <v>3.3961100000000003E-4</v>
      </c>
    </row>
    <row r="157" spans="1:17" ht="14.25" customHeight="1">
      <c r="A157" s="2">
        <v>44882</v>
      </c>
      <c r="B157" s="1">
        <v>503.54998799999998</v>
      </c>
      <c r="C157" s="1">
        <v>522</v>
      </c>
      <c r="D157" s="1">
        <v>503.54998799999998</v>
      </c>
      <c r="E157" s="1">
        <v>517.95001200000002</v>
      </c>
      <c r="F157" s="1">
        <v>515.01269500000001</v>
      </c>
      <c r="G157" s="1">
        <v>181923</v>
      </c>
      <c r="H157" s="1">
        <f t="shared" si="0"/>
        <v>2.4831852293215606E-2</v>
      </c>
      <c r="J157" s="2">
        <v>44882</v>
      </c>
      <c r="K157" s="1">
        <v>18358.699219999999</v>
      </c>
      <c r="L157" s="1">
        <v>18417.599610000001</v>
      </c>
      <c r="M157" s="1">
        <v>18312.949219999999</v>
      </c>
      <c r="N157" s="1">
        <v>18343.900389999999</v>
      </c>
      <c r="O157" s="1">
        <v>18343.900389999999</v>
      </c>
      <c r="P157" s="1">
        <v>200500</v>
      </c>
      <c r="Q157" s="1">
        <v>-3.571496E-3</v>
      </c>
    </row>
    <row r="158" spans="1:17" ht="14.25" customHeight="1">
      <c r="A158" s="2">
        <v>44883</v>
      </c>
      <c r="B158" s="1">
        <v>521</v>
      </c>
      <c r="C158" s="1">
        <v>523.90002400000003</v>
      </c>
      <c r="D158" s="1">
        <v>492.64999399999999</v>
      </c>
      <c r="E158" s="1">
        <v>498</v>
      </c>
      <c r="F158" s="1">
        <v>495.17581200000001</v>
      </c>
      <c r="G158" s="1">
        <v>177061</v>
      </c>
      <c r="H158" s="1">
        <f t="shared" si="0"/>
        <v>-3.8517253668873375E-2</v>
      </c>
      <c r="J158" s="2">
        <v>44883</v>
      </c>
      <c r="K158" s="1">
        <v>18382.949219999999</v>
      </c>
      <c r="L158" s="1">
        <v>18394.599610000001</v>
      </c>
      <c r="M158" s="1">
        <v>18209.800780000001</v>
      </c>
      <c r="N158" s="1">
        <v>18307.650389999999</v>
      </c>
      <c r="O158" s="1">
        <v>18307.650389999999</v>
      </c>
      <c r="P158" s="1">
        <v>198800</v>
      </c>
      <c r="Q158" s="1">
        <v>-1.9761340000000001E-3</v>
      </c>
    </row>
    <row r="159" spans="1:17" ht="14.25" customHeight="1">
      <c r="A159" s="2">
        <v>44886</v>
      </c>
      <c r="B159" s="1">
        <v>493.70001200000002</v>
      </c>
      <c r="C159" s="1">
        <v>507.10000600000001</v>
      </c>
      <c r="D159" s="1">
        <v>486.04998799999998</v>
      </c>
      <c r="E159" s="1">
        <v>504.39999399999999</v>
      </c>
      <c r="F159" s="1">
        <v>501.53949</v>
      </c>
      <c r="G159" s="1">
        <v>120367</v>
      </c>
      <c r="H159" s="1">
        <f t="shared" si="0"/>
        <v>1.2851393574297099E-2</v>
      </c>
      <c r="J159" s="2">
        <v>44886</v>
      </c>
      <c r="K159" s="1">
        <v>18246.400389999999</v>
      </c>
      <c r="L159" s="1">
        <v>18262.300780000001</v>
      </c>
      <c r="M159" s="1">
        <v>18133.349610000001</v>
      </c>
      <c r="N159" s="1">
        <v>18159.949219999999</v>
      </c>
      <c r="O159" s="1">
        <v>18159.949219999999</v>
      </c>
      <c r="P159" s="1">
        <v>213800</v>
      </c>
      <c r="Q159" s="1">
        <v>-8.0677300000000004E-3</v>
      </c>
    </row>
    <row r="160" spans="1:17" ht="14.25" customHeight="1">
      <c r="A160" s="2">
        <v>44887</v>
      </c>
      <c r="B160" s="1">
        <v>505.5</v>
      </c>
      <c r="C160" s="1">
        <v>514</v>
      </c>
      <c r="D160" s="1">
        <v>495.20001200000002</v>
      </c>
      <c r="E160" s="1">
        <v>502.35000600000001</v>
      </c>
      <c r="F160" s="1">
        <v>499.50112899999999</v>
      </c>
      <c r="G160" s="1">
        <v>97646</v>
      </c>
      <c r="H160" s="1">
        <f t="shared" si="0"/>
        <v>-4.0642109920405733E-3</v>
      </c>
      <c r="J160" s="2">
        <v>44887</v>
      </c>
      <c r="K160" s="1">
        <v>18179.150389999999</v>
      </c>
      <c r="L160" s="1">
        <v>18261.849610000001</v>
      </c>
      <c r="M160" s="1">
        <v>18137.699219999999</v>
      </c>
      <c r="N160" s="1">
        <v>18244.199219999999</v>
      </c>
      <c r="O160" s="1">
        <v>18244.199219999999</v>
      </c>
      <c r="P160" s="1">
        <v>177700</v>
      </c>
      <c r="Q160" s="1">
        <v>4.6393299999999997E-3</v>
      </c>
    </row>
    <row r="161" spans="1:17" ht="14.25" customHeight="1">
      <c r="A161" s="2">
        <v>44888</v>
      </c>
      <c r="B161" s="1">
        <v>500.5</v>
      </c>
      <c r="C161" s="1">
        <v>508.10000600000001</v>
      </c>
      <c r="D161" s="1">
        <v>498.5</v>
      </c>
      <c r="E161" s="1">
        <v>501.70001200000002</v>
      </c>
      <c r="F161" s="1">
        <v>498.854828</v>
      </c>
      <c r="G161" s="1">
        <v>56829</v>
      </c>
      <c r="H161" s="1">
        <f t="shared" si="0"/>
        <v>-1.2939066233433882E-3</v>
      </c>
      <c r="J161" s="2">
        <v>44888</v>
      </c>
      <c r="K161" s="1">
        <v>18325.199219999999</v>
      </c>
      <c r="L161" s="1">
        <v>18325.400389999999</v>
      </c>
      <c r="M161" s="1">
        <v>18246</v>
      </c>
      <c r="N161" s="1">
        <v>18267.25</v>
      </c>
      <c r="O161" s="1">
        <v>18267.25</v>
      </c>
      <c r="P161" s="1">
        <v>178800</v>
      </c>
      <c r="Q161" s="1">
        <v>1.2634580000000001E-3</v>
      </c>
    </row>
    <row r="162" spans="1:17" ht="14.25" customHeight="1">
      <c r="A162" s="2">
        <v>44889</v>
      </c>
      <c r="B162" s="1">
        <v>502.29998799999998</v>
      </c>
      <c r="C162" s="1">
        <v>521.54998799999998</v>
      </c>
      <c r="D162" s="1">
        <v>500.79998799999998</v>
      </c>
      <c r="E162" s="1">
        <v>514.40002400000003</v>
      </c>
      <c r="F162" s="1">
        <v>511.48281900000001</v>
      </c>
      <c r="G162" s="1">
        <v>265583</v>
      </c>
      <c r="H162" s="1">
        <f t="shared" si="0"/>
        <v>2.531395594226149E-2</v>
      </c>
      <c r="J162" s="2">
        <v>44889</v>
      </c>
      <c r="K162" s="1">
        <v>18326.099610000001</v>
      </c>
      <c r="L162" s="1">
        <v>18529.699219999999</v>
      </c>
      <c r="M162" s="1">
        <v>18294.25</v>
      </c>
      <c r="N162" s="1">
        <v>18484.099610000001</v>
      </c>
      <c r="O162" s="1">
        <v>18484.099610000001</v>
      </c>
      <c r="P162" s="1">
        <v>204000</v>
      </c>
      <c r="Q162" s="1">
        <v>1.187095E-2</v>
      </c>
    </row>
    <row r="163" spans="1:17" ht="14.25" customHeight="1">
      <c r="A163" s="2">
        <v>44890</v>
      </c>
      <c r="B163" s="1">
        <v>519</v>
      </c>
      <c r="C163" s="1">
        <v>519</v>
      </c>
      <c r="D163" s="1">
        <v>505.10000600000001</v>
      </c>
      <c r="E163" s="1">
        <v>506.10000600000001</v>
      </c>
      <c r="F163" s="1">
        <v>503.22985799999998</v>
      </c>
      <c r="G163" s="1">
        <v>72425</v>
      </c>
      <c r="H163" s="1">
        <f t="shared" si="0"/>
        <v>-1.6135337505349789E-2</v>
      </c>
      <c r="J163" s="2">
        <v>44890</v>
      </c>
      <c r="K163" s="1">
        <v>18528.449219999999</v>
      </c>
      <c r="L163" s="1">
        <v>18534.900389999999</v>
      </c>
      <c r="M163" s="1">
        <v>18445.099610000001</v>
      </c>
      <c r="N163" s="1">
        <v>18512.75</v>
      </c>
      <c r="O163" s="1">
        <v>18512.75</v>
      </c>
      <c r="P163" s="1">
        <v>205900</v>
      </c>
      <c r="Q163" s="1">
        <v>1.550002E-3</v>
      </c>
    </row>
    <row r="164" spans="1:17" ht="14.25" customHeight="1">
      <c r="A164" s="2">
        <v>44893</v>
      </c>
      <c r="B164" s="1">
        <v>503.29998799999998</v>
      </c>
      <c r="C164" s="1">
        <v>520</v>
      </c>
      <c r="D164" s="1">
        <v>503.29998799999998</v>
      </c>
      <c r="E164" s="1">
        <v>518.15002400000003</v>
      </c>
      <c r="F164" s="1">
        <v>515.21154799999999</v>
      </c>
      <c r="G164" s="1">
        <v>139408</v>
      </c>
      <c r="H164" s="1">
        <f t="shared" si="0"/>
        <v>2.3809559093346477E-2</v>
      </c>
      <c r="J164" s="2">
        <v>44893</v>
      </c>
      <c r="K164" s="1">
        <v>18430.550780000001</v>
      </c>
      <c r="L164" s="1">
        <v>18614.25</v>
      </c>
      <c r="M164" s="1">
        <v>18365.599610000001</v>
      </c>
      <c r="N164" s="1">
        <v>18562.75</v>
      </c>
      <c r="O164" s="1">
        <v>18562.75</v>
      </c>
      <c r="P164" s="1">
        <v>206500</v>
      </c>
      <c r="Q164" s="1">
        <v>2.7008409999999998E-3</v>
      </c>
    </row>
    <row r="165" spans="1:17" ht="14.25" customHeight="1">
      <c r="A165" s="2">
        <v>44894</v>
      </c>
      <c r="B165" s="1">
        <v>520</v>
      </c>
      <c r="C165" s="1">
        <v>544.5</v>
      </c>
      <c r="D165" s="1">
        <v>517.29998799999998</v>
      </c>
      <c r="E165" s="1">
        <v>539.15002400000003</v>
      </c>
      <c r="F165" s="1">
        <v>536.09246800000005</v>
      </c>
      <c r="G165" s="1">
        <v>838832</v>
      </c>
      <c r="H165" s="1">
        <f t="shared" si="0"/>
        <v>4.0528802523031482E-2</v>
      </c>
      <c r="J165" s="2">
        <v>44894</v>
      </c>
      <c r="K165" s="1">
        <v>18552.449219999999</v>
      </c>
      <c r="L165" s="1">
        <v>18678.099610000001</v>
      </c>
      <c r="M165" s="1">
        <v>18552.150389999999</v>
      </c>
      <c r="N165" s="1">
        <v>18618.050780000001</v>
      </c>
      <c r="O165" s="1">
        <v>18618.050780000001</v>
      </c>
      <c r="P165" s="1">
        <v>195300</v>
      </c>
      <c r="Q165" s="1">
        <v>2.9791269999999998E-3</v>
      </c>
    </row>
    <row r="166" spans="1:17" ht="14.25" customHeight="1">
      <c r="A166" s="2">
        <v>44895</v>
      </c>
      <c r="B166" s="1">
        <v>542.5</v>
      </c>
      <c r="C166" s="1">
        <v>556</v>
      </c>
      <c r="D166" s="1">
        <v>540</v>
      </c>
      <c r="E166" s="1">
        <v>546.09997599999997</v>
      </c>
      <c r="F166" s="1">
        <v>543.00299099999995</v>
      </c>
      <c r="G166" s="1">
        <v>800766</v>
      </c>
      <c r="H166" s="1">
        <f t="shared" si="0"/>
        <v>1.2890571623159097E-2</v>
      </c>
      <c r="J166" s="2">
        <v>44895</v>
      </c>
      <c r="K166" s="1">
        <v>18625.699219999999</v>
      </c>
      <c r="L166" s="1">
        <v>18816.050780000001</v>
      </c>
      <c r="M166" s="1">
        <v>18616.550780000001</v>
      </c>
      <c r="N166" s="1">
        <v>18758.349610000001</v>
      </c>
      <c r="O166" s="1">
        <v>18758.349610000001</v>
      </c>
      <c r="P166" s="1">
        <v>345600</v>
      </c>
      <c r="Q166" s="1">
        <v>7.5356349999999997E-3</v>
      </c>
    </row>
    <row r="167" spans="1:17" ht="14.25" customHeight="1">
      <c r="A167" s="2">
        <v>44896</v>
      </c>
      <c r="B167" s="1">
        <v>548.40002400000003</v>
      </c>
      <c r="C167" s="1">
        <v>548.40002400000003</v>
      </c>
      <c r="D167" s="1">
        <v>525.15002400000003</v>
      </c>
      <c r="E167" s="1">
        <v>530.29998799999998</v>
      </c>
      <c r="F167" s="1">
        <v>527.29260299999999</v>
      </c>
      <c r="G167" s="1">
        <v>228923</v>
      </c>
      <c r="H167" s="1">
        <f t="shared" si="0"/>
        <v>-2.8932409255407077E-2</v>
      </c>
      <c r="J167" s="2">
        <v>44896</v>
      </c>
      <c r="K167" s="1">
        <v>18871.949219999999</v>
      </c>
      <c r="L167" s="1">
        <v>18887.599610000001</v>
      </c>
      <c r="M167" s="1">
        <v>18778.199219999999</v>
      </c>
      <c r="N167" s="1">
        <v>18812.5</v>
      </c>
      <c r="O167" s="1">
        <v>18812.5</v>
      </c>
      <c r="P167" s="1">
        <v>325000</v>
      </c>
      <c r="Q167" s="1">
        <v>2.8867350000000001E-3</v>
      </c>
    </row>
    <row r="168" spans="1:17" ht="14.25" customHeight="1">
      <c r="A168" s="2">
        <v>44897</v>
      </c>
      <c r="B168" s="1">
        <v>540</v>
      </c>
      <c r="C168" s="1">
        <v>540</v>
      </c>
      <c r="D168" s="1">
        <v>525.65002400000003</v>
      </c>
      <c r="E168" s="1">
        <v>529.79998799999998</v>
      </c>
      <c r="F168" s="1">
        <v>526.79547100000002</v>
      </c>
      <c r="G168" s="1">
        <v>186598</v>
      </c>
      <c r="H168" s="1">
        <f t="shared" si="0"/>
        <v>-9.4286255197884028E-4</v>
      </c>
      <c r="J168" s="2">
        <v>44897</v>
      </c>
      <c r="K168" s="1">
        <v>18752.400389999999</v>
      </c>
      <c r="L168" s="1">
        <v>18781.949219999999</v>
      </c>
      <c r="M168" s="1">
        <v>18639.199219999999</v>
      </c>
      <c r="N168" s="1">
        <v>18696.099610000001</v>
      </c>
      <c r="O168" s="1">
        <v>18696.099610000001</v>
      </c>
      <c r="P168" s="1">
        <v>254400</v>
      </c>
      <c r="Q168" s="1">
        <v>-6.1873960000000004E-3</v>
      </c>
    </row>
    <row r="169" spans="1:17" ht="14.25" customHeight="1">
      <c r="A169" s="2">
        <v>44900</v>
      </c>
      <c r="B169" s="1">
        <v>531.79998799999998</v>
      </c>
      <c r="C169" s="1">
        <v>534.34997599999997</v>
      </c>
      <c r="D169" s="1">
        <v>506.20001200000002</v>
      </c>
      <c r="E169" s="1">
        <v>509.14999399999999</v>
      </c>
      <c r="F169" s="1">
        <v>506.26257299999997</v>
      </c>
      <c r="G169" s="1">
        <v>386407</v>
      </c>
      <c r="H169" s="1">
        <f t="shared" si="0"/>
        <v>-3.8976962000233151E-2</v>
      </c>
      <c r="J169" s="2">
        <v>44900</v>
      </c>
      <c r="K169" s="1">
        <v>18719.550780000001</v>
      </c>
      <c r="L169" s="1">
        <v>18728.599610000001</v>
      </c>
      <c r="M169" s="1">
        <v>18591.349610000001</v>
      </c>
      <c r="N169" s="1">
        <v>18701.050780000001</v>
      </c>
      <c r="O169" s="1">
        <v>18701.050780000001</v>
      </c>
      <c r="P169" s="1">
        <v>288400</v>
      </c>
      <c r="Q169" s="1">
        <v>2.6482399999999998E-4</v>
      </c>
    </row>
    <row r="170" spans="1:17" ht="14.25" customHeight="1">
      <c r="A170" s="2">
        <v>44901</v>
      </c>
      <c r="B170" s="1">
        <v>505.20001200000002</v>
      </c>
      <c r="C170" s="1">
        <v>512.45001200000002</v>
      </c>
      <c r="D170" s="1">
        <v>505</v>
      </c>
      <c r="E170" s="1">
        <v>507.20001200000002</v>
      </c>
      <c r="F170" s="1">
        <v>504.32363900000001</v>
      </c>
      <c r="G170" s="1">
        <v>153527</v>
      </c>
      <c r="H170" s="1">
        <f t="shared" si="0"/>
        <v>-3.8298772915236201E-3</v>
      </c>
      <c r="J170" s="2">
        <v>44901</v>
      </c>
      <c r="K170" s="1">
        <v>18600.650389999999</v>
      </c>
      <c r="L170" s="1">
        <v>18654.900389999999</v>
      </c>
      <c r="M170" s="1">
        <v>18577.900389999999</v>
      </c>
      <c r="N170" s="1">
        <v>18642.75</v>
      </c>
      <c r="O170" s="1">
        <v>18642.75</v>
      </c>
      <c r="P170" s="1">
        <v>217800</v>
      </c>
      <c r="Q170" s="1">
        <v>-3.117514E-3</v>
      </c>
    </row>
    <row r="171" spans="1:17" ht="14.25" customHeight="1">
      <c r="A171" s="2">
        <v>44902</v>
      </c>
      <c r="B171" s="1">
        <v>508.79998799999998</v>
      </c>
      <c r="C171" s="1">
        <v>512.45001200000002</v>
      </c>
      <c r="D171" s="1">
        <v>506</v>
      </c>
      <c r="E171" s="1">
        <v>507.5</v>
      </c>
      <c r="F171" s="1">
        <v>504.62191799999999</v>
      </c>
      <c r="G171" s="1">
        <v>60921</v>
      </c>
      <c r="H171" s="1">
        <f t="shared" si="0"/>
        <v>5.9145897654278023E-4</v>
      </c>
      <c r="J171" s="2">
        <v>44902</v>
      </c>
      <c r="K171" s="1">
        <v>18638.849610000001</v>
      </c>
      <c r="L171" s="1">
        <v>18668.300780000001</v>
      </c>
      <c r="M171" s="1">
        <v>18528.400389999999</v>
      </c>
      <c r="N171" s="1">
        <v>18560.5</v>
      </c>
      <c r="O171" s="1">
        <v>18560.5</v>
      </c>
      <c r="P171" s="1">
        <v>200500</v>
      </c>
      <c r="Q171" s="1">
        <v>-4.411903E-3</v>
      </c>
    </row>
    <row r="172" spans="1:17" ht="14.25" customHeight="1">
      <c r="A172" s="2">
        <v>44903</v>
      </c>
      <c r="B172" s="1">
        <v>509.10000600000001</v>
      </c>
      <c r="C172" s="1">
        <v>523.54998799999998</v>
      </c>
      <c r="D172" s="1">
        <v>509</v>
      </c>
      <c r="E172" s="1">
        <v>518.5</v>
      </c>
      <c r="F172" s="1">
        <v>515.55957000000001</v>
      </c>
      <c r="G172" s="1">
        <v>164442</v>
      </c>
      <c r="H172" s="1">
        <f t="shared" si="0"/>
        <v>2.1674876847290747E-2</v>
      </c>
      <c r="J172" s="2">
        <v>44903</v>
      </c>
      <c r="K172" s="1">
        <v>18570.849610000001</v>
      </c>
      <c r="L172" s="1">
        <v>18625</v>
      </c>
      <c r="M172" s="1">
        <v>18536.949219999999</v>
      </c>
      <c r="N172" s="1">
        <v>18609.349610000001</v>
      </c>
      <c r="O172" s="1">
        <v>18609.349610000001</v>
      </c>
      <c r="P172" s="1">
        <v>202800</v>
      </c>
      <c r="Q172" s="1">
        <v>2.6319120000000001E-3</v>
      </c>
    </row>
    <row r="173" spans="1:17" ht="14.25" customHeight="1">
      <c r="A173" s="2">
        <v>44904</v>
      </c>
      <c r="B173" s="1">
        <v>520.70001200000002</v>
      </c>
      <c r="C173" s="1">
        <v>526</v>
      </c>
      <c r="D173" s="1">
        <v>508.20001200000002</v>
      </c>
      <c r="E173" s="1">
        <v>511.14999399999999</v>
      </c>
      <c r="F173" s="1">
        <v>508.25122099999999</v>
      </c>
      <c r="G173" s="1">
        <v>115535</v>
      </c>
      <c r="H173" s="1">
        <f t="shared" si="0"/>
        <v>-1.417551783992288E-2</v>
      </c>
      <c r="J173" s="2">
        <v>44904</v>
      </c>
      <c r="K173" s="1">
        <v>18662.400389999999</v>
      </c>
      <c r="L173" s="1">
        <v>18664.699219999999</v>
      </c>
      <c r="M173" s="1">
        <v>18410.099610000001</v>
      </c>
      <c r="N173" s="1">
        <v>18496.599610000001</v>
      </c>
      <c r="O173" s="1">
        <v>18496.599610000001</v>
      </c>
      <c r="P173" s="1">
        <v>215800</v>
      </c>
      <c r="Q173" s="1">
        <v>-6.0587820000000004E-3</v>
      </c>
    </row>
    <row r="174" spans="1:17" ht="14.25" customHeight="1">
      <c r="A174" s="2">
        <v>44907</v>
      </c>
      <c r="B174" s="1">
        <v>511</v>
      </c>
      <c r="C174" s="1">
        <v>525</v>
      </c>
      <c r="D174" s="1">
        <v>506.70001200000002</v>
      </c>
      <c r="E174" s="1">
        <v>523.59997599999997</v>
      </c>
      <c r="F174" s="1">
        <v>520.63061500000003</v>
      </c>
      <c r="G174" s="1">
        <v>143001</v>
      </c>
      <c r="H174" s="1">
        <f t="shared" si="0"/>
        <v>2.4356807485358178E-2</v>
      </c>
      <c r="J174" s="2">
        <v>44907</v>
      </c>
      <c r="K174" s="1">
        <v>18402.150389999999</v>
      </c>
      <c r="L174" s="1">
        <v>18521.550780000001</v>
      </c>
      <c r="M174" s="1">
        <v>18345.699219999999</v>
      </c>
      <c r="N174" s="1">
        <v>18497.150389999999</v>
      </c>
      <c r="O174" s="1">
        <v>18497.150389999999</v>
      </c>
      <c r="P174" s="1">
        <v>193900</v>
      </c>
      <c r="Q174" s="4">
        <v>2.9777500000000001E-5</v>
      </c>
    </row>
    <row r="175" spans="1:17" ht="14.25" customHeight="1">
      <c r="A175" s="2">
        <v>44908</v>
      </c>
      <c r="B175" s="1">
        <v>530</v>
      </c>
      <c r="C175" s="1">
        <v>538.79998799999998</v>
      </c>
      <c r="D175" s="1">
        <v>522.29998799999998</v>
      </c>
      <c r="E175" s="1">
        <v>527.45001200000002</v>
      </c>
      <c r="F175" s="1">
        <v>524.45880099999999</v>
      </c>
      <c r="G175" s="1">
        <v>203373</v>
      </c>
      <c r="H175" s="1">
        <f t="shared" si="0"/>
        <v>7.3530102682817233E-3</v>
      </c>
      <c r="J175" s="2">
        <v>44908</v>
      </c>
      <c r="K175" s="1">
        <v>18524.400389999999</v>
      </c>
      <c r="L175" s="1">
        <v>18617.25</v>
      </c>
      <c r="M175" s="1">
        <v>18490.199219999999</v>
      </c>
      <c r="N175" s="1">
        <v>18608</v>
      </c>
      <c r="O175" s="1">
        <v>18608</v>
      </c>
      <c r="P175" s="1">
        <v>187600</v>
      </c>
      <c r="Q175" s="1">
        <v>5.9927940000000001E-3</v>
      </c>
    </row>
    <row r="176" spans="1:17" ht="14.25" customHeight="1">
      <c r="A176" s="2">
        <v>44909</v>
      </c>
      <c r="B176" s="1">
        <v>528.54998799999998</v>
      </c>
      <c r="C176" s="1">
        <v>533.84997599999997</v>
      </c>
      <c r="D176" s="1">
        <v>525.95001200000002</v>
      </c>
      <c r="E176" s="1">
        <v>530</v>
      </c>
      <c r="F176" s="1">
        <v>526.99432400000001</v>
      </c>
      <c r="G176" s="1">
        <v>47366</v>
      </c>
      <c r="H176" s="1">
        <f t="shared" si="0"/>
        <v>4.8345586159546095E-3</v>
      </c>
      <c r="J176" s="2">
        <v>44909</v>
      </c>
      <c r="K176" s="1">
        <v>18671.25</v>
      </c>
      <c r="L176" s="1">
        <v>18696.099610000001</v>
      </c>
      <c r="M176" s="1">
        <v>18632.900389999999</v>
      </c>
      <c r="N176" s="1">
        <v>18660.300780000001</v>
      </c>
      <c r="O176" s="1">
        <v>18660.300780000001</v>
      </c>
      <c r="P176" s="1">
        <v>208000</v>
      </c>
      <c r="Q176" s="1">
        <v>2.8106609999999999E-3</v>
      </c>
    </row>
    <row r="177" spans="1:17" ht="14.25" customHeight="1">
      <c r="A177" s="2">
        <v>44910</v>
      </c>
      <c r="B177" s="1">
        <v>530</v>
      </c>
      <c r="C177" s="1">
        <v>538.45001200000002</v>
      </c>
      <c r="D177" s="1">
        <v>520</v>
      </c>
      <c r="E177" s="1">
        <v>522.34997599999997</v>
      </c>
      <c r="F177" s="1">
        <v>519.38769500000001</v>
      </c>
      <c r="G177" s="1">
        <v>130707</v>
      </c>
      <c r="H177" s="1">
        <f t="shared" si="0"/>
        <v>-1.4434007547169836E-2</v>
      </c>
      <c r="J177" s="2">
        <v>44910</v>
      </c>
      <c r="K177" s="1">
        <v>18614.400389999999</v>
      </c>
      <c r="L177" s="1">
        <v>18652.900389999999</v>
      </c>
      <c r="M177" s="1">
        <v>18387.699219999999</v>
      </c>
      <c r="N177" s="1">
        <v>18414.900389999999</v>
      </c>
      <c r="O177" s="1">
        <v>18414.900389999999</v>
      </c>
      <c r="P177" s="1">
        <v>183100</v>
      </c>
      <c r="Q177" s="1">
        <v>-1.3150934E-2</v>
      </c>
    </row>
    <row r="178" spans="1:17" ht="14.25" customHeight="1">
      <c r="A178" s="2">
        <v>44911</v>
      </c>
      <c r="B178" s="1">
        <v>522</v>
      </c>
      <c r="C178" s="1">
        <v>526.34997599999997</v>
      </c>
      <c r="D178" s="1">
        <v>508.60000600000001</v>
      </c>
      <c r="E178" s="1">
        <v>510.20001200000002</v>
      </c>
      <c r="F178" s="1">
        <v>507.30660999999998</v>
      </c>
      <c r="G178" s="1">
        <v>94063</v>
      </c>
      <c r="H178" s="1">
        <f t="shared" si="0"/>
        <v>-2.3260198254512754E-2</v>
      </c>
      <c r="J178" s="2">
        <v>44911</v>
      </c>
      <c r="K178" s="1">
        <v>18319.099610000001</v>
      </c>
      <c r="L178" s="1">
        <v>18440.949219999999</v>
      </c>
      <c r="M178" s="1">
        <v>18255.150389999999</v>
      </c>
      <c r="N178" s="1">
        <v>18269</v>
      </c>
      <c r="O178" s="1">
        <v>18269</v>
      </c>
      <c r="P178" s="1">
        <v>277700</v>
      </c>
      <c r="Q178" s="1">
        <v>-7.9229529999999999E-3</v>
      </c>
    </row>
    <row r="179" spans="1:17" ht="14.25" customHeight="1">
      <c r="A179" s="2">
        <v>44914</v>
      </c>
      <c r="B179" s="1">
        <v>510.20001200000002</v>
      </c>
      <c r="C179" s="1">
        <v>519.70001200000002</v>
      </c>
      <c r="D179" s="1">
        <v>508.95001200000002</v>
      </c>
      <c r="E179" s="1">
        <v>512.75</v>
      </c>
      <c r="F179" s="1">
        <v>509.84216300000003</v>
      </c>
      <c r="G179" s="1">
        <v>70452</v>
      </c>
      <c r="H179" s="1">
        <f t="shared" si="0"/>
        <v>4.9980163465774829E-3</v>
      </c>
      <c r="J179" s="2">
        <v>44914</v>
      </c>
      <c r="K179" s="1">
        <v>18288.099610000001</v>
      </c>
      <c r="L179" s="1">
        <v>18431.650389999999</v>
      </c>
      <c r="M179" s="1">
        <v>18244.550780000001</v>
      </c>
      <c r="N179" s="1">
        <v>18420.449219999999</v>
      </c>
      <c r="O179" s="1">
        <v>18420.449219999999</v>
      </c>
      <c r="P179" s="1">
        <v>154800</v>
      </c>
      <c r="Q179" s="1">
        <v>8.2899570000000006E-3</v>
      </c>
    </row>
    <row r="180" spans="1:17" ht="14.25" customHeight="1">
      <c r="A180" s="2">
        <v>44915</v>
      </c>
      <c r="B180" s="1">
        <v>511</v>
      </c>
      <c r="C180" s="1">
        <v>517.90002400000003</v>
      </c>
      <c r="D180" s="1">
        <v>510</v>
      </c>
      <c r="E180" s="1">
        <v>516.59997599999997</v>
      </c>
      <c r="F180" s="1">
        <v>513.67028800000003</v>
      </c>
      <c r="G180" s="1">
        <v>51449</v>
      </c>
      <c r="H180" s="1">
        <f t="shared" si="0"/>
        <v>7.5084856167721981E-3</v>
      </c>
      <c r="J180" s="2">
        <v>44915</v>
      </c>
      <c r="K180" s="1">
        <v>18340.300780000001</v>
      </c>
      <c r="L180" s="1">
        <v>18404.900389999999</v>
      </c>
      <c r="M180" s="1">
        <v>18202.650389999999</v>
      </c>
      <c r="N180" s="1">
        <v>18385.300780000001</v>
      </c>
      <c r="O180" s="1">
        <v>18385.300780000001</v>
      </c>
      <c r="P180" s="1">
        <v>169000</v>
      </c>
      <c r="Q180" s="1">
        <v>-1.908121E-3</v>
      </c>
    </row>
    <row r="181" spans="1:17" ht="14.25" customHeight="1">
      <c r="A181" s="2">
        <v>44916</v>
      </c>
      <c r="B181" s="1">
        <v>513.25</v>
      </c>
      <c r="C181" s="1">
        <v>522.15002400000003</v>
      </c>
      <c r="D181" s="1">
        <v>513</v>
      </c>
      <c r="E181" s="1">
        <v>520.09997599999997</v>
      </c>
      <c r="F181" s="1">
        <v>517.15045199999997</v>
      </c>
      <c r="G181" s="1">
        <v>98563</v>
      </c>
      <c r="H181" s="1">
        <f t="shared" si="0"/>
        <v>6.7750680654310447E-3</v>
      </c>
      <c r="J181" s="2">
        <v>44916</v>
      </c>
      <c r="K181" s="1">
        <v>18435.150389999999</v>
      </c>
      <c r="L181" s="1">
        <v>18473.349610000001</v>
      </c>
      <c r="M181" s="1">
        <v>18162.75</v>
      </c>
      <c r="N181" s="1">
        <v>18199.099610000001</v>
      </c>
      <c r="O181" s="1">
        <v>18199.099610000001</v>
      </c>
      <c r="P181" s="1">
        <v>187600</v>
      </c>
      <c r="Q181" s="1">
        <v>-1.012772E-2</v>
      </c>
    </row>
    <row r="182" spans="1:17" ht="14.25" customHeight="1">
      <c r="A182" s="2">
        <v>44917</v>
      </c>
      <c r="B182" s="1">
        <v>520.09997599999997</v>
      </c>
      <c r="C182" s="1">
        <v>526.20001200000002</v>
      </c>
      <c r="D182" s="1">
        <v>501.39999399999999</v>
      </c>
      <c r="E182" s="1">
        <v>505.79998799999998</v>
      </c>
      <c r="F182" s="1">
        <v>502.93154900000002</v>
      </c>
      <c r="G182" s="1">
        <v>92452</v>
      </c>
      <c r="H182" s="1">
        <f t="shared" si="0"/>
        <v>-2.7494690751533435E-2</v>
      </c>
      <c r="J182" s="2">
        <v>44917</v>
      </c>
      <c r="K182" s="1">
        <v>18288.800780000001</v>
      </c>
      <c r="L182" s="1">
        <v>18318.75</v>
      </c>
      <c r="M182" s="1">
        <v>18068.599610000001</v>
      </c>
      <c r="N182" s="1">
        <v>18127.349610000001</v>
      </c>
      <c r="O182" s="1">
        <v>18127.349610000001</v>
      </c>
      <c r="P182" s="1">
        <v>195700</v>
      </c>
      <c r="Q182" s="1">
        <v>-3.942503E-3</v>
      </c>
    </row>
    <row r="183" spans="1:17" ht="14.25" customHeight="1">
      <c r="A183" s="2">
        <v>44918</v>
      </c>
      <c r="B183" s="1">
        <v>496.95001200000002</v>
      </c>
      <c r="C183" s="1">
        <v>507.54998799999998</v>
      </c>
      <c r="D183" s="1">
        <v>485.85000600000001</v>
      </c>
      <c r="E183" s="1">
        <v>497.35000600000001</v>
      </c>
      <c r="F183" s="1">
        <v>494.52947999999998</v>
      </c>
      <c r="G183" s="1">
        <v>129417</v>
      </c>
      <c r="H183" s="1">
        <f t="shared" si="0"/>
        <v>-1.6706172796508656E-2</v>
      </c>
      <c r="J183" s="2">
        <v>44918</v>
      </c>
      <c r="K183" s="1">
        <v>17977.650389999999</v>
      </c>
      <c r="L183" s="1">
        <v>18050.449219999999</v>
      </c>
      <c r="M183" s="1">
        <v>17779.5</v>
      </c>
      <c r="N183" s="1">
        <v>17806.800780000001</v>
      </c>
      <c r="O183" s="1">
        <v>17806.800780000001</v>
      </c>
      <c r="P183" s="1">
        <v>221500</v>
      </c>
      <c r="Q183" s="1">
        <v>-1.768316E-2</v>
      </c>
    </row>
    <row r="184" spans="1:17" ht="14.25" customHeight="1">
      <c r="A184" s="2">
        <v>44921</v>
      </c>
      <c r="B184" s="1">
        <v>497.70001200000002</v>
      </c>
      <c r="C184" s="1">
        <v>518.5</v>
      </c>
      <c r="D184" s="1">
        <v>493.5</v>
      </c>
      <c r="E184" s="1">
        <v>517.90002400000003</v>
      </c>
      <c r="F184" s="1">
        <v>514.96295199999997</v>
      </c>
      <c r="G184" s="1">
        <v>91712</v>
      </c>
      <c r="H184" s="1">
        <f t="shared" si="0"/>
        <v>4.1319026343793919E-2</v>
      </c>
      <c r="J184" s="2">
        <v>44921</v>
      </c>
      <c r="K184" s="1">
        <v>17830.400389999999</v>
      </c>
      <c r="L184" s="1">
        <v>18084.099610000001</v>
      </c>
      <c r="M184" s="1">
        <v>17774.25</v>
      </c>
      <c r="N184" s="1">
        <v>18014.599610000001</v>
      </c>
      <c r="O184" s="1">
        <v>18014.599610000001</v>
      </c>
      <c r="P184" s="1">
        <v>176700</v>
      </c>
      <c r="Q184" s="1">
        <v>1.1669633E-2</v>
      </c>
    </row>
    <row r="185" spans="1:17" ht="14.25" customHeight="1">
      <c r="A185" s="2">
        <v>44922</v>
      </c>
      <c r="B185" s="1">
        <v>521.09997599999997</v>
      </c>
      <c r="C185" s="1">
        <v>571.79998799999998</v>
      </c>
      <c r="D185" s="1">
        <v>510</v>
      </c>
      <c r="E185" s="1">
        <v>561.65002400000003</v>
      </c>
      <c r="F185" s="1">
        <v>558.46484399999997</v>
      </c>
      <c r="G185" s="1">
        <v>1961108</v>
      </c>
      <c r="H185" s="1">
        <f t="shared" si="0"/>
        <v>8.4475763607997134E-2</v>
      </c>
      <c r="J185" s="2">
        <v>44922</v>
      </c>
      <c r="K185" s="1">
        <v>18089.800780000001</v>
      </c>
      <c r="L185" s="1">
        <v>18149.25</v>
      </c>
      <c r="M185" s="1">
        <v>17967.449219999999</v>
      </c>
      <c r="N185" s="1">
        <v>18132.300780000001</v>
      </c>
      <c r="O185" s="1">
        <v>18132.300780000001</v>
      </c>
      <c r="P185" s="1">
        <v>214300</v>
      </c>
      <c r="Q185" s="1">
        <v>6.5336550000000002E-3</v>
      </c>
    </row>
    <row r="186" spans="1:17" ht="14.25" customHeight="1">
      <c r="A186" s="2">
        <v>44923</v>
      </c>
      <c r="B186" s="1">
        <v>567.79998799999998</v>
      </c>
      <c r="C186" s="1">
        <v>568.90002400000003</v>
      </c>
      <c r="D186" s="1">
        <v>540.40002400000003</v>
      </c>
      <c r="E186" s="1">
        <v>547.09997599999997</v>
      </c>
      <c r="F186" s="1">
        <v>543.99731399999996</v>
      </c>
      <c r="G186" s="1">
        <v>435625</v>
      </c>
      <c r="H186" s="1">
        <f t="shared" si="0"/>
        <v>-2.5905897584364901E-2</v>
      </c>
      <c r="J186" s="2">
        <v>44923</v>
      </c>
      <c r="K186" s="1">
        <v>18084.75</v>
      </c>
      <c r="L186" s="1">
        <v>18173.099610000001</v>
      </c>
      <c r="M186" s="1">
        <v>18068.349610000001</v>
      </c>
      <c r="N186" s="1">
        <v>18122.5</v>
      </c>
      <c r="O186" s="1">
        <v>18122.5</v>
      </c>
      <c r="P186" s="1">
        <v>193900</v>
      </c>
      <c r="Q186" s="1">
        <v>-5.4051499999999998E-4</v>
      </c>
    </row>
    <row r="187" spans="1:17" ht="14.25" customHeight="1">
      <c r="A187" s="2">
        <v>44924</v>
      </c>
      <c r="B187" s="1">
        <v>550</v>
      </c>
      <c r="C187" s="1">
        <v>554.79998799999998</v>
      </c>
      <c r="D187" s="1">
        <v>533.29998799999998</v>
      </c>
      <c r="E187" s="1">
        <v>537.90002400000003</v>
      </c>
      <c r="F187" s="1">
        <v>534.84954800000003</v>
      </c>
      <c r="G187" s="1">
        <v>141205</v>
      </c>
      <c r="H187" s="1">
        <f t="shared" si="0"/>
        <v>-1.6815851587608122E-2</v>
      </c>
      <c r="J187" s="2">
        <v>44924</v>
      </c>
      <c r="K187" s="1">
        <v>18045.699219999999</v>
      </c>
      <c r="L187" s="1">
        <v>18229.699219999999</v>
      </c>
      <c r="M187" s="1">
        <v>17992.800780000001</v>
      </c>
      <c r="N187" s="1">
        <v>18191</v>
      </c>
      <c r="O187" s="1">
        <v>18191</v>
      </c>
      <c r="P187" s="1">
        <v>281100</v>
      </c>
      <c r="Q187" s="1">
        <v>3.7798319999999999E-3</v>
      </c>
    </row>
    <row r="188" spans="1:17" ht="14.25" customHeight="1">
      <c r="A188" s="2">
        <v>44925</v>
      </c>
      <c r="B188" s="1">
        <v>543.20001200000002</v>
      </c>
      <c r="C188" s="1">
        <v>543.20001200000002</v>
      </c>
      <c r="D188" s="1">
        <v>527.09997599999997</v>
      </c>
      <c r="E188" s="1">
        <v>529.54998799999998</v>
      </c>
      <c r="F188" s="1">
        <v>526.546875</v>
      </c>
      <c r="G188" s="1">
        <v>111396</v>
      </c>
      <c r="H188" s="1">
        <f t="shared" si="0"/>
        <v>-1.5523397708567588E-2</v>
      </c>
      <c r="J188" s="2">
        <v>44925</v>
      </c>
      <c r="K188" s="1">
        <v>18259.099610000001</v>
      </c>
      <c r="L188" s="1">
        <v>18265.25</v>
      </c>
      <c r="M188" s="1">
        <v>18080.300780000001</v>
      </c>
      <c r="N188" s="1">
        <v>18105.300780000001</v>
      </c>
      <c r="O188" s="1">
        <v>18105.300780000001</v>
      </c>
      <c r="P188" s="1">
        <v>192000</v>
      </c>
      <c r="Q188" s="1">
        <v>-4.7110779999999996E-3</v>
      </c>
    </row>
    <row r="189" spans="1:17" ht="14.25" customHeight="1">
      <c r="A189" s="2">
        <v>44928</v>
      </c>
      <c r="B189" s="1">
        <v>529.54998799999998</v>
      </c>
      <c r="C189" s="1">
        <v>553.40002400000003</v>
      </c>
      <c r="D189" s="1">
        <v>529.29998799999998</v>
      </c>
      <c r="E189" s="1">
        <v>544.25</v>
      </c>
      <c r="F189" s="1">
        <v>541.16351299999997</v>
      </c>
      <c r="G189" s="1">
        <v>390482</v>
      </c>
      <c r="H189" s="1">
        <f t="shared" si="0"/>
        <v>2.775944166389066E-2</v>
      </c>
      <c r="J189" s="2">
        <v>44928</v>
      </c>
      <c r="K189" s="1">
        <v>18131.699219999999</v>
      </c>
      <c r="L189" s="1">
        <v>18215.150389999999</v>
      </c>
      <c r="M189" s="1">
        <v>18086.5</v>
      </c>
      <c r="N189" s="1">
        <v>18197.449219999999</v>
      </c>
      <c r="O189" s="1">
        <v>18197.449219999999</v>
      </c>
      <c r="P189" s="1">
        <v>256100</v>
      </c>
      <c r="Q189" s="1">
        <v>5.089583E-3</v>
      </c>
    </row>
    <row r="190" spans="1:17" ht="14.25" customHeight="1">
      <c r="A190" s="2">
        <v>44929</v>
      </c>
      <c r="B190" s="1">
        <v>542</v>
      </c>
      <c r="C190" s="1">
        <v>545.15002400000003</v>
      </c>
      <c r="D190" s="1">
        <v>530.25</v>
      </c>
      <c r="E190" s="1">
        <v>541.79998799999998</v>
      </c>
      <c r="F190" s="1">
        <v>538.72741699999995</v>
      </c>
      <c r="G190" s="1">
        <v>130560</v>
      </c>
      <c r="H190" s="1">
        <f t="shared" si="0"/>
        <v>-4.5016297657326509E-3</v>
      </c>
      <c r="J190" s="2">
        <v>44929</v>
      </c>
      <c r="K190" s="1">
        <v>18163.199219999999</v>
      </c>
      <c r="L190" s="1">
        <v>18251.949219999999</v>
      </c>
      <c r="M190" s="1">
        <v>18149.800780000001</v>
      </c>
      <c r="N190" s="1">
        <v>18232.550780000001</v>
      </c>
      <c r="O190" s="1">
        <v>18232.550780000001</v>
      </c>
      <c r="P190" s="1">
        <v>208700</v>
      </c>
      <c r="Q190" s="1">
        <v>1.9289279999999999E-3</v>
      </c>
    </row>
    <row r="191" spans="1:17" ht="14.25" customHeight="1">
      <c r="A191" s="2">
        <v>44930</v>
      </c>
      <c r="B191" s="1">
        <v>540.95001200000002</v>
      </c>
      <c r="C191" s="1">
        <v>547</v>
      </c>
      <c r="D191" s="1">
        <v>530.5</v>
      </c>
      <c r="E191" s="1">
        <v>544.25</v>
      </c>
      <c r="F191" s="1">
        <v>541.16351299999997</v>
      </c>
      <c r="G191" s="1">
        <v>131447</v>
      </c>
      <c r="H191" s="1">
        <f t="shared" si="0"/>
        <v>4.5219860728384909E-3</v>
      </c>
      <c r="J191" s="2">
        <v>44930</v>
      </c>
      <c r="K191" s="1">
        <v>18230.650389999999</v>
      </c>
      <c r="L191" s="1">
        <v>18243</v>
      </c>
      <c r="M191" s="1">
        <v>18020.599610000001</v>
      </c>
      <c r="N191" s="1">
        <v>18042.949219999999</v>
      </c>
      <c r="O191" s="1">
        <v>18042.949219999999</v>
      </c>
      <c r="P191" s="1">
        <v>235200</v>
      </c>
      <c r="Q191" s="1">
        <v>-1.0399069E-2</v>
      </c>
    </row>
    <row r="192" spans="1:17" ht="14.25" customHeight="1">
      <c r="A192" s="2">
        <v>44931</v>
      </c>
      <c r="B192" s="1">
        <v>547.09997599999997</v>
      </c>
      <c r="C192" s="1">
        <v>549</v>
      </c>
      <c r="D192" s="1">
        <v>535.59997599999997</v>
      </c>
      <c r="E192" s="1">
        <v>540.34997599999997</v>
      </c>
      <c r="F192" s="1">
        <v>537.28558299999997</v>
      </c>
      <c r="G192" s="1">
        <v>133598</v>
      </c>
      <c r="H192" s="1">
        <f t="shared" si="0"/>
        <v>-7.1658686265503313E-3</v>
      </c>
      <c r="J192" s="2">
        <v>44931</v>
      </c>
      <c r="K192" s="1">
        <v>18101.949219999999</v>
      </c>
      <c r="L192" s="1">
        <v>18120.300780000001</v>
      </c>
      <c r="M192" s="1">
        <v>17892.599610000001</v>
      </c>
      <c r="N192" s="1">
        <v>17992.150389999999</v>
      </c>
      <c r="O192" s="1">
        <v>17992.150389999999</v>
      </c>
      <c r="P192" s="1">
        <v>269900</v>
      </c>
      <c r="Q192" s="1">
        <v>-2.8154389999999999E-3</v>
      </c>
    </row>
    <row r="193" spans="1:17" ht="14.25" customHeight="1">
      <c r="A193" s="2">
        <v>44932</v>
      </c>
      <c r="B193" s="1">
        <v>540.34997599999997</v>
      </c>
      <c r="C193" s="1">
        <v>542</v>
      </c>
      <c r="D193" s="1">
        <v>515</v>
      </c>
      <c r="E193" s="1">
        <v>518.04998799999998</v>
      </c>
      <c r="F193" s="1">
        <v>515.11206100000004</v>
      </c>
      <c r="G193" s="1">
        <v>138450</v>
      </c>
      <c r="H193" s="1">
        <f t="shared" si="0"/>
        <v>-4.1269527140684104E-2</v>
      </c>
      <c r="J193" s="2">
        <v>44932</v>
      </c>
      <c r="K193" s="1">
        <v>18008.050780000001</v>
      </c>
      <c r="L193" s="1">
        <v>18047.400389999999</v>
      </c>
      <c r="M193" s="1">
        <v>17795.550780000001</v>
      </c>
      <c r="N193" s="1">
        <v>17859.449219999999</v>
      </c>
      <c r="O193" s="1">
        <v>17859.449219999999</v>
      </c>
      <c r="P193" s="1">
        <v>238200</v>
      </c>
      <c r="Q193" s="1">
        <v>-7.3755039999999997E-3</v>
      </c>
    </row>
    <row r="194" spans="1:17" ht="14.25" customHeight="1">
      <c r="A194" s="2">
        <v>44935</v>
      </c>
      <c r="B194" s="1">
        <v>529</v>
      </c>
      <c r="C194" s="1">
        <v>529</v>
      </c>
      <c r="D194" s="1">
        <v>515</v>
      </c>
      <c r="E194" s="1">
        <v>519</v>
      </c>
      <c r="F194" s="1">
        <v>516.05670199999997</v>
      </c>
      <c r="G194" s="1">
        <v>82732</v>
      </c>
      <c r="H194" s="1">
        <f t="shared" si="0"/>
        <v>1.8338230325372074E-3</v>
      </c>
      <c r="J194" s="2">
        <v>44935</v>
      </c>
      <c r="K194" s="1">
        <v>17952.550780000001</v>
      </c>
      <c r="L194" s="1">
        <v>18141.400389999999</v>
      </c>
      <c r="M194" s="1">
        <v>17936.150389999999</v>
      </c>
      <c r="N194" s="1">
        <v>18101.199219999999</v>
      </c>
      <c r="O194" s="1">
        <v>18101.199219999999</v>
      </c>
      <c r="P194" s="1">
        <v>257200</v>
      </c>
      <c r="Q194" s="1">
        <v>1.3536252E-2</v>
      </c>
    </row>
    <row r="195" spans="1:17" ht="14.25" customHeight="1">
      <c r="A195" s="2">
        <v>44936</v>
      </c>
      <c r="B195" s="1">
        <v>519</v>
      </c>
      <c r="C195" s="1">
        <v>523.75</v>
      </c>
      <c r="D195" s="1">
        <v>509</v>
      </c>
      <c r="E195" s="1">
        <v>516.34997599999997</v>
      </c>
      <c r="F195" s="1">
        <v>513.42169200000001</v>
      </c>
      <c r="G195" s="1">
        <v>119955</v>
      </c>
      <c r="H195" s="1">
        <f t="shared" si="0"/>
        <v>-5.1060192678228367E-3</v>
      </c>
      <c r="J195" s="2">
        <v>44936</v>
      </c>
      <c r="K195" s="1">
        <v>18121.300780000001</v>
      </c>
      <c r="L195" s="1">
        <v>18127.599610000001</v>
      </c>
      <c r="M195" s="1">
        <v>17856</v>
      </c>
      <c r="N195" s="1">
        <v>17914.150389999999</v>
      </c>
      <c r="O195" s="1">
        <v>17914.150389999999</v>
      </c>
      <c r="P195" s="1">
        <v>283300</v>
      </c>
      <c r="Q195" s="1">
        <v>-1.0333505E-2</v>
      </c>
    </row>
    <row r="196" spans="1:17" ht="14.25" customHeight="1">
      <c r="A196" s="2">
        <v>44937</v>
      </c>
      <c r="B196" s="1">
        <v>515</v>
      </c>
      <c r="C196" s="1">
        <v>528.5</v>
      </c>
      <c r="D196" s="1">
        <v>513.29998799999998</v>
      </c>
      <c r="E196" s="1">
        <v>523.5</v>
      </c>
      <c r="F196" s="1">
        <v>520.53118900000004</v>
      </c>
      <c r="G196" s="1">
        <v>87559</v>
      </c>
      <c r="H196" s="1">
        <f t="shared" si="0"/>
        <v>1.3847243792648234E-2</v>
      </c>
      <c r="J196" s="2">
        <v>44937</v>
      </c>
      <c r="K196" s="1">
        <v>17924.25</v>
      </c>
      <c r="L196" s="1">
        <v>17976.349610000001</v>
      </c>
      <c r="M196" s="1">
        <v>17824.349610000001</v>
      </c>
      <c r="N196" s="1">
        <v>17895.699219999999</v>
      </c>
      <c r="O196" s="1">
        <v>17895.699219999999</v>
      </c>
      <c r="P196" s="1">
        <v>259900</v>
      </c>
      <c r="Q196" s="1">
        <v>-1.029978E-3</v>
      </c>
    </row>
    <row r="197" spans="1:17" ht="14.25" customHeight="1">
      <c r="A197" s="2">
        <v>44938</v>
      </c>
      <c r="B197" s="1">
        <v>524.75</v>
      </c>
      <c r="C197" s="1">
        <v>524.75</v>
      </c>
      <c r="D197" s="1">
        <v>511.10000600000001</v>
      </c>
      <c r="E197" s="1">
        <v>512</v>
      </c>
      <c r="F197" s="1">
        <v>509.096405</v>
      </c>
      <c r="G197" s="1">
        <v>112338</v>
      </c>
      <c r="H197" s="1">
        <f t="shared" si="0"/>
        <v>-2.1967526265520565E-2</v>
      </c>
      <c r="J197" s="2">
        <v>44938</v>
      </c>
      <c r="K197" s="1">
        <v>17920.849610000001</v>
      </c>
      <c r="L197" s="1">
        <v>17945.800780000001</v>
      </c>
      <c r="M197" s="1">
        <v>17761.650389999999</v>
      </c>
      <c r="N197" s="1">
        <v>17858.199219999999</v>
      </c>
      <c r="O197" s="1">
        <v>17858.199219999999</v>
      </c>
      <c r="P197" s="1">
        <v>227800</v>
      </c>
      <c r="Q197" s="1">
        <v>-2.0954760000000002E-3</v>
      </c>
    </row>
    <row r="198" spans="1:17" ht="14.25" customHeight="1">
      <c r="A198" s="2">
        <v>44939</v>
      </c>
      <c r="B198" s="1">
        <v>514.59997599999997</v>
      </c>
      <c r="C198" s="1">
        <v>523</v>
      </c>
      <c r="D198" s="1">
        <v>509.54998799999998</v>
      </c>
      <c r="E198" s="1">
        <v>519.75</v>
      </c>
      <c r="F198" s="1">
        <v>516.80242899999996</v>
      </c>
      <c r="G198" s="1">
        <v>89350</v>
      </c>
      <c r="H198" s="1">
        <f t="shared" si="0"/>
        <v>1.513671875E-2</v>
      </c>
      <c r="J198" s="2">
        <v>44939</v>
      </c>
      <c r="K198" s="1">
        <v>17867.5</v>
      </c>
      <c r="L198" s="1">
        <v>17999.349610000001</v>
      </c>
      <c r="M198" s="1">
        <v>17774.25</v>
      </c>
      <c r="N198" s="1">
        <v>17956.599610000001</v>
      </c>
      <c r="O198" s="1">
        <v>17956.599610000001</v>
      </c>
      <c r="P198" s="1">
        <v>256700</v>
      </c>
      <c r="Q198" s="1">
        <v>5.5100959999999999E-3</v>
      </c>
    </row>
    <row r="199" spans="1:17" ht="14.25" customHeight="1">
      <c r="A199" s="2">
        <v>44942</v>
      </c>
      <c r="B199" s="1">
        <v>520.75</v>
      </c>
      <c r="C199" s="1">
        <v>522.29998799999998</v>
      </c>
      <c r="D199" s="1">
        <v>515</v>
      </c>
      <c r="E199" s="1">
        <v>516.84997599999997</v>
      </c>
      <c r="F199" s="1">
        <v>513.91888400000005</v>
      </c>
      <c r="G199" s="1">
        <v>212505</v>
      </c>
      <c r="H199" s="1">
        <f t="shared" si="0"/>
        <v>-5.5796517556517822E-3</v>
      </c>
      <c r="J199" s="2">
        <v>44942</v>
      </c>
      <c r="K199" s="1">
        <v>18033.150389999999</v>
      </c>
      <c r="L199" s="1">
        <v>18049.650389999999</v>
      </c>
      <c r="M199" s="1">
        <v>17853.650389999999</v>
      </c>
      <c r="N199" s="1">
        <v>17894.849610000001</v>
      </c>
      <c r="O199" s="1">
        <v>17894.849610000001</v>
      </c>
      <c r="P199" s="1">
        <v>206200</v>
      </c>
      <c r="Q199" s="1">
        <v>-3.4388470000000001E-3</v>
      </c>
    </row>
    <row r="200" spans="1:17" ht="14.25" customHeight="1">
      <c r="A200" s="2">
        <v>44943</v>
      </c>
      <c r="B200" s="1">
        <v>524.59997599999997</v>
      </c>
      <c r="C200" s="1">
        <v>524.59997599999997</v>
      </c>
      <c r="D200" s="1">
        <v>515</v>
      </c>
      <c r="E200" s="1">
        <v>519.45001200000002</v>
      </c>
      <c r="F200" s="1">
        <v>516.50414999999998</v>
      </c>
      <c r="G200" s="1">
        <v>63257</v>
      </c>
      <c r="H200" s="1">
        <f t="shared" si="0"/>
        <v>5.0305429442449867E-3</v>
      </c>
      <c r="J200" s="2">
        <v>44943</v>
      </c>
      <c r="K200" s="1">
        <v>17922.800780000001</v>
      </c>
      <c r="L200" s="1">
        <v>18072.050780000001</v>
      </c>
      <c r="M200" s="1">
        <v>17886.949219999999</v>
      </c>
      <c r="N200" s="1">
        <v>18053.300780000001</v>
      </c>
      <c r="O200" s="1">
        <v>18053.300780000001</v>
      </c>
      <c r="P200" s="1">
        <v>219100</v>
      </c>
      <c r="Q200" s="1">
        <v>8.8545689999999996E-3</v>
      </c>
    </row>
    <row r="201" spans="1:17" ht="14.25" customHeight="1">
      <c r="A201" s="2">
        <v>44944</v>
      </c>
      <c r="B201" s="1">
        <v>522.5</v>
      </c>
      <c r="C201" s="1">
        <v>539</v>
      </c>
      <c r="D201" s="1">
        <v>515</v>
      </c>
      <c r="E201" s="1">
        <v>517.54998799999998</v>
      </c>
      <c r="F201" s="1">
        <v>514.61492899999996</v>
      </c>
      <c r="G201" s="1">
        <v>642211</v>
      </c>
      <c r="H201" s="1">
        <f t="shared" si="0"/>
        <v>-3.657761008965088E-3</v>
      </c>
      <c r="J201" s="2">
        <v>44944</v>
      </c>
      <c r="K201" s="1">
        <v>18074.300780000001</v>
      </c>
      <c r="L201" s="1">
        <v>18183.75</v>
      </c>
      <c r="M201" s="1">
        <v>18032.449219999999</v>
      </c>
      <c r="N201" s="1">
        <v>18165.349610000001</v>
      </c>
      <c r="O201" s="1">
        <v>18165.349610000001</v>
      </c>
      <c r="P201" s="1">
        <v>255800</v>
      </c>
      <c r="Q201" s="1">
        <v>6.2065560000000002E-3</v>
      </c>
    </row>
    <row r="202" spans="1:17" ht="14.25" customHeight="1">
      <c r="A202" s="2">
        <v>44945</v>
      </c>
      <c r="B202" s="1">
        <v>514.79998799999998</v>
      </c>
      <c r="C202" s="1">
        <v>527</v>
      </c>
      <c r="D202" s="1">
        <v>513.84997599999997</v>
      </c>
      <c r="E202" s="1">
        <v>521</v>
      </c>
      <c r="F202" s="1">
        <v>518.04534899999999</v>
      </c>
      <c r="G202" s="1">
        <v>220290</v>
      </c>
      <c r="H202" s="1">
        <f t="shared" si="0"/>
        <v>6.6660459472371869E-3</v>
      </c>
      <c r="J202" s="2">
        <v>44945</v>
      </c>
      <c r="K202" s="1">
        <v>18119.800780000001</v>
      </c>
      <c r="L202" s="1">
        <v>18155.199219999999</v>
      </c>
      <c r="M202" s="1">
        <v>18063.75</v>
      </c>
      <c r="N202" s="1">
        <v>18107.849610000001</v>
      </c>
      <c r="O202" s="1">
        <v>18107.849610000001</v>
      </c>
      <c r="P202" s="1">
        <v>237800</v>
      </c>
      <c r="Q202" s="1">
        <v>-3.1653670000000001E-3</v>
      </c>
    </row>
    <row r="203" spans="1:17" ht="14.25" customHeight="1">
      <c r="A203" s="2">
        <v>44946</v>
      </c>
      <c r="B203" s="1">
        <v>524.79998799999998</v>
      </c>
      <c r="C203" s="1">
        <v>538.45001200000002</v>
      </c>
      <c r="D203" s="1">
        <v>522.04998799999998</v>
      </c>
      <c r="E203" s="1">
        <v>532.04998799999998</v>
      </c>
      <c r="F203" s="1">
        <v>529.03271500000005</v>
      </c>
      <c r="G203" s="1">
        <v>414836</v>
      </c>
      <c r="H203" s="1">
        <f t="shared" si="0"/>
        <v>2.1209190019193747E-2</v>
      </c>
      <c r="J203" s="2">
        <v>44946</v>
      </c>
      <c r="K203" s="1">
        <v>18115.599610000001</v>
      </c>
      <c r="L203" s="1">
        <v>18145.449219999999</v>
      </c>
      <c r="M203" s="1">
        <v>18016.199219999999</v>
      </c>
      <c r="N203" s="1">
        <v>18027.650389999999</v>
      </c>
      <c r="O203" s="1">
        <v>18027.650389999999</v>
      </c>
      <c r="P203" s="1">
        <v>237200</v>
      </c>
      <c r="Q203" s="1">
        <v>-4.4289749999999999E-3</v>
      </c>
    </row>
    <row r="204" spans="1:17" ht="14.25" customHeight="1">
      <c r="A204" s="2">
        <v>44949</v>
      </c>
      <c r="B204" s="1">
        <v>533</v>
      </c>
      <c r="C204" s="1">
        <v>549.70001200000002</v>
      </c>
      <c r="D204" s="1">
        <v>529.40002400000003</v>
      </c>
      <c r="E204" s="1">
        <v>545</v>
      </c>
      <c r="F204" s="1">
        <v>541.90924099999995</v>
      </c>
      <c r="G204" s="1">
        <v>366656</v>
      </c>
      <c r="H204" s="1">
        <f t="shared" si="0"/>
        <v>2.4339840789546319E-2</v>
      </c>
      <c r="J204" s="2">
        <v>44949</v>
      </c>
      <c r="K204" s="1">
        <v>18118.449219999999</v>
      </c>
      <c r="L204" s="1">
        <v>18162.599610000001</v>
      </c>
      <c r="M204" s="1">
        <v>18063.449219999999</v>
      </c>
      <c r="N204" s="1">
        <v>18118.550780000001</v>
      </c>
      <c r="O204" s="1">
        <v>18118.550780000001</v>
      </c>
      <c r="P204" s="1">
        <v>202500</v>
      </c>
      <c r="Q204" s="1">
        <v>5.042276E-3</v>
      </c>
    </row>
    <row r="205" spans="1:17" ht="14.25" customHeight="1">
      <c r="A205" s="2">
        <v>44950</v>
      </c>
      <c r="B205" s="1">
        <v>546</v>
      </c>
      <c r="C205" s="1">
        <v>547.79998799999998</v>
      </c>
      <c r="D205" s="1">
        <v>537.70001200000002</v>
      </c>
      <c r="E205" s="1">
        <v>539.75</v>
      </c>
      <c r="F205" s="1">
        <v>536.68902600000001</v>
      </c>
      <c r="G205" s="1">
        <v>128837</v>
      </c>
      <c r="H205" s="1">
        <f t="shared" si="0"/>
        <v>-9.633027522935822E-3</v>
      </c>
      <c r="J205" s="2">
        <v>44950</v>
      </c>
      <c r="K205" s="1">
        <v>18183.949219999999</v>
      </c>
      <c r="L205" s="1">
        <v>18201.25</v>
      </c>
      <c r="M205" s="1">
        <v>18078.650389999999</v>
      </c>
      <c r="N205" s="1">
        <v>18118.300780000001</v>
      </c>
      <c r="O205" s="1">
        <v>18118.300780000001</v>
      </c>
      <c r="P205" s="1">
        <v>216900</v>
      </c>
      <c r="Q205" s="4">
        <v>-1.3798000000000001E-5</v>
      </c>
    </row>
    <row r="206" spans="1:17" ht="14.25" customHeight="1">
      <c r="A206" s="2">
        <v>44951</v>
      </c>
      <c r="B206" s="1">
        <v>539</v>
      </c>
      <c r="C206" s="1">
        <v>543.84997599999997</v>
      </c>
      <c r="D206" s="1">
        <v>524.20001200000002</v>
      </c>
      <c r="E206" s="1">
        <v>533.65002400000003</v>
      </c>
      <c r="F206" s="1">
        <v>530.62365699999998</v>
      </c>
      <c r="G206" s="1">
        <v>82200</v>
      </c>
      <c r="H206" s="1">
        <f t="shared" si="0"/>
        <v>-1.1301484020379782E-2</v>
      </c>
      <c r="J206" s="2">
        <v>44951</v>
      </c>
      <c r="K206" s="1">
        <v>18093.349610000001</v>
      </c>
      <c r="L206" s="1">
        <v>18100.599610000001</v>
      </c>
      <c r="M206" s="1">
        <v>17846.150389999999</v>
      </c>
      <c r="N206" s="1">
        <v>17891.949219999999</v>
      </c>
      <c r="O206" s="1">
        <v>17891.949219999999</v>
      </c>
      <c r="P206" s="1">
        <v>257200</v>
      </c>
      <c r="Q206" s="1">
        <v>-1.2492980000000001E-2</v>
      </c>
    </row>
    <row r="207" spans="1:17" ht="14.25" customHeight="1">
      <c r="A207" s="2">
        <v>44953</v>
      </c>
      <c r="B207" s="1">
        <v>536.5</v>
      </c>
      <c r="C207" s="1">
        <v>540.20001200000002</v>
      </c>
      <c r="D207" s="1">
        <v>511.64999399999999</v>
      </c>
      <c r="E207" s="1">
        <v>516.40002400000003</v>
      </c>
      <c r="F207" s="1">
        <v>513.471497</v>
      </c>
      <c r="G207" s="1">
        <v>120244</v>
      </c>
      <c r="H207" s="1">
        <f t="shared" si="0"/>
        <v>-3.2324555840364755E-2</v>
      </c>
      <c r="J207" s="2">
        <v>44953</v>
      </c>
      <c r="K207" s="1">
        <v>17877.199219999999</v>
      </c>
      <c r="L207" s="1">
        <v>17884.75</v>
      </c>
      <c r="M207" s="1">
        <v>17493.550780000001</v>
      </c>
      <c r="N207" s="1">
        <v>17604.349610000001</v>
      </c>
      <c r="O207" s="1">
        <v>17604.349610000001</v>
      </c>
      <c r="P207" s="1">
        <v>476300</v>
      </c>
      <c r="Q207" s="1">
        <v>-1.6074247E-2</v>
      </c>
    </row>
    <row r="208" spans="1:17" ht="14.25" customHeight="1">
      <c r="A208" s="2">
        <v>44956</v>
      </c>
      <c r="B208" s="1">
        <v>518.95001200000002</v>
      </c>
      <c r="C208" s="1">
        <v>534</v>
      </c>
      <c r="D208" s="1">
        <v>517.04998799999998</v>
      </c>
      <c r="E208" s="1">
        <v>529</v>
      </c>
      <c r="F208" s="1">
        <v>526</v>
      </c>
      <c r="G208" s="1">
        <v>155397</v>
      </c>
      <c r="H208" s="1">
        <f t="shared" si="0"/>
        <v>2.439964255307614E-2</v>
      </c>
      <c r="J208" s="2">
        <v>44956</v>
      </c>
      <c r="K208" s="1">
        <v>17541.949219999999</v>
      </c>
      <c r="L208" s="1">
        <v>17709.150389999999</v>
      </c>
      <c r="M208" s="1">
        <v>17405.550780000001</v>
      </c>
      <c r="N208" s="1">
        <v>17648.949219999999</v>
      </c>
      <c r="O208" s="1">
        <v>17648.949219999999</v>
      </c>
      <c r="P208" s="1">
        <v>432400</v>
      </c>
      <c r="Q208" s="1">
        <v>2.5334429999999998E-3</v>
      </c>
    </row>
    <row r="209" spans="1:17" ht="14.25" customHeight="1">
      <c r="A209" s="2">
        <v>44957</v>
      </c>
      <c r="B209" s="1">
        <v>527</v>
      </c>
      <c r="C209" s="1">
        <v>545</v>
      </c>
      <c r="D209" s="1">
        <v>522</v>
      </c>
      <c r="E209" s="1">
        <v>542.95001200000002</v>
      </c>
      <c r="F209" s="1">
        <v>542.95001200000002</v>
      </c>
      <c r="G209" s="1">
        <v>104742</v>
      </c>
      <c r="H209" s="1">
        <f t="shared" si="0"/>
        <v>2.6370533081285563E-2</v>
      </c>
      <c r="J209" s="2">
        <v>44957</v>
      </c>
      <c r="K209" s="1">
        <v>17731.449219999999</v>
      </c>
      <c r="L209" s="1">
        <v>17735.699219999999</v>
      </c>
      <c r="M209" s="1">
        <v>17537.550780000001</v>
      </c>
      <c r="N209" s="1">
        <v>17662.150389999999</v>
      </c>
      <c r="O209" s="1">
        <v>17662.150389999999</v>
      </c>
      <c r="P209" s="1">
        <v>398300</v>
      </c>
      <c r="Q209" s="1">
        <v>7.4798599999999996E-4</v>
      </c>
    </row>
    <row r="210" spans="1:17" ht="14.25" customHeight="1">
      <c r="A210" s="2">
        <v>44958</v>
      </c>
      <c r="B210" s="1">
        <v>543.04998799999998</v>
      </c>
      <c r="C210" s="1">
        <v>553.59997599999997</v>
      </c>
      <c r="D210" s="1">
        <v>528.20001200000002</v>
      </c>
      <c r="E210" s="1">
        <v>535.54998799999998</v>
      </c>
      <c r="F210" s="1">
        <v>535.54998799999998</v>
      </c>
      <c r="G210" s="1">
        <v>154489</v>
      </c>
      <c r="H210" s="1">
        <f t="shared" si="0"/>
        <v>-1.3629291530432908E-2</v>
      </c>
      <c r="J210" s="2">
        <v>44958</v>
      </c>
      <c r="K210" s="1">
        <v>17811.599610000001</v>
      </c>
      <c r="L210" s="1">
        <v>17972.199219999999</v>
      </c>
      <c r="M210" s="1">
        <v>17353.400389999999</v>
      </c>
      <c r="N210" s="1">
        <v>17616.300780000001</v>
      </c>
      <c r="O210" s="1">
        <v>17616.300780000001</v>
      </c>
      <c r="P210" s="1">
        <v>512900</v>
      </c>
      <c r="Q210" s="1">
        <v>-2.5959249999999998E-3</v>
      </c>
    </row>
    <row r="211" spans="1:17" ht="14.25" customHeight="1">
      <c r="A211" s="2">
        <v>44959</v>
      </c>
      <c r="B211" s="1">
        <v>537.09997599999997</v>
      </c>
      <c r="C211" s="1">
        <v>570.09997599999997</v>
      </c>
      <c r="D211" s="1">
        <v>533.15002400000003</v>
      </c>
      <c r="E211" s="1">
        <v>564.40002400000003</v>
      </c>
      <c r="F211" s="1">
        <v>564.40002400000003</v>
      </c>
      <c r="G211" s="1">
        <v>252429</v>
      </c>
      <c r="H211" s="1">
        <f t="shared" si="0"/>
        <v>5.386992184938677E-2</v>
      </c>
      <c r="J211" s="2">
        <v>44959</v>
      </c>
      <c r="K211" s="1">
        <v>17517.099610000001</v>
      </c>
      <c r="L211" s="1">
        <v>17653.900389999999</v>
      </c>
      <c r="M211" s="1">
        <v>17445.949219999999</v>
      </c>
      <c r="N211" s="1">
        <v>17610.400389999999</v>
      </c>
      <c r="O211" s="1">
        <v>17610.400389999999</v>
      </c>
      <c r="P211" s="1">
        <v>490100</v>
      </c>
      <c r="Q211" s="1">
        <v>-3.3493900000000003E-4</v>
      </c>
    </row>
    <row r="212" spans="1:17" ht="14.25" customHeight="1">
      <c r="A212" s="2">
        <v>44960</v>
      </c>
      <c r="B212" s="1">
        <v>559.29998799999998</v>
      </c>
      <c r="C212" s="1">
        <v>579.40002400000003</v>
      </c>
      <c r="D212" s="1">
        <v>548</v>
      </c>
      <c r="E212" s="1">
        <v>569.04998799999998</v>
      </c>
      <c r="F212" s="1">
        <v>569.04998799999998</v>
      </c>
      <c r="G212" s="1">
        <v>394103</v>
      </c>
      <c r="H212" s="1">
        <f t="shared" si="0"/>
        <v>8.2387735688684849E-3</v>
      </c>
      <c r="J212" s="2">
        <v>44960</v>
      </c>
      <c r="K212" s="1">
        <v>17721.75</v>
      </c>
      <c r="L212" s="1">
        <v>17870.300780000001</v>
      </c>
      <c r="M212" s="1">
        <v>17584.199219999999</v>
      </c>
      <c r="N212" s="1">
        <v>17854.050780000001</v>
      </c>
      <c r="O212" s="1">
        <v>17854.050780000001</v>
      </c>
      <c r="P212" s="1">
        <v>424100</v>
      </c>
      <c r="Q212" s="1">
        <v>1.3835596E-2</v>
      </c>
    </row>
    <row r="213" spans="1:17" ht="14.25" customHeight="1">
      <c r="A213" s="2">
        <v>44963</v>
      </c>
      <c r="B213" s="1">
        <v>569.04998799999998</v>
      </c>
      <c r="C213" s="1">
        <v>570</v>
      </c>
      <c r="D213" s="1">
        <v>543.59997599999997</v>
      </c>
      <c r="E213" s="1">
        <v>547.40002400000003</v>
      </c>
      <c r="F213" s="1">
        <v>547.40002400000003</v>
      </c>
      <c r="G213" s="1">
        <v>143873</v>
      </c>
      <c r="H213" s="1">
        <f t="shared" si="0"/>
        <v>-3.8045803455846738E-2</v>
      </c>
      <c r="J213" s="2">
        <v>44963</v>
      </c>
      <c r="K213" s="1">
        <v>17818.550780000001</v>
      </c>
      <c r="L213" s="1">
        <v>17823.699219999999</v>
      </c>
      <c r="M213" s="1">
        <v>17698.349610000001</v>
      </c>
      <c r="N213" s="1">
        <v>17764.599610000001</v>
      </c>
      <c r="O213" s="1">
        <v>17764.599610000001</v>
      </c>
      <c r="P213" s="1">
        <v>282500</v>
      </c>
      <c r="Q213" s="1">
        <v>-5.0101329999999999E-3</v>
      </c>
    </row>
    <row r="214" spans="1:17" ht="14.25" customHeight="1">
      <c r="A214" s="2">
        <v>44964</v>
      </c>
      <c r="B214" s="1">
        <v>549.75</v>
      </c>
      <c r="C214" s="1">
        <v>558.20001200000002</v>
      </c>
      <c r="D214" s="1">
        <v>535.34997599999997</v>
      </c>
      <c r="E214" s="1">
        <v>538.04998799999998</v>
      </c>
      <c r="F214" s="1">
        <v>538.04998799999998</v>
      </c>
      <c r="G214" s="1">
        <v>145197</v>
      </c>
      <c r="H214" s="1">
        <f t="shared" si="0"/>
        <v>-1.7080810358166998E-2</v>
      </c>
      <c r="J214" s="2">
        <v>44964</v>
      </c>
      <c r="K214" s="1">
        <v>17790.099610000001</v>
      </c>
      <c r="L214" s="1">
        <v>17811.150389999999</v>
      </c>
      <c r="M214" s="1">
        <v>17652.550780000001</v>
      </c>
      <c r="N214" s="1">
        <v>17721.5</v>
      </c>
      <c r="O214" s="1">
        <v>17721.5</v>
      </c>
      <c r="P214" s="1">
        <v>354400</v>
      </c>
      <c r="Q214" s="1">
        <v>-2.4261510000000001E-3</v>
      </c>
    </row>
    <row r="215" spans="1:17" ht="14.25" customHeight="1">
      <c r="A215" s="2">
        <v>44965</v>
      </c>
      <c r="B215" s="1">
        <v>540.90002400000003</v>
      </c>
      <c r="C215" s="1">
        <v>557.75</v>
      </c>
      <c r="D215" s="1">
        <v>531</v>
      </c>
      <c r="E215" s="1">
        <v>549</v>
      </c>
      <c r="F215" s="1">
        <v>549</v>
      </c>
      <c r="G215" s="1">
        <v>147113</v>
      </c>
      <c r="H215" s="1">
        <f t="shared" si="0"/>
        <v>2.0351291226123003E-2</v>
      </c>
      <c r="J215" s="2">
        <v>44965</v>
      </c>
      <c r="K215" s="1">
        <v>17750.300780000001</v>
      </c>
      <c r="L215" s="1">
        <v>17898.699219999999</v>
      </c>
      <c r="M215" s="1">
        <v>17744.150389999999</v>
      </c>
      <c r="N215" s="1">
        <v>17871.699219999999</v>
      </c>
      <c r="O215" s="1">
        <v>17871.699219999999</v>
      </c>
      <c r="P215" s="1">
        <v>291000</v>
      </c>
      <c r="Q215" s="1">
        <v>8.4755360000000005E-3</v>
      </c>
    </row>
    <row r="216" spans="1:17" ht="14.25" customHeight="1">
      <c r="A216" s="2">
        <v>44966</v>
      </c>
      <c r="B216" s="1">
        <v>548</v>
      </c>
      <c r="C216" s="1">
        <v>553.40002400000003</v>
      </c>
      <c r="D216" s="1">
        <v>539.5</v>
      </c>
      <c r="E216" s="1">
        <v>542</v>
      </c>
      <c r="F216" s="1">
        <v>542</v>
      </c>
      <c r="G216" s="1">
        <v>44464</v>
      </c>
      <c r="H216" s="1">
        <f t="shared" si="0"/>
        <v>-1.2750455373406244E-2</v>
      </c>
      <c r="J216" s="2">
        <v>44966</v>
      </c>
      <c r="K216" s="1">
        <v>17885.5</v>
      </c>
      <c r="L216" s="1">
        <v>17916.900389999999</v>
      </c>
      <c r="M216" s="1">
        <v>17779.800780000001</v>
      </c>
      <c r="N216" s="1">
        <v>17893.449219999999</v>
      </c>
      <c r="O216" s="1">
        <v>17893.449219999999</v>
      </c>
      <c r="P216" s="1">
        <v>260900</v>
      </c>
      <c r="Q216" s="1">
        <v>1.2170079999999999E-3</v>
      </c>
    </row>
    <row r="217" spans="1:17" ht="14.25" customHeight="1">
      <c r="A217" s="2">
        <v>44967</v>
      </c>
      <c r="B217" s="1">
        <v>544.20001200000002</v>
      </c>
      <c r="C217" s="1">
        <v>558.5</v>
      </c>
      <c r="D217" s="1">
        <v>540</v>
      </c>
      <c r="E217" s="1">
        <v>547.79998799999998</v>
      </c>
      <c r="F217" s="1">
        <v>547.79998799999998</v>
      </c>
      <c r="G217" s="1">
        <v>98280</v>
      </c>
      <c r="H217" s="1">
        <f t="shared" si="0"/>
        <v>1.0701084870848643E-2</v>
      </c>
      <c r="J217" s="2">
        <v>44967</v>
      </c>
      <c r="K217" s="1">
        <v>17847.550780000001</v>
      </c>
      <c r="L217" s="1">
        <v>17876.949219999999</v>
      </c>
      <c r="M217" s="1">
        <v>17801</v>
      </c>
      <c r="N217" s="1">
        <v>17856.5</v>
      </c>
      <c r="O217" s="1">
        <v>17856.5</v>
      </c>
      <c r="P217" s="1">
        <v>232000</v>
      </c>
      <c r="Q217" s="1">
        <v>-2.064958E-3</v>
      </c>
    </row>
    <row r="218" spans="1:17" ht="14.25" customHeight="1">
      <c r="A218" s="2">
        <v>44970</v>
      </c>
      <c r="B218" s="1">
        <v>547.79998799999998</v>
      </c>
      <c r="C218" s="1">
        <v>552.95001200000002</v>
      </c>
      <c r="D218" s="1">
        <v>542</v>
      </c>
      <c r="E218" s="1">
        <v>546.09997599999997</v>
      </c>
      <c r="F218" s="1">
        <v>546.09997599999997</v>
      </c>
      <c r="G218" s="1">
        <v>36181</v>
      </c>
      <c r="H218" s="1">
        <f t="shared" si="0"/>
        <v>-3.103344354217108E-3</v>
      </c>
      <c r="J218" s="2">
        <v>44970</v>
      </c>
      <c r="K218" s="1">
        <v>17859.099610000001</v>
      </c>
      <c r="L218" s="1">
        <v>17880.699219999999</v>
      </c>
      <c r="M218" s="1">
        <v>17719.75</v>
      </c>
      <c r="N218" s="1">
        <v>17770.900389999999</v>
      </c>
      <c r="O218" s="1">
        <v>17770.900389999999</v>
      </c>
      <c r="P218" s="1">
        <v>231300</v>
      </c>
      <c r="Q218" s="1">
        <v>-4.7937509999999997E-3</v>
      </c>
    </row>
    <row r="219" spans="1:17" ht="14.25" customHeight="1">
      <c r="A219" s="2">
        <v>44971</v>
      </c>
      <c r="B219" s="1">
        <v>558</v>
      </c>
      <c r="C219" s="1">
        <v>558</v>
      </c>
      <c r="D219" s="1">
        <v>531.20001200000002</v>
      </c>
      <c r="E219" s="1">
        <v>534.25</v>
      </c>
      <c r="F219" s="1">
        <v>534.25</v>
      </c>
      <c r="G219" s="1">
        <v>178162</v>
      </c>
      <c r="H219" s="1">
        <f t="shared" si="0"/>
        <v>-2.1699279474057254E-2</v>
      </c>
      <c r="J219" s="2">
        <v>44971</v>
      </c>
      <c r="K219" s="1">
        <v>17840.349610000001</v>
      </c>
      <c r="L219" s="1">
        <v>17954.550780000001</v>
      </c>
      <c r="M219" s="1">
        <v>17800.050780000001</v>
      </c>
      <c r="N219" s="1">
        <v>17929.849610000001</v>
      </c>
      <c r="O219" s="1">
        <v>17929.849610000001</v>
      </c>
      <c r="P219" s="1">
        <v>244500</v>
      </c>
      <c r="Q219" s="1">
        <v>8.9443539999999998E-3</v>
      </c>
    </row>
    <row r="220" spans="1:17" ht="14.25" customHeight="1">
      <c r="A220" s="2">
        <v>44972</v>
      </c>
      <c r="B220" s="1">
        <v>534.04998799999998</v>
      </c>
      <c r="C220" s="1">
        <v>542.59997599999997</v>
      </c>
      <c r="D220" s="1">
        <v>531.25</v>
      </c>
      <c r="E220" s="1">
        <v>535</v>
      </c>
      <c r="F220" s="1">
        <v>535</v>
      </c>
      <c r="G220" s="1">
        <v>75893</v>
      </c>
      <c r="H220" s="1">
        <f t="shared" si="0"/>
        <v>1.4038371548901196E-3</v>
      </c>
      <c r="J220" s="2">
        <v>44972</v>
      </c>
      <c r="K220" s="1">
        <v>17896.599610000001</v>
      </c>
      <c r="L220" s="1">
        <v>18034.099610000001</v>
      </c>
      <c r="M220" s="1">
        <v>17853.800780000001</v>
      </c>
      <c r="N220" s="1">
        <v>18015.849610000001</v>
      </c>
      <c r="O220" s="1">
        <v>18015.849610000001</v>
      </c>
      <c r="P220" s="1">
        <v>229300</v>
      </c>
      <c r="Q220" s="1">
        <v>4.7964710000000001E-3</v>
      </c>
    </row>
    <row r="221" spans="1:17" ht="14.25" customHeight="1">
      <c r="A221" s="2">
        <v>44973</v>
      </c>
      <c r="B221" s="1">
        <v>536.79998799999998</v>
      </c>
      <c r="C221" s="1">
        <v>553</v>
      </c>
      <c r="D221" s="1">
        <v>534.09997599999997</v>
      </c>
      <c r="E221" s="1">
        <v>549</v>
      </c>
      <c r="F221" s="1">
        <v>549</v>
      </c>
      <c r="G221" s="1">
        <v>127927</v>
      </c>
      <c r="H221" s="1">
        <f t="shared" si="0"/>
        <v>2.6168224299065512E-2</v>
      </c>
      <c r="J221" s="2">
        <v>44973</v>
      </c>
      <c r="K221" s="1">
        <v>18094.75</v>
      </c>
      <c r="L221" s="1">
        <v>18134.75</v>
      </c>
      <c r="M221" s="1">
        <v>18000.650389999999</v>
      </c>
      <c r="N221" s="1">
        <v>18035.849610000001</v>
      </c>
      <c r="O221" s="1">
        <v>18035.849610000001</v>
      </c>
      <c r="P221" s="1">
        <v>230200</v>
      </c>
      <c r="Q221" s="1">
        <v>1.110134E-3</v>
      </c>
    </row>
    <row r="222" spans="1:17" ht="14.25" customHeight="1">
      <c r="A222" s="2">
        <v>44974</v>
      </c>
      <c r="B222" s="1">
        <v>550</v>
      </c>
      <c r="C222" s="1">
        <v>562.20001200000002</v>
      </c>
      <c r="D222" s="1">
        <v>545.79998799999998</v>
      </c>
      <c r="E222" s="1">
        <v>549</v>
      </c>
      <c r="F222" s="1">
        <v>549</v>
      </c>
      <c r="G222" s="1">
        <v>131014</v>
      </c>
      <c r="H222" s="1">
        <f t="shared" si="0"/>
        <v>0</v>
      </c>
      <c r="J222" s="2">
        <v>44974</v>
      </c>
      <c r="K222" s="1">
        <v>17974.849610000001</v>
      </c>
      <c r="L222" s="1">
        <v>18034.25</v>
      </c>
      <c r="M222" s="1">
        <v>17884.599610000001</v>
      </c>
      <c r="N222" s="1">
        <v>17944.199219999999</v>
      </c>
      <c r="O222" s="1">
        <v>17944.199219999999</v>
      </c>
      <c r="P222" s="1">
        <v>208100</v>
      </c>
      <c r="Q222" s="1">
        <v>-5.0815679999999998E-3</v>
      </c>
    </row>
    <row r="223" spans="1:17" ht="14.25" customHeight="1">
      <c r="A223" s="2">
        <v>44977</v>
      </c>
      <c r="B223" s="1">
        <v>553.15002400000003</v>
      </c>
      <c r="C223" s="1">
        <v>553.15002400000003</v>
      </c>
      <c r="D223" s="1">
        <v>541.70001200000002</v>
      </c>
      <c r="E223" s="1">
        <v>543.09997599999997</v>
      </c>
      <c r="F223" s="1">
        <v>543.09997599999997</v>
      </c>
      <c r="G223" s="1">
        <v>48499</v>
      </c>
      <c r="H223" s="1">
        <f t="shared" si="0"/>
        <v>-1.0746856102003655E-2</v>
      </c>
      <c r="J223" s="2">
        <v>44977</v>
      </c>
      <c r="K223" s="1">
        <v>17965.550780000001</v>
      </c>
      <c r="L223" s="1">
        <v>18004.349610000001</v>
      </c>
      <c r="M223" s="1">
        <v>17818.400389999999</v>
      </c>
      <c r="N223" s="1">
        <v>17844.599610000001</v>
      </c>
      <c r="O223" s="1">
        <v>17844.599610000001</v>
      </c>
      <c r="P223" s="1">
        <v>174600</v>
      </c>
      <c r="Q223" s="1">
        <v>-5.5505190000000003E-3</v>
      </c>
    </row>
    <row r="224" spans="1:17" ht="14.25" customHeight="1">
      <c r="A224" s="2">
        <v>44978</v>
      </c>
      <c r="B224" s="1">
        <v>545.29998799999998</v>
      </c>
      <c r="C224" s="1">
        <v>545.29998799999998</v>
      </c>
      <c r="D224" s="1">
        <v>532</v>
      </c>
      <c r="E224" s="1">
        <v>535.15002400000003</v>
      </c>
      <c r="F224" s="1">
        <v>535.15002400000003</v>
      </c>
      <c r="G224" s="1">
        <v>43949</v>
      </c>
      <c r="H224" s="1">
        <f t="shared" si="0"/>
        <v>-1.4638100444327673E-2</v>
      </c>
      <c r="J224" s="2">
        <v>44978</v>
      </c>
      <c r="K224" s="1">
        <v>17905.800780000001</v>
      </c>
      <c r="L224" s="1">
        <v>17924.900389999999</v>
      </c>
      <c r="M224" s="1">
        <v>17800.300780000001</v>
      </c>
      <c r="N224" s="1">
        <v>17826.699219999999</v>
      </c>
      <c r="O224" s="1">
        <v>17826.699219999999</v>
      </c>
      <c r="P224" s="1">
        <v>198200</v>
      </c>
      <c r="Q224" s="1">
        <v>-1.003126E-3</v>
      </c>
    </row>
    <row r="225" spans="1:17" ht="14.25" customHeight="1">
      <c r="A225" s="2">
        <v>44979</v>
      </c>
      <c r="B225" s="1">
        <v>537.45001200000002</v>
      </c>
      <c r="C225" s="1">
        <v>551.75</v>
      </c>
      <c r="D225" s="1">
        <v>535.09997599999997</v>
      </c>
      <c r="E225" s="1">
        <v>549.04998799999998</v>
      </c>
      <c r="F225" s="1">
        <v>549.04998799999998</v>
      </c>
      <c r="G225" s="1">
        <v>202292</v>
      </c>
      <c r="H225" s="1">
        <f t="shared" si="0"/>
        <v>2.5973957538306891E-2</v>
      </c>
      <c r="J225" s="2">
        <v>44979</v>
      </c>
      <c r="K225" s="1">
        <v>17755.349610000001</v>
      </c>
      <c r="L225" s="1">
        <v>17772.5</v>
      </c>
      <c r="M225" s="1">
        <v>17529.449219999999</v>
      </c>
      <c r="N225" s="1">
        <v>17554.300780000001</v>
      </c>
      <c r="O225" s="1">
        <v>17554.300780000001</v>
      </c>
      <c r="P225" s="1">
        <v>204000</v>
      </c>
      <c r="Q225" s="1">
        <v>-1.5280363E-2</v>
      </c>
    </row>
    <row r="226" spans="1:17" ht="14.25" customHeight="1">
      <c r="A226" s="2">
        <v>44980</v>
      </c>
      <c r="B226" s="1">
        <v>551.90002400000003</v>
      </c>
      <c r="C226" s="1">
        <v>557.65002400000003</v>
      </c>
      <c r="D226" s="1">
        <v>540</v>
      </c>
      <c r="E226" s="1">
        <v>549.45001200000002</v>
      </c>
      <c r="F226" s="1">
        <v>549.45001200000002</v>
      </c>
      <c r="G226" s="1">
        <v>255274</v>
      </c>
      <c r="H226" s="1">
        <f t="shared" si="0"/>
        <v>7.2857482696098153E-4</v>
      </c>
      <c r="J226" s="2">
        <v>44980</v>
      </c>
      <c r="K226" s="1">
        <v>17574.650389999999</v>
      </c>
      <c r="L226" s="1">
        <v>17620.050780000001</v>
      </c>
      <c r="M226" s="1">
        <v>17455.400389999999</v>
      </c>
      <c r="N226" s="1">
        <v>17511.25</v>
      </c>
      <c r="O226" s="1">
        <v>17511.25</v>
      </c>
      <c r="P226" s="1">
        <v>240800</v>
      </c>
      <c r="Q226" s="1">
        <v>-2.4524350000000002E-3</v>
      </c>
    </row>
    <row r="227" spans="1:17" ht="14.25" customHeight="1">
      <c r="A227" s="2">
        <v>44981</v>
      </c>
      <c r="B227" s="1">
        <v>545.20001200000002</v>
      </c>
      <c r="C227" s="1">
        <v>555.54998799999998</v>
      </c>
      <c r="D227" s="1">
        <v>544.5</v>
      </c>
      <c r="E227" s="1">
        <v>550.95001200000002</v>
      </c>
      <c r="F227" s="1">
        <v>550.95001200000002</v>
      </c>
      <c r="G227" s="1">
        <v>114023</v>
      </c>
      <c r="H227" s="1">
        <f t="shared" si="0"/>
        <v>2.7300026703793723E-3</v>
      </c>
      <c r="J227" s="2">
        <v>44981</v>
      </c>
      <c r="K227" s="1">
        <v>17591.349610000001</v>
      </c>
      <c r="L227" s="1">
        <v>17599.75</v>
      </c>
      <c r="M227" s="1">
        <v>17421.800780000001</v>
      </c>
      <c r="N227" s="1">
        <v>17465.800780000001</v>
      </c>
      <c r="O227" s="1">
        <v>17465.800780000001</v>
      </c>
      <c r="P227" s="1">
        <v>209400</v>
      </c>
      <c r="Q227" s="1">
        <v>-2.5954300000000001E-3</v>
      </c>
    </row>
    <row r="228" spans="1:17" ht="14.25" customHeight="1">
      <c r="A228" s="2">
        <v>44984</v>
      </c>
      <c r="B228" s="1">
        <v>547.65002400000003</v>
      </c>
      <c r="C228" s="1">
        <v>551.65002400000003</v>
      </c>
      <c r="D228" s="1">
        <v>534.54998799999998</v>
      </c>
      <c r="E228" s="1">
        <v>536.34997599999997</v>
      </c>
      <c r="F228" s="1">
        <v>536.34997599999997</v>
      </c>
      <c r="G228" s="1">
        <v>80892</v>
      </c>
      <c r="H228" s="1">
        <f t="shared" si="0"/>
        <v>-2.6499747131324192E-2</v>
      </c>
      <c r="J228" s="2">
        <v>44984</v>
      </c>
      <c r="K228" s="1">
        <v>17428.599610000001</v>
      </c>
      <c r="L228" s="1">
        <v>17451.599610000001</v>
      </c>
      <c r="M228" s="1">
        <v>17299</v>
      </c>
      <c r="N228" s="1">
        <v>17392.699219999999</v>
      </c>
      <c r="O228" s="1">
        <v>17392.699219999999</v>
      </c>
      <c r="P228" s="1">
        <v>246400</v>
      </c>
      <c r="Q228" s="1">
        <v>-4.185411E-3</v>
      </c>
    </row>
    <row r="229" spans="1:17" ht="14.25" customHeight="1">
      <c r="A229" s="2">
        <v>44985</v>
      </c>
      <c r="B229" s="1">
        <v>538.25</v>
      </c>
      <c r="C229" s="1">
        <v>551.04998799999998</v>
      </c>
      <c r="D229" s="1">
        <v>535.29998799999998</v>
      </c>
      <c r="E229" s="1">
        <v>546.95001200000002</v>
      </c>
      <c r="F229" s="1">
        <v>546.95001200000002</v>
      </c>
      <c r="G229" s="1">
        <v>73275</v>
      </c>
      <c r="H229" s="1">
        <f t="shared" si="0"/>
        <v>1.976328232370439E-2</v>
      </c>
      <c r="J229" s="2">
        <v>44985</v>
      </c>
      <c r="K229" s="1">
        <v>17383.25</v>
      </c>
      <c r="L229" s="1">
        <v>17440.449219999999</v>
      </c>
      <c r="M229" s="1">
        <v>17255.199219999999</v>
      </c>
      <c r="N229" s="1">
        <v>17303.949219999999</v>
      </c>
      <c r="O229" s="1">
        <v>17303.949219999999</v>
      </c>
      <c r="P229" s="1">
        <v>420900</v>
      </c>
      <c r="Q229" s="1">
        <v>-5.1027160000000002E-3</v>
      </c>
    </row>
    <row r="230" spans="1:17" ht="14.25" customHeight="1">
      <c r="A230" s="2">
        <v>44986</v>
      </c>
      <c r="B230" s="1">
        <v>547</v>
      </c>
      <c r="C230" s="1">
        <v>566.04998799999998</v>
      </c>
      <c r="D230" s="1">
        <v>546</v>
      </c>
      <c r="E230" s="1">
        <v>562.25</v>
      </c>
      <c r="F230" s="1">
        <v>562.25</v>
      </c>
      <c r="G230" s="1">
        <v>593169</v>
      </c>
      <c r="H230" s="1">
        <f t="shared" si="0"/>
        <v>2.7973283964385365E-2</v>
      </c>
      <c r="J230" s="2">
        <v>44986</v>
      </c>
      <c r="K230" s="1">
        <v>17360.099610000001</v>
      </c>
      <c r="L230" s="1">
        <v>17467.75</v>
      </c>
      <c r="M230" s="1">
        <v>17345.25</v>
      </c>
      <c r="N230" s="1">
        <v>17450.900389999999</v>
      </c>
      <c r="O230" s="1">
        <v>17450.900389999999</v>
      </c>
      <c r="P230" s="1">
        <v>272900</v>
      </c>
      <c r="Q230" s="1">
        <v>8.4923489999999997E-3</v>
      </c>
    </row>
    <row r="231" spans="1:17" ht="14.25" customHeight="1">
      <c r="A231" s="2">
        <v>44987</v>
      </c>
      <c r="B231" s="1">
        <v>565</v>
      </c>
      <c r="C231" s="1">
        <v>565.04998799999998</v>
      </c>
      <c r="D231" s="1">
        <v>551.54998799999998</v>
      </c>
      <c r="E231" s="1">
        <v>555.29998799999998</v>
      </c>
      <c r="F231" s="1">
        <v>555.29998799999998</v>
      </c>
      <c r="G231" s="1">
        <v>60798</v>
      </c>
      <c r="H231" s="1">
        <f t="shared" si="0"/>
        <v>-1.2361070698088117E-2</v>
      </c>
      <c r="J231" s="2">
        <v>44987</v>
      </c>
      <c r="K231" s="1">
        <v>17421.5</v>
      </c>
      <c r="L231" s="1">
        <v>17445.800780000001</v>
      </c>
      <c r="M231" s="1">
        <v>17306</v>
      </c>
      <c r="N231" s="1">
        <v>17321.900389999999</v>
      </c>
      <c r="O231" s="1">
        <v>17321.900389999999</v>
      </c>
      <c r="P231" s="1">
        <v>310700</v>
      </c>
      <c r="Q231" s="1">
        <v>-7.3921689999999996E-3</v>
      </c>
    </row>
    <row r="232" spans="1:17" ht="14.25" customHeight="1">
      <c r="A232" s="2">
        <v>44988</v>
      </c>
      <c r="B232" s="1">
        <v>556.20001200000002</v>
      </c>
      <c r="C232" s="1">
        <v>566</v>
      </c>
      <c r="D232" s="1">
        <v>548.34997599999997</v>
      </c>
      <c r="E232" s="1">
        <v>560.59997599999997</v>
      </c>
      <c r="F232" s="1">
        <v>560.59997599999997</v>
      </c>
      <c r="G232" s="1">
        <v>137937</v>
      </c>
      <c r="H232" s="1">
        <f t="shared" si="0"/>
        <v>9.5443690159056072E-3</v>
      </c>
      <c r="J232" s="2">
        <v>44988</v>
      </c>
      <c r="K232" s="1">
        <v>17451.25</v>
      </c>
      <c r="L232" s="1">
        <v>17644.75</v>
      </c>
      <c r="M232" s="1">
        <v>17427.699219999999</v>
      </c>
      <c r="N232" s="1">
        <v>17594.349610000001</v>
      </c>
      <c r="O232" s="1">
        <v>17594.349610000001</v>
      </c>
      <c r="P232" s="1">
        <v>356200</v>
      </c>
      <c r="Q232" s="1">
        <v>1.5728598999999999E-2</v>
      </c>
    </row>
    <row r="233" spans="1:17" ht="14.25" customHeight="1">
      <c r="A233" s="2">
        <v>44991</v>
      </c>
      <c r="B233" s="1">
        <v>560.59997599999997</v>
      </c>
      <c r="C233" s="1">
        <v>571.25</v>
      </c>
      <c r="D233" s="1">
        <v>555.59997599999997</v>
      </c>
      <c r="E233" s="1">
        <v>558.95001200000002</v>
      </c>
      <c r="F233" s="1">
        <v>558.95001200000002</v>
      </c>
      <c r="G233" s="1">
        <v>107633</v>
      </c>
      <c r="H233" s="1">
        <f t="shared" si="0"/>
        <v>-2.9432109715251675E-3</v>
      </c>
      <c r="J233" s="2">
        <v>44991</v>
      </c>
      <c r="K233" s="1">
        <v>17680.349610000001</v>
      </c>
      <c r="L233" s="1">
        <v>17799.949219999999</v>
      </c>
      <c r="M233" s="1">
        <v>17671.949219999999</v>
      </c>
      <c r="N233" s="1">
        <v>17711.449219999999</v>
      </c>
      <c r="O233" s="1">
        <v>17711.449219999999</v>
      </c>
      <c r="P233" s="1">
        <v>362800</v>
      </c>
      <c r="Q233" s="1">
        <v>6.6555240000000003E-3</v>
      </c>
    </row>
    <row r="234" spans="1:17" ht="14.25" customHeight="1">
      <c r="A234" s="2">
        <v>44993</v>
      </c>
      <c r="B234" s="1">
        <v>558.95001200000002</v>
      </c>
      <c r="C234" s="1">
        <v>567.29998799999998</v>
      </c>
      <c r="D234" s="1">
        <v>552.95001200000002</v>
      </c>
      <c r="E234" s="1">
        <v>565.20001200000002</v>
      </c>
      <c r="F234" s="1">
        <v>565.20001200000002</v>
      </c>
      <c r="G234" s="1">
        <v>105254</v>
      </c>
      <c r="H234" s="1">
        <f t="shared" si="0"/>
        <v>1.1181679695535962E-2</v>
      </c>
      <c r="J234" s="2">
        <v>44993</v>
      </c>
      <c r="K234" s="1">
        <v>17665.75</v>
      </c>
      <c r="L234" s="1">
        <v>17766.5</v>
      </c>
      <c r="M234" s="1">
        <v>17602.25</v>
      </c>
      <c r="N234" s="1">
        <v>17754.400389999999</v>
      </c>
      <c r="O234" s="1">
        <v>17754.400389999999</v>
      </c>
      <c r="P234" s="1">
        <v>267000</v>
      </c>
      <c r="Q234" s="1">
        <v>2.4250510000000001E-3</v>
      </c>
    </row>
    <row r="235" spans="1:17" ht="14.25" customHeight="1">
      <c r="A235" s="2">
        <v>44994</v>
      </c>
      <c r="B235" s="1">
        <v>567.79998799999998</v>
      </c>
      <c r="C235" s="1">
        <v>593</v>
      </c>
      <c r="D235" s="1">
        <v>559</v>
      </c>
      <c r="E235" s="1">
        <v>579.95001200000002</v>
      </c>
      <c r="F235" s="1">
        <v>579.95001200000002</v>
      </c>
      <c r="G235" s="1">
        <v>698179</v>
      </c>
      <c r="H235" s="1">
        <f t="shared" si="0"/>
        <v>2.6096956275365457E-2</v>
      </c>
      <c r="J235" s="2">
        <v>44994</v>
      </c>
      <c r="K235" s="1">
        <v>17772.050780000001</v>
      </c>
      <c r="L235" s="1">
        <v>17772.349610000001</v>
      </c>
      <c r="M235" s="1">
        <v>17573.599610000001</v>
      </c>
      <c r="N235" s="1">
        <v>17589.599610000001</v>
      </c>
      <c r="O235" s="1">
        <v>17589.599610000001</v>
      </c>
      <c r="P235" s="1">
        <v>262400</v>
      </c>
      <c r="Q235" s="1">
        <v>-9.2822500000000006E-3</v>
      </c>
    </row>
    <row r="236" spans="1:17" ht="14.25" customHeight="1">
      <c r="A236" s="2">
        <v>44995</v>
      </c>
      <c r="B236" s="1">
        <v>581.84997599999997</v>
      </c>
      <c r="C236" s="1">
        <v>593</v>
      </c>
      <c r="D236" s="1">
        <v>566.79998799999998</v>
      </c>
      <c r="E236" s="1">
        <v>579.95001200000002</v>
      </c>
      <c r="F236" s="1">
        <v>579.95001200000002</v>
      </c>
      <c r="G236" s="1">
        <v>238842</v>
      </c>
      <c r="H236" s="1">
        <f t="shared" si="0"/>
        <v>0</v>
      </c>
      <c r="J236" s="2">
        <v>44995</v>
      </c>
      <c r="K236" s="1">
        <v>17443.800780000001</v>
      </c>
      <c r="L236" s="1">
        <v>17451.5</v>
      </c>
      <c r="M236" s="1">
        <v>17324.349610000001</v>
      </c>
      <c r="N236" s="1">
        <v>17412.900389999999</v>
      </c>
      <c r="O236" s="1">
        <v>17412.900389999999</v>
      </c>
      <c r="P236" s="1">
        <v>235900</v>
      </c>
      <c r="Q236" s="1">
        <v>-1.0045665E-2</v>
      </c>
    </row>
    <row r="237" spans="1:17" ht="14.25" customHeight="1">
      <c r="A237" s="2">
        <v>44998</v>
      </c>
      <c r="B237" s="1">
        <v>580.75</v>
      </c>
      <c r="C237" s="1">
        <v>580.75</v>
      </c>
      <c r="D237" s="1">
        <v>550</v>
      </c>
      <c r="E237" s="1">
        <v>569.15002400000003</v>
      </c>
      <c r="F237" s="1">
        <v>569.15002400000003</v>
      </c>
      <c r="G237" s="1">
        <v>213938</v>
      </c>
      <c r="H237" s="1">
        <f t="shared" si="0"/>
        <v>-1.8622273948672663E-2</v>
      </c>
      <c r="J237" s="2">
        <v>44998</v>
      </c>
      <c r="K237" s="1">
        <v>17421.900389999999</v>
      </c>
      <c r="L237" s="1">
        <v>17529.900389999999</v>
      </c>
      <c r="M237" s="1">
        <v>17113.449219999999</v>
      </c>
      <c r="N237" s="1">
        <v>17154.300780000001</v>
      </c>
      <c r="O237" s="1">
        <v>17154.300780000001</v>
      </c>
      <c r="P237" s="1">
        <v>254900</v>
      </c>
      <c r="Q237" s="1">
        <v>-1.4851036E-2</v>
      </c>
    </row>
    <row r="238" spans="1:17" ht="14.25" customHeight="1">
      <c r="A238" s="2">
        <v>44999</v>
      </c>
      <c r="B238" s="1">
        <v>569.15002400000003</v>
      </c>
      <c r="C238" s="1">
        <v>569.15002400000003</v>
      </c>
      <c r="D238" s="1">
        <v>553</v>
      </c>
      <c r="E238" s="1">
        <v>557.20001200000002</v>
      </c>
      <c r="F238" s="1">
        <v>557.20001200000002</v>
      </c>
      <c r="G238" s="1">
        <v>71646</v>
      </c>
      <c r="H238" s="1">
        <f t="shared" si="0"/>
        <v>-2.0996242635667572E-2</v>
      </c>
      <c r="J238" s="2">
        <v>44999</v>
      </c>
      <c r="K238" s="1">
        <v>17160.550780000001</v>
      </c>
      <c r="L238" s="1">
        <v>17224.650389999999</v>
      </c>
      <c r="M238" s="1">
        <v>16987.099610000001</v>
      </c>
      <c r="N238" s="1">
        <v>17043.300780000001</v>
      </c>
      <c r="O238" s="1">
        <v>17043.300780000001</v>
      </c>
      <c r="P238" s="1">
        <v>290600</v>
      </c>
      <c r="Q238" s="1">
        <v>-6.4706809999999998E-3</v>
      </c>
    </row>
    <row r="239" spans="1:17" ht="14.25" customHeight="1">
      <c r="A239" s="2">
        <v>45000</v>
      </c>
      <c r="B239" s="1">
        <v>558.90002400000003</v>
      </c>
      <c r="C239" s="1">
        <v>574.95001200000002</v>
      </c>
      <c r="D239" s="1">
        <v>558.90002400000003</v>
      </c>
      <c r="E239" s="1">
        <v>567.15002400000003</v>
      </c>
      <c r="F239" s="1">
        <v>567.15002400000003</v>
      </c>
      <c r="G239" s="1">
        <v>73573</v>
      </c>
      <c r="H239" s="1">
        <f t="shared" si="0"/>
        <v>1.7857164008819204E-2</v>
      </c>
      <c r="J239" s="2">
        <v>45000</v>
      </c>
      <c r="K239" s="1">
        <v>17166.449219999999</v>
      </c>
      <c r="L239" s="1">
        <v>17211.349610000001</v>
      </c>
      <c r="M239" s="1">
        <v>16938.900389999999</v>
      </c>
      <c r="N239" s="1">
        <v>16972.150389999999</v>
      </c>
      <c r="O239" s="1">
        <v>16972.150389999999</v>
      </c>
      <c r="P239" s="1">
        <v>248200</v>
      </c>
      <c r="Q239" s="1">
        <v>-4.1746839999999997E-3</v>
      </c>
    </row>
    <row r="240" spans="1:17" ht="14.25" customHeight="1">
      <c r="A240" s="2">
        <v>45001</v>
      </c>
      <c r="B240" s="1">
        <v>570</v>
      </c>
      <c r="C240" s="1">
        <v>570</v>
      </c>
      <c r="D240" s="1">
        <v>555</v>
      </c>
      <c r="E240" s="1">
        <v>566.79998799999998</v>
      </c>
      <c r="F240" s="1">
        <v>566.79998799999998</v>
      </c>
      <c r="G240" s="1">
        <v>93231</v>
      </c>
      <c r="H240" s="1">
        <f t="shared" si="0"/>
        <v>-6.1718414032907454E-4</v>
      </c>
      <c r="J240" s="2">
        <v>45001</v>
      </c>
      <c r="K240" s="1">
        <v>16994.650389999999</v>
      </c>
      <c r="L240" s="1">
        <v>17062.449219999999</v>
      </c>
      <c r="M240" s="1">
        <v>16850.150389999999</v>
      </c>
      <c r="N240" s="1">
        <v>16985.599610000001</v>
      </c>
      <c r="O240" s="1">
        <v>16985.599610000001</v>
      </c>
      <c r="P240" s="1">
        <v>349800</v>
      </c>
      <c r="Q240" s="1">
        <v>7.9242899999999998E-4</v>
      </c>
    </row>
    <row r="241" spans="1:17" ht="14.25" customHeight="1">
      <c r="A241" s="2">
        <v>45002</v>
      </c>
      <c r="B241" s="1">
        <v>567</v>
      </c>
      <c r="C241" s="1">
        <v>579</v>
      </c>
      <c r="D241" s="1">
        <v>563.40002400000003</v>
      </c>
      <c r="E241" s="1">
        <v>565.04998799999998</v>
      </c>
      <c r="F241" s="1">
        <v>565.04998799999998</v>
      </c>
      <c r="G241" s="1">
        <v>107393</v>
      </c>
      <c r="H241" s="1">
        <f t="shared" si="0"/>
        <v>-3.0875088868209666E-3</v>
      </c>
      <c r="J241" s="2">
        <v>45002</v>
      </c>
      <c r="K241" s="1">
        <v>17111.800780000001</v>
      </c>
      <c r="L241" s="1">
        <v>17145.800780000001</v>
      </c>
      <c r="M241" s="1">
        <v>16958.150389999999</v>
      </c>
      <c r="N241" s="1">
        <v>17100.050780000001</v>
      </c>
      <c r="O241" s="1">
        <v>17100.050780000001</v>
      </c>
      <c r="P241" s="1">
        <v>408100</v>
      </c>
      <c r="Q241" s="1">
        <v>6.7381300000000002E-3</v>
      </c>
    </row>
    <row r="242" spans="1:17" ht="14.25" customHeight="1">
      <c r="A242" s="2">
        <v>45005</v>
      </c>
      <c r="B242" s="1">
        <v>565.04998799999998</v>
      </c>
      <c r="C242" s="1">
        <v>566.90002400000003</v>
      </c>
      <c r="D242" s="1">
        <v>550.04998799999998</v>
      </c>
      <c r="E242" s="1">
        <v>557.15002400000003</v>
      </c>
      <c r="F242" s="1">
        <v>557.15002400000003</v>
      </c>
      <c r="G242" s="1">
        <v>65988</v>
      </c>
      <c r="H242" s="1">
        <f t="shared" si="0"/>
        <v>-1.3981000208427519E-2</v>
      </c>
      <c r="J242" s="2">
        <v>45005</v>
      </c>
      <c r="K242" s="1">
        <v>17066.599610000001</v>
      </c>
      <c r="L242" s="1">
        <v>17066.599610000001</v>
      </c>
      <c r="M242" s="1">
        <v>16828.349610000001</v>
      </c>
      <c r="N242" s="1">
        <v>16988.400389999999</v>
      </c>
      <c r="O242" s="1">
        <v>16988.400389999999</v>
      </c>
      <c r="P242" s="1">
        <v>241800</v>
      </c>
      <c r="Q242" s="1">
        <v>-6.5292429999999997E-3</v>
      </c>
    </row>
    <row r="243" spans="1:17" ht="14.25" customHeight="1">
      <c r="A243" s="2">
        <v>45006</v>
      </c>
      <c r="B243" s="1">
        <v>553.5</v>
      </c>
      <c r="C243" s="1">
        <v>569</v>
      </c>
      <c r="D243" s="1">
        <v>553.5</v>
      </c>
      <c r="E243" s="1">
        <v>563.34997599999997</v>
      </c>
      <c r="F243" s="1">
        <v>563.34997599999997</v>
      </c>
      <c r="G243" s="1">
        <v>71760</v>
      </c>
      <c r="H243" s="1">
        <f t="shared" si="0"/>
        <v>1.1127975828643111E-2</v>
      </c>
      <c r="J243" s="2">
        <v>45006</v>
      </c>
      <c r="K243" s="1">
        <v>17060.400389999999</v>
      </c>
      <c r="L243" s="1">
        <v>17127.699219999999</v>
      </c>
      <c r="M243" s="1">
        <v>17016</v>
      </c>
      <c r="N243" s="1">
        <v>17107.5</v>
      </c>
      <c r="O243" s="1">
        <v>17107.5</v>
      </c>
      <c r="P243" s="1">
        <v>246700</v>
      </c>
      <c r="Q243" s="1">
        <v>7.0106430000000004E-3</v>
      </c>
    </row>
    <row r="244" spans="1:17" ht="14.25" customHeight="1">
      <c r="A244" s="2">
        <v>45007</v>
      </c>
      <c r="B244" s="1">
        <v>565.5</v>
      </c>
      <c r="C244" s="1">
        <v>569.25</v>
      </c>
      <c r="D244" s="1">
        <v>558</v>
      </c>
      <c r="E244" s="1">
        <v>559.90002400000003</v>
      </c>
      <c r="F244" s="1">
        <v>559.90002400000003</v>
      </c>
      <c r="G244" s="1">
        <v>68199</v>
      </c>
      <c r="H244" s="1">
        <f t="shared" si="0"/>
        <v>-6.1239942255716384E-3</v>
      </c>
      <c r="J244" s="2">
        <v>45007</v>
      </c>
      <c r="K244" s="1">
        <v>17177.449219999999</v>
      </c>
      <c r="L244" s="1">
        <v>17207.25</v>
      </c>
      <c r="M244" s="1">
        <v>17107.849610000001</v>
      </c>
      <c r="N244" s="1">
        <v>17151.900389999999</v>
      </c>
      <c r="O244" s="1">
        <v>17151.900389999999</v>
      </c>
      <c r="P244" s="1">
        <v>0</v>
      </c>
      <c r="Q244" s="1">
        <v>2.5953759999999999E-3</v>
      </c>
    </row>
    <row r="245" spans="1:17" ht="14.25" customHeight="1">
      <c r="A245" s="2">
        <v>45008</v>
      </c>
      <c r="B245" s="1">
        <v>560.34997599999997</v>
      </c>
      <c r="C245" s="1">
        <v>562.59997599999997</v>
      </c>
      <c r="D245" s="1">
        <v>555</v>
      </c>
      <c r="E245" s="1">
        <v>556.5</v>
      </c>
      <c r="F245" s="1">
        <v>556.5</v>
      </c>
      <c r="G245" s="1">
        <v>349835</v>
      </c>
      <c r="H245" s="1">
        <f t="shared" si="0"/>
        <v>-6.0725555532393782E-3</v>
      </c>
      <c r="J245" s="2">
        <v>45008</v>
      </c>
      <c r="K245" s="1">
        <v>17097.400389999999</v>
      </c>
      <c r="L245" s="1">
        <v>17205.400389999999</v>
      </c>
      <c r="M245" s="1">
        <v>17045.300780000001</v>
      </c>
      <c r="N245" s="1">
        <v>17076.900389999999</v>
      </c>
      <c r="O245" s="1">
        <v>17076.900389999999</v>
      </c>
      <c r="P245" s="1">
        <v>219200</v>
      </c>
      <c r="Q245" s="1">
        <v>-4.3726930000000004E-3</v>
      </c>
    </row>
    <row r="246" spans="1:17" ht="14.25" customHeight="1">
      <c r="A246" s="2">
        <v>45009</v>
      </c>
      <c r="B246" s="1">
        <v>559.29998799999998</v>
      </c>
      <c r="C246" s="1">
        <v>564.54998799999998</v>
      </c>
      <c r="D246" s="1">
        <v>555</v>
      </c>
      <c r="E246" s="1">
        <v>558.20001200000002</v>
      </c>
      <c r="F246" s="1">
        <v>558.20001200000002</v>
      </c>
      <c r="G246" s="1">
        <v>52367</v>
      </c>
      <c r="H246" s="1">
        <f t="shared" si="0"/>
        <v>3.054828391733988E-3</v>
      </c>
      <c r="J246" s="2">
        <v>45009</v>
      </c>
      <c r="K246" s="1">
        <v>17076.199219999999</v>
      </c>
      <c r="L246" s="1">
        <v>17109.449219999999</v>
      </c>
      <c r="M246" s="1">
        <v>16917.349610000001</v>
      </c>
      <c r="N246" s="1">
        <v>16945.050780000001</v>
      </c>
      <c r="O246" s="1">
        <v>16945.050780000001</v>
      </c>
      <c r="P246" s="1">
        <v>228000</v>
      </c>
      <c r="Q246" s="1">
        <v>-7.7209330000000001E-3</v>
      </c>
    </row>
    <row r="247" spans="1:17" ht="14.25" customHeight="1">
      <c r="A247" s="2">
        <v>45012</v>
      </c>
      <c r="B247" s="1">
        <v>557</v>
      </c>
      <c r="C247" s="1">
        <v>563</v>
      </c>
      <c r="D247" s="1">
        <v>546</v>
      </c>
      <c r="E247" s="1">
        <v>549.15002400000003</v>
      </c>
      <c r="F247" s="1">
        <v>549.15002400000003</v>
      </c>
      <c r="G247" s="1">
        <v>119760</v>
      </c>
      <c r="H247" s="1">
        <f t="shared" si="0"/>
        <v>-1.6212805097539085E-2</v>
      </c>
      <c r="J247" s="2">
        <v>45012</v>
      </c>
      <c r="K247" s="1">
        <v>16984.300780000001</v>
      </c>
      <c r="L247" s="1">
        <v>17091</v>
      </c>
      <c r="M247" s="1">
        <v>16918.550780000001</v>
      </c>
      <c r="N247" s="1">
        <v>16985.699219999999</v>
      </c>
      <c r="O247" s="1">
        <v>16985.699219999999</v>
      </c>
      <c r="P247" s="1">
        <v>218400</v>
      </c>
      <c r="Q247" s="1">
        <v>2.3988379999999999E-3</v>
      </c>
    </row>
    <row r="248" spans="1:17" ht="14.25" customHeight="1">
      <c r="A248" s="2">
        <v>45013</v>
      </c>
      <c r="B248" s="1">
        <v>549.15002400000003</v>
      </c>
      <c r="C248" s="1">
        <v>561.34997599999997</v>
      </c>
      <c r="D248" s="1">
        <v>542</v>
      </c>
      <c r="E248" s="1">
        <v>557.95001200000002</v>
      </c>
      <c r="F248" s="1">
        <v>557.95001200000002</v>
      </c>
      <c r="G248" s="1">
        <v>213632</v>
      </c>
      <c r="H248" s="1">
        <f t="shared" si="0"/>
        <v>1.6024742994457108E-2</v>
      </c>
      <c r="J248" s="2">
        <v>45013</v>
      </c>
      <c r="K248" s="1">
        <v>17031.75</v>
      </c>
      <c r="L248" s="1">
        <v>17061.75</v>
      </c>
      <c r="M248" s="1">
        <v>16913.75</v>
      </c>
      <c r="N248" s="1">
        <v>16951.699219999999</v>
      </c>
      <c r="O248" s="1">
        <v>16951.699219999999</v>
      </c>
      <c r="P248" s="1">
        <v>238800</v>
      </c>
      <c r="Q248" s="1">
        <v>-2.0016840000000001E-3</v>
      </c>
    </row>
    <row r="249" spans="1:17" ht="14.25" customHeight="1">
      <c r="A249" s="2">
        <v>45014</v>
      </c>
      <c r="B249" s="1">
        <v>560</v>
      </c>
      <c r="C249" s="1">
        <v>569</v>
      </c>
      <c r="D249" s="1">
        <v>553.34997599999997</v>
      </c>
      <c r="E249" s="1">
        <v>565.40002400000003</v>
      </c>
      <c r="F249" s="1">
        <v>565.40002400000003</v>
      </c>
      <c r="G249" s="1">
        <v>121935</v>
      </c>
      <c r="H249" s="1">
        <f t="shared" si="0"/>
        <v>1.3352472156591633E-2</v>
      </c>
      <c r="J249" s="2">
        <v>45014</v>
      </c>
      <c r="K249" s="1">
        <v>16977.300780000001</v>
      </c>
      <c r="L249" s="1">
        <v>17126.150389999999</v>
      </c>
      <c r="M249" s="1">
        <v>16940.599610000001</v>
      </c>
      <c r="N249" s="1">
        <v>17080.699219999999</v>
      </c>
      <c r="O249" s="1">
        <v>17080.699219999999</v>
      </c>
      <c r="P249" s="1">
        <v>345900</v>
      </c>
      <c r="Q249" s="1">
        <v>7.6098570000000003E-3</v>
      </c>
    </row>
    <row r="250" spans="1:17" ht="14.25" customHeight="1">
      <c r="A250" s="2">
        <v>45016</v>
      </c>
      <c r="B250" s="1">
        <v>567.29998799999998</v>
      </c>
      <c r="C250" s="1">
        <v>572.34997599999997</v>
      </c>
      <c r="D250" s="1">
        <v>560.20001200000002</v>
      </c>
      <c r="E250" s="1">
        <v>567.65002400000003</v>
      </c>
      <c r="F250" s="1">
        <v>567.65002400000003</v>
      </c>
      <c r="G250" s="1">
        <v>87923</v>
      </c>
      <c r="H250" s="1">
        <f t="shared" si="0"/>
        <v>3.9794833825474996E-3</v>
      </c>
      <c r="J250" s="2">
        <v>45016</v>
      </c>
      <c r="K250" s="1">
        <v>17210.349610000001</v>
      </c>
      <c r="L250" s="1">
        <v>17381.599610000001</v>
      </c>
      <c r="M250" s="1">
        <v>17204.650389999999</v>
      </c>
      <c r="N250" s="1">
        <v>17359.75</v>
      </c>
      <c r="O250" s="1">
        <v>17359.75</v>
      </c>
      <c r="P250" s="1">
        <v>263900</v>
      </c>
      <c r="Q250" s="1">
        <v>1.6337199E-2</v>
      </c>
    </row>
    <row r="251" spans="1:17" ht="14.25" customHeight="1">
      <c r="A251" s="2">
        <v>45019</v>
      </c>
      <c r="B251" s="1">
        <v>570.54998799999998</v>
      </c>
      <c r="C251" s="1">
        <v>590</v>
      </c>
      <c r="D251" s="1">
        <v>568.34997599999997</v>
      </c>
      <c r="E251" s="1">
        <v>577.90002400000003</v>
      </c>
      <c r="F251" s="1">
        <v>577.90002400000003</v>
      </c>
      <c r="G251" s="1">
        <v>130194</v>
      </c>
      <c r="H251" s="1">
        <f t="shared" si="0"/>
        <v>1.8056900496140837E-2</v>
      </c>
      <c r="J251" s="2">
        <v>45019</v>
      </c>
      <c r="K251" s="1">
        <v>17427.949219999999</v>
      </c>
      <c r="L251" s="1">
        <v>17428.050780000001</v>
      </c>
      <c r="M251" s="1">
        <v>17312.75</v>
      </c>
      <c r="N251" s="1">
        <v>17398.050780000001</v>
      </c>
      <c r="O251" s="1">
        <v>17398.050780000001</v>
      </c>
      <c r="P251" s="1">
        <v>0</v>
      </c>
      <c r="Q251" s="1">
        <v>2.2062980000000002E-3</v>
      </c>
    </row>
    <row r="252" spans="1:17" ht="14.25" customHeight="1"/>
    <row r="253" spans="1:17" ht="14.25" customHeight="1"/>
    <row r="254" spans="1:17" ht="14.25" customHeight="1"/>
    <row r="255" spans="1:17" ht="14.25" customHeight="1"/>
    <row r="256" spans="1:1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/>
  </sheetViews>
  <sheetFormatPr defaultColWidth="14.453125" defaultRowHeight="15" customHeight="1"/>
  <cols>
    <col min="1" max="1" width="10.453125" customWidth="1"/>
    <col min="2" max="7" width="8.7265625" customWidth="1"/>
    <col min="8" max="8" width="11.54296875" customWidth="1"/>
    <col min="9" max="9" width="8.7265625" customWidth="1"/>
    <col min="10" max="10" width="10.453125" customWidth="1"/>
    <col min="11" max="16" width="8.7265625" customWidth="1"/>
    <col min="17" max="17" width="12.08984375" customWidth="1"/>
    <col min="18" max="18" width="8.7265625" customWidth="1"/>
    <col min="19" max="19" width="29.26953125" customWidth="1"/>
    <col min="20" max="20" width="14.7265625" customWidth="1"/>
    <col min="21" max="21" width="12.54296875" customWidth="1"/>
    <col min="22" max="26" width="8.7265625" customWidth="1"/>
  </cols>
  <sheetData>
    <row r="1" spans="1:22" ht="14.25" customHeight="1">
      <c r="A1" s="1" t="s">
        <v>21</v>
      </c>
      <c r="J1" s="1" t="s">
        <v>1</v>
      </c>
    </row>
    <row r="2" spans="1:2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22" ht="14.25" customHeight="1">
      <c r="A3" s="2">
        <v>44655</v>
      </c>
      <c r="B3" s="1">
        <v>616.79998799999998</v>
      </c>
      <c r="C3" s="1">
        <v>628.09997599999997</v>
      </c>
      <c r="D3" s="1">
        <v>613.15002400000003</v>
      </c>
      <c r="E3" s="1">
        <v>624.20001200000002</v>
      </c>
      <c r="F3" s="1">
        <v>624.20001200000002</v>
      </c>
      <c r="G3" s="1">
        <v>458704</v>
      </c>
      <c r="J3" s="2">
        <v>44655</v>
      </c>
      <c r="K3" s="1">
        <v>17809.099610000001</v>
      </c>
      <c r="L3" s="1">
        <v>18114.650389999999</v>
      </c>
      <c r="M3" s="1">
        <v>17791.400389999999</v>
      </c>
      <c r="N3" s="1">
        <v>18053.400389999999</v>
      </c>
      <c r="O3" s="1">
        <v>18053.400389999999</v>
      </c>
      <c r="P3" s="1">
        <v>345500</v>
      </c>
      <c r="S3" s="1" t="s">
        <v>17</v>
      </c>
      <c r="T3" s="1">
        <f>COVAR(H4:H251, Q4:Q251)/VAR(Q4:Q251)</f>
        <v>0.7290329450678309</v>
      </c>
    </row>
    <row r="4" spans="1:22" ht="14.25" customHeight="1">
      <c r="A4" s="2">
        <v>44656</v>
      </c>
      <c r="B4" s="1">
        <v>627.40002400000003</v>
      </c>
      <c r="C4" s="1">
        <v>660</v>
      </c>
      <c r="D4" s="1">
        <v>616.25</v>
      </c>
      <c r="E4" s="1">
        <v>646.84997599999997</v>
      </c>
      <c r="F4" s="1">
        <v>646.84997599999997</v>
      </c>
      <c r="G4" s="1">
        <v>724609</v>
      </c>
      <c r="H4" s="1">
        <f t="shared" ref="H4:H251" si="0">E4/E3 -1</f>
        <v>3.6286388280299953E-2</v>
      </c>
      <c r="J4" s="2">
        <v>44656</v>
      </c>
      <c r="K4" s="1">
        <v>18080.599610000001</v>
      </c>
      <c r="L4" s="1">
        <v>18095.449219999999</v>
      </c>
      <c r="M4" s="1">
        <v>17921.550780000001</v>
      </c>
      <c r="N4" s="1">
        <v>17957.400389999999</v>
      </c>
      <c r="O4" s="1">
        <v>17957.400389999999</v>
      </c>
      <c r="P4" s="1">
        <v>283500</v>
      </c>
      <c r="Q4" s="1">
        <v>-5.317558E-3</v>
      </c>
      <c r="S4" s="1" t="s">
        <v>20</v>
      </c>
      <c r="T4" s="1">
        <f>E251/E3 -1</f>
        <v>-0.32713875051960106</v>
      </c>
      <c r="U4" s="1" t="s">
        <v>22</v>
      </c>
      <c r="V4" s="1">
        <f>(E251/E3-1-0.0648)/_xlfn.STDEV.P(E3:E251)*100</f>
        <v>-0.53742395231159124</v>
      </c>
    </row>
    <row r="5" spans="1:22" ht="14.25" customHeight="1">
      <c r="A5" s="2">
        <v>44657</v>
      </c>
      <c r="B5" s="1">
        <v>646.79998799999998</v>
      </c>
      <c r="C5" s="1">
        <v>667</v>
      </c>
      <c r="D5" s="1">
        <v>635.09997599999997</v>
      </c>
      <c r="E5" s="1">
        <v>652.34997599999997</v>
      </c>
      <c r="F5" s="1">
        <v>652.34997599999997</v>
      </c>
      <c r="G5" s="1">
        <v>555477</v>
      </c>
      <c r="H5" s="1">
        <f t="shared" si="0"/>
        <v>8.502744382880012E-3</v>
      </c>
      <c r="J5" s="2">
        <v>44657</v>
      </c>
      <c r="K5" s="1">
        <v>17842.75</v>
      </c>
      <c r="L5" s="1">
        <v>17901</v>
      </c>
      <c r="M5" s="1">
        <v>17779.849610000001</v>
      </c>
      <c r="N5" s="1">
        <v>17807.650389999999</v>
      </c>
      <c r="O5" s="1">
        <v>17807.650389999999</v>
      </c>
      <c r="P5" s="1">
        <v>328800</v>
      </c>
      <c r="Q5" s="1">
        <v>-8.3391799999999999E-3</v>
      </c>
      <c r="S5" s="1" t="s">
        <v>13</v>
      </c>
      <c r="T5" s="3">
        <v>6.4799999999999996E-2</v>
      </c>
    </row>
    <row r="6" spans="1:22" ht="15.75" customHeight="1">
      <c r="A6" s="2">
        <v>44658</v>
      </c>
      <c r="B6" s="1">
        <v>671</v>
      </c>
      <c r="C6" s="1">
        <v>682</v>
      </c>
      <c r="D6" s="1">
        <v>645.25</v>
      </c>
      <c r="E6" s="1">
        <v>652.84997599999997</v>
      </c>
      <c r="F6" s="1">
        <v>652.84997599999997</v>
      </c>
      <c r="G6" s="1">
        <v>811196</v>
      </c>
      <c r="H6" s="1">
        <f t="shared" si="0"/>
        <v>7.6645975073974526E-4</v>
      </c>
      <c r="J6" s="2">
        <v>44658</v>
      </c>
      <c r="K6" s="1">
        <v>17723.300780000001</v>
      </c>
      <c r="L6" s="1">
        <v>17787.5</v>
      </c>
      <c r="M6" s="1">
        <v>17623.699219999999</v>
      </c>
      <c r="N6" s="1">
        <v>17639.550780000001</v>
      </c>
      <c r="O6" s="1">
        <v>17639.550780000001</v>
      </c>
      <c r="P6" s="1">
        <v>308800</v>
      </c>
      <c r="Q6" s="1">
        <v>-9.4397409999999998E-3</v>
      </c>
      <c r="S6" s="1" t="s">
        <v>23</v>
      </c>
      <c r="T6" s="1">
        <f>STDEV(H4:H251)</f>
        <v>2.5295616512037603E-2</v>
      </c>
    </row>
    <row r="7" spans="1:22" ht="14.25" customHeight="1">
      <c r="A7" s="2">
        <v>44659</v>
      </c>
      <c r="B7" s="1">
        <v>657.40002400000003</v>
      </c>
      <c r="C7" s="1">
        <v>660.95001200000002</v>
      </c>
      <c r="D7" s="1">
        <v>640.5</v>
      </c>
      <c r="E7" s="1">
        <v>655.29998799999998</v>
      </c>
      <c r="F7" s="1">
        <v>655.29998799999998</v>
      </c>
      <c r="G7" s="1">
        <v>354714</v>
      </c>
      <c r="H7" s="1">
        <f t="shared" si="0"/>
        <v>3.7527948074858042E-3</v>
      </c>
      <c r="J7" s="2">
        <v>44659</v>
      </c>
      <c r="K7" s="1">
        <v>17698.150389999999</v>
      </c>
      <c r="L7" s="1">
        <v>17842.75</v>
      </c>
      <c r="M7" s="1">
        <v>17600.550780000001</v>
      </c>
      <c r="N7" s="1">
        <v>17784.349610000001</v>
      </c>
      <c r="O7" s="1">
        <v>17784.349610000001</v>
      </c>
      <c r="P7" s="1">
        <v>274400</v>
      </c>
      <c r="Q7" s="1">
        <v>8.2087589999999995E-3</v>
      </c>
      <c r="S7" s="1" t="s">
        <v>15</v>
      </c>
      <c r="T7" s="1">
        <f>T6/T4%</f>
        <v>-7.7323815878920081</v>
      </c>
    </row>
    <row r="8" spans="1:22" ht="14.25" customHeight="1">
      <c r="A8" s="2">
        <v>44662</v>
      </c>
      <c r="B8" s="1">
        <v>654.90002400000003</v>
      </c>
      <c r="C8" s="1">
        <v>662</v>
      </c>
      <c r="D8" s="1">
        <v>631</v>
      </c>
      <c r="E8" s="1">
        <v>638.84997599999997</v>
      </c>
      <c r="F8" s="1">
        <v>638.84997599999997</v>
      </c>
      <c r="G8" s="1">
        <v>229005</v>
      </c>
      <c r="H8" s="1">
        <f t="shared" si="0"/>
        <v>-2.5103025028591963E-2</v>
      </c>
      <c r="J8" s="2">
        <v>44662</v>
      </c>
      <c r="K8" s="1">
        <v>17740.900389999999</v>
      </c>
      <c r="L8" s="1">
        <v>17779.050780000001</v>
      </c>
      <c r="M8" s="1">
        <v>17650.949219999999</v>
      </c>
      <c r="N8" s="1">
        <v>17674.949219999999</v>
      </c>
      <c r="O8" s="1">
        <v>17674.949219999999</v>
      </c>
      <c r="P8" s="1">
        <v>251700</v>
      </c>
      <c r="Q8" s="1">
        <v>-6.151498E-3</v>
      </c>
    </row>
    <row r="9" spans="1:22" ht="14.25" customHeight="1">
      <c r="A9" s="2">
        <v>44663</v>
      </c>
      <c r="B9" s="1">
        <v>635</v>
      </c>
      <c r="C9" s="1">
        <v>637</v>
      </c>
      <c r="D9" s="1">
        <v>613.84997599999997</v>
      </c>
      <c r="E9" s="1">
        <v>628.84997599999997</v>
      </c>
      <c r="F9" s="1">
        <v>628.84997599999997</v>
      </c>
      <c r="G9" s="1">
        <v>447781</v>
      </c>
      <c r="H9" s="1">
        <f t="shared" si="0"/>
        <v>-1.5653127300109704E-2</v>
      </c>
      <c r="J9" s="2">
        <v>44663</v>
      </c>
      <c r="K9" s="1">
        <v>17584.849610000001</v>
      </c>
      <c r="L9" s="1">
        <v>17595.300780000001</v>
      </c>
      <c r="M9" s="1">
        <v>17442.349610000001</v>
      </c>
      <c r="N9" s="1">
        <v>17530.300780000001</v>
      </c>
      <c r="O9" s="1">
        <v>17530.300780000001</v>
      </c>
      <c r="P9" s="1">
        <v>266000</v>
      </c>
      <c r="Q9" s="1">
        <v>-8.1838109999999992E-3</v>
      </c>
    </row>
    <row r="10" spans="1:22" ht="14.25" customHeight="1">
      <c r="A10" s="2">
        <v>44664</v>
      </c>
      <c r="B10" s="1">
        <v>630.5</v>
      </c>
      <c r="C10" s="1">
        <v>643.40002400000003</v>
      </c>
      <c r="D10" s="1">
        <v>625.40002400000003</v>
      </c>
      <c r="E10" s="1">
        <v>632.34997599999997</v>
      </c>
      <c r="F10" s="1">
        <v>632.34997599999997</v>
      </c>
      <c r="G10" s="1">
        <v>230287</v>
      </c>
      <c r="H10" s="1">
        <f t="shared" si="0"/>
        <v>5.5657154068173842E-3</v>
      </c>
      <c r="J10" s="2">
        <v>44664</v>
      </c>
      <c r="K10" s="1">
        <v>17599.900389999999</v>
      </c>
      <c r="L10" s="1">
        <v>17663.650389999999</v>
      </c>
      <c r="M10" s="1">
        <v>17457.400389999999</v>
      </c>
      <c r="N10" s="1">
        <v>17475.650389999999</v>
      </c>
      <c r="O10" s="1">
        <v>17475.650389999999</v>
      </c>
      <c r="P10" s="1">
        <v>245100</v>
      </c>
      <c r="Q10" s="1">
        <v>-3.117482E-3</v>
      </c>
    </row>
    <row r="11" spans="1:22" ht="14.25" customHeight="1">
      <c r="A11" s="2">
        <v>44669</v>
      </c>
      <c r="B11" s="1">
        <v>633</v>
      </c>
      <c r="C11" s="1">
        <v>720</v>
      </c>
      <c r="D11" s="1">
        <v>625</v>
      </c>
      <c r="E11" s="1">
        <v>668.59997599999997</v>
      </c>
      <c r="F11" s="1">
        <v>668.59997599999997</v>
      </c>
      <c r="G11" s="1">
        <v>2956350</v>
      </c>
      <c r="H11" s="1">
        <f t="shared" si="0"/>
        <v>5.7325850202926132E-2</v>
      </c>
      <c r="J11" s="2">
        <v>44669</v>
      </c>
      <c r="K11" s="1">
        <v>17183.449219999999</v>
      </c>
      <c r="L11" s="1">
        <v>17237.75</v>
      </c>
      <c r="M11" s="1">
        <v>17067.849610000001</v>
      </c>
      <c r="N11" s="1">
        <v>17173.650389999999</v>
      </c>
      <c r="O11" s="1">
        <v>17173.650389999999</v>
      </c>
      <c r="P11" s="1">
        <v>376100</v>
      </c>
      <c r="Q11" s="1">
        <v>-1.7281187999999999E-2</v>
      </c>
    </row>
    <row r="12" spans="1:22" ht="14.25" customHeight="1">
      <c r="A12" s="2">
        <v>44670</v>
      </c>
      <c r="B12" s="1">
        <v>680.04998799999998</v>
      </c>
      <c r="C12" s="1">
        <v>680.20001200000002</v>
      </c>
      <c r="D12" s="1">
        <v>635</v>
      </c>
      <c r="E12" s="1">
        <v>650.04998799999998</v>
      </c>
      <c r="F12" s="1">
        <v>650.04998799999998</v>
      </c>
      <c r="G12" s="1">
        <v>717709</v>
      </c>
      <c r="H12" s="1">
        <f t="shared" si="0"/>
        <v>-2.7744523879552174E-2</v>
      </c>
      <c r="J12" s="2">
        <v>44670</v>
      </c>
      <c r="K12" s="1">
        <v>17258.949219999999</v>
      </c>
      <c r="L12" s="1">
        <v>17275.650389999999</v>
      </c>
      <c r="M12" s="1">
        <v>16824.699219999999</v>
      </c>
      <c r="N12" s="1">
        <v>16958.650389999999</v>
      </c>
      <c r="O12" s="1">
        <v>16958.650389999999</v>
      </c>
      <c r="P12" s="1">
        <v>401400</v>
      </c>
      <c r="Q12" s="1">
        <v>-1.2519179E-2</v>
      </c>
    </row>
    <row r="13" spans="1:22" ht="14.25" customHeight="1">
      <c r="A13" s="2">
        <v>44671</v>
      </c>
      <c r="B13" s="1">
        <v>657</v>
      </c>
      <c r="C13" s="1">
        <v>685</v>
      </c>
      <c r="D13" s="1">
        <v>657</v>
      </c>
      <c r="E13" s="1">
        <v>668.79998799999998</v>
      </c>
      <c r="F13" s="1">
        <v>668.79998799999998</v>
      </c>
      <c r="G13" s="1">
        <v>875679</v>
      </c>
      <c r="H13" s="1">
        <f t="shared" si="0"/>
        <v>2.8843935614379257E-2</v>
      </c>
      <c r="J13" s="2">
        <v>44671</v>
      </c>
      <c r="K13" s="1">
        <v>17045.25</v>
      </c>
      <c r="L13" s="1">
        <v>17186.900389999999</v>
      </c>
      <c r="M13" s="1">
        <v>16978.949219999999</v>
      </c>
      <c r="N13" s="1">
        <v>17136.550780000001</v>
      </c>
      <c r="O13" s="1">
        <v>17136.550780000001</v>
      </c>
      <c r="P13" s="1">
        <v>286100</v>
      </c>
      <c r="Q13" s="1">
        <v>1.0490245E-2</v>
      </c>
    </row>
    <row r="14" spans="1:22" ht="14.25" customHeight="1">
      <c r="A14" s="2">
        <v>44672</v>
      </c>
      <c r="B14" s="1">
        <v>691.95001200000002</v>
      </c>
      <c r="C14" s="1">
        <v>703.70001200000002</v>
      </c>
      <c r="D14" s="1">
        <v>677.20001200000002</v>
      </c>
      <c r="E14" s="1">
        <v>687.40002400000003</v>
      </c>
      <c r="F14" s="1">
        <v>687.40002400000003</v>
      </c>
      <c r="G14" s="1">
        <v>909977</v>
      </c>
      <c r="H14" s="1">
        <f t="shared" si="0"/>
        <v>2.7811059111442438E-2</v>
      </c>
      <c r="J14" s="2">
        <v>44672</v>
      </c>
      <c r="K14" s="1">
        <v>17234.599610000001</v>
      </c>
      <c r="L14" s="1">
        <v>17414.699219999999</v>
      </c>
      <c r="M14" s="1">
        <v>17215.5</v>
      </c>
      <c r="N14" s="1">
        <v>17392.599610000001</v>
      </c>
      <c r="O14" s="1">
        <v>17392.599610000001</v>
      </c>
      <c r="P14" s="1">
        <v>285200</v>
      </c>
      <c r="Q14" s="1">
        <v>1.4941678E-2</v>
      </c>
    </row>
    <row r="15" spans="1:22" ht="14.25" customHeight="1">
      <c r="A15" s="2">
        <v>44673</v>
      </c>
      <c r="B15" s="1">
        <v>687</v>
      </c>
      <c r="C15" s="1">
        <v>796</v>
      </c>
      <c r="D15" s="1">
        <v>681</v>
      </c>
      <c r="E15" s="1">
        <v>782.34997599999997</v>
      </c>
      <c r="F15" s="1">
        <v>782.34997599999997</v>
      </c>
      <c r="G15" s="1">
        <v>7365901</v>
      </c>
      <c r="H15" s="1">
        <f t="shared" si="0"/>
        <v>0.13812910777553289</v>
      </c>
      <c r="J15" s="2">
        <v>44673</v>
      </c>
      <c r="K15" s="1">
        <v>17242.75</v>
      </c>
      <c r="L15" s="1">
        <v>17315.300780000001</v>
      </c>
      <c r="M15" s="1">
        <v>17149.199219999999</v>
      </c>
      <c r="N15" s="1">
        <v>17171.949219999999</v>
      </c>
      <c r="O15" s="1">
        <v>17171.949219999999</v>
      </c>
      <c r="P15" s="1">
        <v>262700</v>
      </c>
      <c r="Q15" s="1">
        <v>-1.2686453E-2</v>
      </c>
    </row>
    <row r="16" spans="1:22" ht="14.25" customHeight="1">
      <c r="A16" s="2">
        <v>44676</v>
      </c>
      <c r="B16" s="1">
        <v>790</v>
      </c>
      <c r="C16" s="1">
        <v>833.34997599999997</v>
      </c>
      <c r="D16" s="1">
        <v>721.84997599999997</v>
      </c>
      <c r="E16" s="1">
        <v>736.90002400000003</v>
      </c>
      <c r="F16" s="1">
        <v>736.90002400000003</v>
      </c>
      <c r="G16" s="1">
        <v>8442359</v>
      </c>
      <c r="H16" s="1">
        <f t="shared" si="0"/>
        <v>-5.8094143790195396E-2</v>
      </c>
      <c r="J16" s="2">
        <v>44676</v>
      </c>
      <c r="K16" s="1">
        <v>17009.050780000001</v>
      </c>
      <c r="L16" s="1">
        <v>17054.300780000001</v>
      </c>
      <c r="M16" s="1">
        <v>16888.699219999999</v>
      </c>
      <c r="N16" s="1">
        <v>16953.949219999999</v>
      </c>
      <c r="O16" s="1">
        <v>16953.949219999999</v>
      </c>
      <c r="P16" s="1">
        <v>275700</v>
      </c>
      <c r="Q16" s="1">
        <v>-1.2695123000000001E-2</v>
      </c>
    </row>
    <row r="17" spans="1:17" ht="14.25" customHeight="1">
      <c r="A17" s="2">
        <v>44677</v>
      </c>
      <c r="B17" s="1">
        <v>758</v>
      </c>
      <c r="C17" s="1">
        <v>774.70001200000002</v>
      </c>
      <c r="D17" s="1">
        <v>736.90002400000003</v>
      </c>
      <c r="E17" s="1">
        <v>745.09997599999997</v>
      </c>
      <c r="F17" s="1">
        <v>745.09997599999997</v>
      </c>
      <c r="G17" s="1">
        <v>1464500</v>
      </c>
      <c r="H17" s="1">
        <f t="shared" si="0"/>
        <v>1.1127631609359145E-2</v>
      </c>
      <c r="J17" s="2">
        <v>44677</v>
      </c>
      <c r="K17" s="1">
        <v>17121.300780000001</v>
      </c>
      <c r="L17" s="1">
        <v>17223.849610000001</v>
      </c>
      <c r="M17" s="1">
        <v>17064.449219999999</v>
      </c>
      <c r="N17" s="1">
        <v>17200.800780000001</v>
      </c>
      <c r="O17" s="1">
        <v>17200.800780000001</v>
      </c>
      <c r="P17" s="1">
        <v>261100</v>
      </c>
      <c r="Q17" s="1">
        <v>1.4560122E-2</v>
      </c>
    </row>
    <row r="18" spans="1:17" ht="14.25" customHeight="1">
      <c r="A18" s="2">
        <v>44678</v>
      </c>
      <c r="B18" s="1">
        <v>745</v>
      </c>
      <c r="C18" s="1">
        <v>745.09997599999997</v>
      </c>
      <c r="D18" s="1">
        <v>706.20001200000002</v>
      </c>
      <c r="E18" s="1">
        <v>720.84997599999997</v>
      </c>
      <c r="F18" s="1">
        <v>720.84997599999997</v>
      </c>
      <c r="G18" s="1">
        <v>894176</v>
      </c>
      <c r="H18" s="1">
        <f t="shared" si="0"/>
        <v>-3.2545968032617445E-2</v>
      </c>
      <c r="J18" s="2">
        <v>44678</v>
      </c>
      <c r="K18" s="1">
        <v>17073.349610000001</v>
      </c>
      <c r="L18" s="1">
        <v>17110.699219999999</v>
      </c>
      <c r="M18" s="1">
        <v>16958.449219999999</v>
      </c>
      <c r="N18" s="1">
        <v>17038.400389999999</v>
      </c>
      <c r="O18" s="1">
        <v>17038.400389999999</v>
      </c>
      <c r="P18" s="1">
        <v>265100</v>
      </c>
      <c r="Q18" s="1">
        <v>-9.4414440000000002E-3</v>
      </c>
    </row>
    <row r="19" spans="1:17" ht="14.25" customHeight="1">
      <c r="A19" s="2">
        <v>44679</v>
      </c>
      <c r="B19" s="1">
        <v>725.90002400000003</v>
      </c>
      <c r="C19" s="1">
        <v>731.95001200000002</v>
      </c>
      <c r="D19" s="1">
        <v>685.54998799999998</v>
      </c>
      <c r="E19" s="1">
        <v>696.04998799999998</v>
      </c>
      <c r="F19" s="1">
        <v>696.04998799999998</v>
      </c>
      <c r="G19" s="1">
        <v>1001073</v>
      </c>
      <c r="H19" s="1">
        <f t="shared" si="0"/>
        <v>-3.4403813311634224E-2</v>
      </c>
      <c r="J19" s="2">
        <v>44679</v>
      </c>
      <c r="K19" s="1">
        <v>17189.5</v>
      </c>
      <c r="L19" s="1">
        <v>17322.5</v>
      </c>
      <c r="M19" s="1">
        <v>17071.050780000001</v>
      </c>
      <c r="N19" s="1">
        <v>17245.050780000001</v>
      </c>
      <c r="O19" s="1">
        <v>17245.050780000001</v>
      </c>
      <c r="P19" s="1">
        <v>312900</v>
      </c>
      <c r="Q19" s="1">
        <v>1.2128509000000001E-2</v>
      </c>
    </row>
    <row r="20" spans="1:17" ht="14.25" customHeight="1">
      <c r="A20" s="2">
        <v>44680</v>
      </c>
      <c r="B20" s="1">
        <v>703</v>
      </c>
      <c r="C20" s="1">
        <v>732</v>
      </c>
      <c r="D20" s="1">
        <v>696.54998799999998</v>
      </c>
      <c r="E20" s="1">
        <v>704.90002400000003</v>
      </c>
      <c r="F20" s="1">
        <v>704.90002400000003</v>
      </c>
      <c r="G20" s="1">
        <v>884089</v>
      </c>
      <c r="H20" s="1">
        <f t="shared" si="0"/>
        <v>1.2714655775556194E-2</v>
      </c>
      <c r="J20" s="2">
        <v>44680</v>
      </c>
      <c r="K20" s="1">
        <v>17329.25</v>
      </c>
      <c r="L20" s="1">
        <v>17377.650389999999</v>
      </c>
      <c r="M20" s="1">
        <v>17053.25</v>
      </c>
      <c r="N20" s="1">
        <v>17102.550780000001</v>
      </c>
      <c r="O20" s="1">
        <v>17102.550780000001</v>
      </c>
      <c r="P20" s="1">
        <v>336200</v>
      </c>
      <c r="Q20" s="1">
        <v>-8.2632399999999998E-3</v>
      </c>
    </row>
    <row r="21" spans="1:17" ht="14.25" customHeight="1">
      <c r="A21" s="2">
        <v>44683</v>
      </c>
      <c r="B21" s="1">
        <v>704</v>
      </c>
      <c r="C21" s="1">
        <v>729.5</v>
      </c>
      <c r="D21" s="1">
        <v>691.79998799999998</v>
      </c>
      <c r="E21" s="1">
        <v>723.09997599999997</v>
      </c>
      <c r="F21" s="1">
        <v>723.09997599999997</v>
      </c>
      <c r="G21" s="1">
        <v>712556</v>
      </c>
      <c r="H21" s="1">
        <f t="shared" si="0"/>
        <v>2.5819196170150605E-2</v>
      </c>
      <c r="J21" s="2">
        <v>44683</v>
      </c>
      <c r="K21" s="1">
        <v>16924.449219999999</v>
      </c>
      <c r="L21" s="1">
        <v>17092.25</v>
      </c>
      <c r="M21" s="1">
        <v>16917.25</v>
      </c>
      <c r="N21" s="1">
        <v>17069.099610000001</v>
      </c>
      <c r="O21" s="1">
        <v>17069.099610000001</v>
      </c>
      <c r="P21" s="1">
        <v>278200</v>
      </c>
      <c r="Q21" s="1">
        <v>-1.9559170000000002E-3</v>
      </c>
    </row>
    <row r="22" spans="1:17" ht="14.25" customHeight="1">
      <c r="A22" s="2">
        <v>44685</v>
      </c>
      <c r="B22" s="1">
        <v>720</v>
      </c>
      <c r="C22" s="1">
        <v>725</v>
      </c>
      <c r="D22" s="1">
        <v>690</v>
      </c>
      <c r="E22" s="1">
        <v>699.54998799999998</v>
      </c>
      <c r="F22" s="1">
        <v>699.54998799999998</v>
      </c>
      <c r="G22" s="1">
        <v>539649</v>
      </c>
      <c r="H22" s="1">
        <f t="shared" si="0"/>
        <v>-3.2568094014153282E-2</v>
      </c>
      <c r="J22" s="2">
        <v>44685</v>
      </c>
      <c r="K22" s="1">
        <v>17096.599610000001</v>
      </c>
      <c r="L22" s="1">
        <v>17132.849610000001</v>
      </c>
      <c r="M22" s="1">
        <v>16623.949219999999</v>
      </c>
      <c r="N22" s="1">
        <v>16677.599610000001</v>
      </c>
      <c r="O22" s="1">
        <v>16677.599610000001</v>
      </c>
      <c r="P22" s="1">
        <v>310600</v>
      </c>
      <c r="Q22" s="1">
        <v>-2.2936182999999999E-2</v>
      </c>
    </row>
    <row r="23" spans="1:17" ht="14.25" customHeight="1">
      <c r="A23" s="2">
        <v>44686</v>
      </c>
      <c r="B23" s="1">
        <v>707.40002400000003</v>
      </c>
      <c r="C23" s="1">
        <v>725</v>
      </c>
      <c r="D23" s="1">
        <v>641.34997599999997</v>
      </c>
      <c r="E23" s="1">
        <v>648.84997599999997</v>
      </c>
      <c r="F23" s="1">
        <v>648.84997599999997</v>
      </c>
      <c r="G23" s="1">
        <v>1390826</v>
      </c>
      <c r="H23" s="1">
        <f t="shared" si="0"/>
        <v>-7.2475181001647071E-2</v>
      </c>
      <c r="J23" s="2">
        <v>44686</v>
      </c>
      <c r="K23" s="1">
        <v>16854.75</v>
      </c>
      <c r="L23" s="1">
        <v>16945.699219999999</v>
      </c>
      <c r="M23" s="1">
        <v>16651.849610000001</v>
      </c>
      <c r="N23" s="1">
        <v>16682.650389999999</v>
      </c>
      <c r="O23" s="1">
        <v>16682.650389999999</v>
      </c>
      <c r="P23" s="1">
        <v>265800</v>
      </c>
      <c r="Q23" s="1">
        <v>3.0284799999999998E-4</v>
      </c>
    </row>
    <row r="24" spans="1:17" ht="14.25" customHeight="1">
      <c r="A24" s="2">
        <v>44687</v>
      </c>
      <c r="B24" s="1">
        <v>616.5</v>
      </c>
      <c r="C24" s="1">
        <v>639.09997599999997</v>
      </c>
      <c r="D24" s="1">
        <v>609</v>
      </c>
      <c r="E24" s="1">
        <v>629.15002400000003</v>
      </c>
      <c r="F24" s="1">
        <v>629.15002400000003</v>
      </c>
      <c r="G24" s="1">
        <v>1004609</v>
      </c>
      <c r="H24" s="1">
        <f t="shared" si="0"/>
        <v>-3.0361335792050581E-2</v>
      </c>
      <c r="J24" s="2">
        <v>44687</v>
      </c>
      <c r="K24" s="1">
        <v>16415.550780000001</v>
      </c>
      <c r="L24" s="1">
        <v>16484.199219999999</v>
      </c>
      <c r="M24" s="1">
        <v>16340.900390000001</v>
      </c>
      <c r="N24" s="1">
        <v>16411.25</v>
      </c>
      <c r="O24" s="1">
        <v>16411.25</v>
      </c>
      <c r="P24" s="1">
        <v>300500</v>
      </c>
      <c r="Q24" s="1">
        <v>-1.6268422000000001E-2</v>
      </c>
    </row>
    <row r="25" spans="1:17" ht="14.25" customHeight="1">
      <c r="A25" s="2">
        <v>44690</v>
      </c>
      <c r="B25" s="1">
        <v>624</v>
      </c>
      <c r="C25" s="1">
        <v>626.09997599999997</v>
      </c>
      <c r="D25" s="1">
        <v>587.04998799999998</v>
      </c>
      <c r="E25" s="1">
        <v>595.54998799999998</v>
      </c>
      <c r="F25" s="1">
        <v>595.54998799999998</v>
      </c>
      <c r="G25" s="1">
        <v>1060958</v>
      </c>
      <c r="H25" s="1">
        <f t="shared" si="0"/>
        <v>-5.3405443405021735E-2</v>
      </c>
      <c r="J25" s="2">
        <v>44690</v>
      </c>
      <c r="K25" s="1">
        <v>16227.700199999999</v>
      </c>
      <c r="L25" s="1">
        <v>16403.699219999999</v>
      </c>
      <c r="M25" s="1">
        <v>16142.099609999999</v>
      </c>
      <c r="N25" s="1">
        <v>16301.849609999999</v>
      </c>
      <c r="O25" s="1">
        <v>16301.849609999999</v>
      </c>
      <c r="P25" s="1">
        <v>288400</v>
      </c>
      <c r="Q25" s="1">
        <v>-6.666183E-3</v>
      </c>
    </row>
    <row r="26" spans="1:17" ht="14.25" customHeight="1">
      <c r="A26" s="2">
        <v>44691</v>
      </c>
      <c r="B26" s="1">
        <v>599.15002400000003</v>
      </c>
      <c r="C26" s="1">
        <v>623.59997599999997</v>
      </c>
      <c r="D26" s="1">
        <v>585</v>
      </c>
      <c r="E26" s="1">
        <v>592.45001200000002</v>
      </c>
      <c r="F26" s="1">
        <v>592.45001200000002</v>
      </c>
      <c r="G26" s="1">
        <v>669354</v>
      </c>
      <c r="H26" s="1">
        <f t="shared" si="0"/>
        <v>-5.2052322432419862E-3</v>
      </c>
      <c r="J26" s="2">
        <v>44691</v>
      </c>
      <c r="K26" s="1">
        <v>16248.900390000001</v>
      </c>
      <c r="L26" s="1">
        <v>16404.550780000001</v>
      </c>
      <c r="M26" s="1">
        <v>16197.29981</v>
      </c>
      <c r="N26" s="1">
        <v>16240.04981</v>
      </c>
      <c r="O26" s="1">
        <v>16240.04981</v>
      </c>
      <c r="P26" s="1">
        <v>283100</v>
      </c>
      <c r="Q26" s="1">
        <v>-3.7909689999999999E-3</v>
      </c>
    </row>
    <row r="27" spans="1:17" ht="14.25" customHeight="1">
      <c r="A27" s="2">
        <v>44692</v>
      </c>
      <c r="B27" s="1">
        <v>590.04998799999998</v>
      </c>
      <c r="C27" s="1">
        <v>598.29998799999998</v>
      </c>
      <c r="D27" s="1">
        <v>551.70001200000002</v>
      </c>
      <c r="E27" s="1">
        <v>567.04998799999998</v>
      </c>
      <c r="F27" s="1">
        <v>567.04998799999998</v>
      </c>
      <c r="G27" s="1">
        <v>844272</v>
      </c>
      <c r="H27" s="1">
        <f t="shared" si="0"/>
        <v>-4.2872855912778784E-2</v>
      </c>
      <c r="J27" s="2">
        <v>44692</v>
      </c>
      <c r="K27" s="1">
        <v>16270.04981</v>
      </c>
      <c r="L27" s="1">
        <v>16318.75</v>
      </c>
      <c r="M27" s="1">
        <v>15992.599609999999</v>
      </c>
      <c r="N27" s="1">
        <v>16167.099609999999</v>
      </c>
      <c r="O27" s="1">
        <v>16167.099609999999</v>
      </c>
      <c r="P27" s="1">
        <v>284300</v>
      </c>
      <c r="Q27" s="1">
        <v>-4.4919929999999997E-3</v>
      </c>
    </row>
    <row r="28" spans="1:17" ht="14.25" customHeight="1">
      <c r="A28" s="2">
        <v>44693</v>
      </c>
      <c r="B28" s="1">
        <v>542.54998799999998</v>
      </c>
      <c r="C28" s="1">
        <v>607.65002400000003</v>
      </c>
      <c r="D28" s="1">
        <v>542.54998799999998</v>
      </c>
      <c r="E28" s="1">
        <v>586.70001200000002</v>
      </c>
      <c r="F28" s="1">
        <v>586.70001200000002</v>
      </c>
      <c r="G28" s="1">
        <v>1359335</v>
      </c>
      <c r="H28" s="1">
        <f t="shared" si="0"/>
        <v>3.4653071891080023E-2</v>
      </c>
      <c r="J28" s="2">
        <v>44693</v>
      </c>
      <c r="K28" s="1">
        <v>16021.099609999999</v>
      </c>
      <c r="L28" s="1">
        <v>16041.950199999999</v>
      </c>
      <c r="M28" s="1">
        <v>15735.75</v>
      </c>
      <c r="N28" s="1">
        <v>15808</v>
      </c>
      <c r="O28" s="1">
        <v>15808</v>
      </c>
      <c r="P28" s="1">
        <v>314900</v>
      </c>
      <c r="Q28" s="1">
        <v>-2.2211752000000001E-2</v>
      </c>
    </row>
    <row r="29" spans="1:17" ht="14.25" customHeight="1">
      <c r="A29" s="2">
        <v>44694</v>
      </c>
      <c r="B29" s="1">
        <v>593.5</v>
      </c>
      <c r="C29" s="1">
        <v>614.84997599999997</v>
      </c>
      <c r="D29" s="1">
        <v>593.5</v>
      </c>
      <c r="E29" s="1">
        <v>597.04998799999998</v>
      </c>
      <c r="F29" s="1">
        <v>597.04998799999998</v>
      </c>
      <c r="G29" s="1">
        <v>705226</v>
      </c>
      <c r="H29" s="1">
        <f t="shared" si="0"/>
        <v>1.7641001854964866E-2</v>
      </c>
      <c r="J29" s="2">
        <v>44694</v>
      </c>
      <c r="K29" s="1">
        <v>15977</v>
      </c>
      <c r="L29" s="1">
        <v>16083.599609999999</v>
      </c>
      <c r="M29" s="1">
        <v>15740.849609999999</v>
      </c>
      <c r="N29" s="1">
        <v>15782.150390000001</v>
      </c>
      <c r="O29" s="1">
        <v>15782.150390000001</v>
      </c>
      <c r="P29" s="1">
        <v>369100</v>
      </c>
      <c r="Q29" s="1">
        <v>-1.6352230000000001E-3</v>
      </c>
    </row>
    <row r="30" spans="1:17" ht="14.25" customHeight="1">
      <c r="A30" s="2">
        <v>44697</v>
      </c>
      <c r="B30" s="1">
        <v>601.40002400000003</v>
      </c>
      <c r="C30" s="1">
        <v>647.79998799999998</v>
      </c>
      <c r="D30" s="1">
        <v>590</v>
      </c>
      <c r="E30" s="1">
        <v>629.15002400000003</v>
      </c>
      <c r="F30" s="1">
        <v>629.15002400000003</v>
      </c>
      <c r="G30" s="1">
        <v>1471497</v>
      </c>
      <c r="H30" s="1">
        <f t="shared" si="0"/>
        <v>5.3764402722004556E-2</v>
      </c>
      <c r="J30" s="2">
        <v>44697</v>
      </c>
      <c r="K30" s="1">
        <v>15845.099609999999</v>
      </c>
      <c r="L30" s="1">
        <v>15977.950199999999</v>
      </c>
      <c r="M30" s="1">
        <v>15739.650390000001</v>
      </c>
      <c r="N30" s="1">
        <v>15842.29981</v>
      </c>
      <c r="O30" s="1">
        <v>15842.29981</v>
      </c>
      <c r="P30" s="1">
        <v>217600</v>
      </c>
      <c r="Q30" s="1">
        <v>3.811231E-3</v>
      </c>
    </row>
    <row r="31" spans="1:17" ht="14.25" customHeight="1">
      <c r="A31" s="2">
        <v>44698</v>
      </c>
      <c r="B31" s="1">
        <v>632.45001200000002</v>
      </c>
      <c r="C31" s="1">
        <v>649</v>
      </c>
      <c r="D31" s="1">
        <v>618.29998799999998</v>
      </c>
      <c r="E31" s="1">
        <v>643.59997599999997</v>
      </c>
      <c r="F31" s="1">
        <v>643.59997599999997</v>
      </c>
      <c r="G31" s="1">
        <v>613353</v>
      </c>
      <c r="H31" s="1">
        <f t="shared" si="0"/>
        <v>2.2967418658160765E-2</v>
      </c>
      <c r="J31" s="2">
        <v>44698</v>
      </c>
      <c r="K31" s="1">
        <v>15912.599609999999</v>
      </c>
      <c r="L31" s="1">
        <v>16284.25</v>
      </c>
      <c r="M31" s="1">
        <v>15900.79981</v>
      </c>
      <c r="N31" s="1">
        <v>16259.29981</v>
      </c>
      <c r="O31" s="1">
        <v>16259.29981</v>
      </c>
      <c r="P31" s="1">
        <v>295700</v>
      </c>
      <c r="Q31" s="1">
        <v>2.6321936000000001E-2</v>
      </c>
    </row>
    <row r="32" spans="1:17" ht="14.25" customHeight="1">
      <c r="A32" s="2">
        <v>44699</v>
      </c>
      <c r="B32" s="1">
        <v>646.90002400000003</v>
      </c>
      <c r="C32" s="1">
        <v>663.75</v>
      </c>
      <c r="D32" s="1">
        <v>641.09997599999997</v>
      </c>
      <c r="E32" s="1">
        <v>649.09997599999997</v>
      </c>
      <c r="F32" s="1">
        <v>649.09997599999997</v>
      </c>
      <c r="G32" s="1">
        <v>605991</v>
      </c>
      <c r="H32" s="1">
        <f t="shared" si="0"/>
        <v>8.5456808655941519E-3</v>
      </c>
      <c r="J32" s="2">
        <v>44699</v>
      </c>
      <c r="K32" s="1">
        <v>16318.150390000001</v>
      </c>
      <c r="L32" s="1">
        <v>16399.800780000001</v>
      </c>
      <c r="M32" s="1">
        <v>16211.200199999999</v>
      </c>
      <c r="N32" s="1">
        <v>16240.29981</v>
      </c>
      <c r="O32" s="1">
        <v>16240.29981</v>
      </c>
      <c r="P32" s="1">
        <v>290400</v>
      </c>
      <c r="Q32" s="1">
        <v>-1.1685619999999999E-3</v>
      </c>
    </row>
    <row r="33" spans="1:17" ht="14.25" customHeight="1">
      <c r="A33" s="2">
        <v>44700</v>
      </c>
      <c r="B33" s="1">
        <v>625.09997599999997</v>
      </c>
      <c r="C33" s="1">
        <v>648</v>
      </c>
      <c r="D33" s="1">
        <v>625</v>
      </c>
      <c r="E33" s="1">
        <v>627.95001200000002</v>
      </c>
      <c r="F33" s="1">
        <v>627.95001200000002</v>
      </c>
      <c r="G33" s="1">
        <v>467924</v>
      </c>
      <c r="H33" s="1">
        <f t="shared" si="0"/>
        <v>-3.2583523004166559E-2</v>
      </c>
      <c r="J33" s="2">
        <v>44700</v>
      </c>
      <c r="K33" s="1">
        <v>15917.400390000001</v>
      </c>
      <c r="L33" s="1">
        <v>15984.75</v>
      </c>
      <c r="M33" s="1">
        <v>15775.200199999999</v>
      </c>
      <c r="N33" s="1">
        <v>15809.400390000001</v>
      </c>
      <c r="O33" s="1">
        <v>15809.400390000001</v>
      </c>
      <c r="P33" s="1">
        <v>313900</v>
      </c>
      <c r="Q33" s="1">
        <v>-2.6532725E-2</v>
      </c>
    </row>
    <row r="34" spans="1:17" ht="14.25" customHeight="1">
      <c r="A34" s="2">
        <v>44701</v>
      </c>
      <c r="B34" s="1">
        <v>645</v>
      </c>
      <c r="C34" s="1">
        <v>652</v>
      </c>
      <c r="D34" s="1">
        <v>635</v>
      </c>
      <c r="E34" s="1">
        <v>641.25</v>
      </c>
      <c r="F34" s="1">
        <v>641.25</v>
      </c>
      <c r="G34" s="1">
        <v>285692</v>
      </c>
      <c r="H34" s="1">
        <f t="shared" si="0"/>
        <v>2.1180010742638533E-2</v>
      </c>
      <c r="J34" s="2">
        <v>44701</v>
      </c>
      <c r="K34" s="1">
        <v>16043.79981</v>
      </c>
      <c r="L34" s="1">
        <v>16283.04981</v>
      </c>
      <c r="M34" s="1">
        <v>16003.849609999999</v>
      </c>
      <c r="N34" s="1">
        <v>16266.150390000001</v>
      </c>
      <c r="O34" s="1">
        <v>16266.150390000001</v>
      </c>
      <c r="P34" s="1">
        <v>252400</v>
      </c>
      <c r="Q34" s="1">
        <v>2.8891039E-2</v>
      </c>
    </row>
    <row r="35" spans="1:17" ht="14.25" customHeight="1">
      <c r="A35" s="2">
        <v>44704</v>
      </c>
      <c r="B35" s="1">
        <v>647</v>
      </c>
      <c r="C35" s="1">
        <v>657.70001200000002</v>
      </c>
      <c r="D35" s="1">
        <v>619.04998799999998</v>
      </c>
      <c r="E35" s="1">
        <v>625.5</v>
      </c>
      <c r="F35" s="1">
        <v>625.5</v>
      </c>
      <c r="G35" s="1">
        <v>393780</v>
      </c>
      <c r="H35" s="1">
        <f t="shared" si="0"/>
        <v>-2.4561403508771895E-2</v>
      </c>
      <c r="J35" s="2">
        <v>44704</v>
      </c>
      <c r="K35" s="1">
        <v>16290.950199999999</v>
      </c>
      <c r="L35" s="1">
        <v>16414.699219999999</v>
      </c>
      <c r="M35" s="1">
        <v>16185.75</v>
      </c>
      <c r="N35" s="1">
        <v>16214.700199999999</v>
      </c>
      <c r="O35" s="1">
        <v>16214.700199999999</v>
      </c>
      <c r="P35" s="1">
        <v>293800</v>
      </c>
      <c r="Q35" s="1">
        <v>-3.1630220000000001E-3</v>
      </c>
    </row>
    <row r="36" spans="1:17" ht="14.25" customHeight="1">
      <c r="A36" s="2">
        <v>44705</v>
      </c>
      <c r="B36" s="1">
        <v>630</v>
      </c>
      <c r="C36" s="1">
        <v>644</v>
      </c>
      <c r="D36" s="1">
        <v>610</v>
      </c>
      <c r="E36" s="1">
        <v>617.59997599999997</v>
      </c>
      <c r="F36" s="1">
        <v>617.59997599999997</v>
      </c>
      <c r="G36" s="1">
        <v>402073</v>
      </c>
      <c r="H36" s="1">
        <f t="shared" si="0"/>
        <v>-1.2629934452438096E-2</v>
      </c>
      <c r="J36" s="2">
        <v>44705</v>
      </c>
      <c r="K36" s="1">
        <v>16225.54981</v>
      </c>
      <c r="L36" s="1">
        <v>16262.79981</v>
      </c>
      <c r="M36" s="1">
        <v>16078.599609999999</v>
      </c>
      <c r="N36" s="1">
        <v>16125.150390000001</v>
      </c>
      <c r="O36" s="1">
        <v>16125.150390000001</v>
      </c>
      <c r="P36" s="1">
        <v>249800</v>
      </c>
      <c r="Q36" s="1">
        <v>-5.5227540000000004E-3</v>
      </c>
    </row>
    <row r="37" spans="1:17" ht="14.25" customHeight="1">
      <c r="A37" s="2">
        <v>44706</v>
      </c>
      <c r="B37" s="1">
        <v>623.90002400000003</v>
      </c>
      <c r="C37" s="1">
        <v>629.40002400000003</v>
      </c>
      <c r="D37" s="1">
        <v>584.09997599999997</v>
      </c>
      <c r="E37" s="1">
        <v>590.54998799999998</v>
      </c>
      <c r="F37" s="1">
        <v>590.54998799999998</v>
      </c>
      <c r="G37" s="1">
        <v>383942</v>
      </c>
      <c r="H37" s="1">
        <f t="shared" si="0"/>
        <v>-4.3798557401498295E-2</v>
      </c>
      <c r="J37" s="2">
        <v>44706</v>
      </c>
      <c r="K37" s="1">
        <v>16196.349609999999</v>
      </c>
      <c r="L37" s="1">
        <v>16223.349609999999</v>
      </c>
      <c r="M37" s="1">
        <v>16006.950199999999</v>
      </c>
      <c r="N37" s="1">
        <v>16025.79981</v>
      </c>
      <c r="O37" s="1">
        <v>16025.79981</v>
      </c>
      <c r="P37" s="1">
        <v>243300</v>
      </c>
      <c r="Q37" s="1">
        <v>-6.1612189999999999E-3</v>
      </c>
    </row>
    <row r="38" spans="1:17" ht="14.25" customHeight="1">
      <c r="A38" s="2">
        <v>44707</v>
      </c>
      <c r="B38" s="1">
        <v>592.40002400000003</v>
      </c>
      <c r="C38" s="1">
        <v>599.95001200000002</v>
      </c>
      <c r="D38" s="1">
        <v>565.15002400000003</v>
      </c>
      <c r="E38" s="1">
        <v>589.65002400000003</v>
      </c>
      <c r="F38" s="1">
        <v>589.65002400000003</v>
      </c>
      <c r="G38" s="1">
        <v>517457</v>
      </c>
      <c r="H38" s="1">
        <f t="shared" si="0"/>
        <v>-1.5239421188506519E-3</v>
      </c>
      <c r="J38" s="2">
        <v>44707</v>
      </c>
      <c r="K38" s="1">
        <v>16105</v>
      </c>
      <c r="L38" s="1">
        <v>16204.450199999999</v>
      </c>
      <c r="M38" s="1">
        <v>15903.700199999999</v>
      </c>
      <c r="N38" s="1">
        <v>16170.150390000001</v>
      </c>
      <c r="O38" s="1">
        <v>16170.150390000001</v>
      </c>
      <c r="P38" s="1">
        <v>314300</v>
      </c>
      <c r="Q38" s="1">
        <v>9.0073870000000004E-3</v>
      </c>
    </row>
    <row r="39" spans="1:17" ht="14.25" customHeight="1">
      <c r="A39" s="2">
        <v>44708</v>
      </c>
      <c r="B39" s="1">
        <v>600</v>
      </c>
      <c r="C39" s="1">
        <v>614</v>
      </c>
      <c r="D39" s="1">
        <v>600</v>
      </c>
      <c r="E39" s="1">
        <v>606.65002400000003</v>
      </c>
      <c r="F39" s="1">
        <v>606.65002400000003</v>
      </c>
      <c r="G39" s="1">
        <v>322889</v>
      </c>
      <c r="H39" s="1">
        <f t="shared" si="0"/>
        <v>2.88306610838025E-2</v>
      </c>
      <c r="J39" s="2">
        <v>44708</v>
      </c>
      <c r="K39" s="1">
        <v>16296.599609999999</v>
      </c>
      <c r="L39" s="1">
        <v>16370.599609999999</v>
      </c>
      <c r="M39" s="1">
        <v>16221.950199999999</v>
      </c>
      <c r="N39" s="1">
        <v>16352.450199999999</v>
      </c>
      <c r="O39" s="1">
        <v>16352.450199999999</v>
      </c>
      <c r="P39" s="1">
        <v>274100</v>
      </c>
      <c r="Q39" s="1">
        <v>1.1273847E-2</v>
      </c>
    </row>
    <row r="40" spans="1:17" ht="14.25" customHeight="1">
      <c r="A40" s="2">
        <v>44711</v>
      </c>
      <c r="B40" s="1">
        <v>618.65002400000003</v>
      </c>
      <c r="C40" s="1">
        <v>633.90002400000003</v>
      </c>
      <c r="D40" s="1">
        <v>613.79998799999998</v>
      </c>
      <c r="E40" s="1">
        <v>620.5</v>
      </c>
      <c r="F40" s="1">
        <v>620.5</v>
      </c>
      <c r="G40" s="1">
        <v>297475</v>
      </c>
      <c r="H40" s="1">
        <f t="shared" si="0"/>
        <v>2.2830257070920235E-2</v>
      </c>
      <c r="J40" s="2">
        <v>44711</v>
      </c>
      <c r="K40" s="1">
        <v>16527.900389999999</v>
      </c>
      <c r="L40" s="1">
        <v>16695.5</v>
      </c>
      <c r="M40" s="1">
        <v>16506.150389999999</v>
      </c>
      <c r="N40" s="1">
        <v>16661.400389999999</v>
      </c>
      <c r="O40" s="1">
        <v>16661.400389999999</v>
      </c>
      <c r="P40" s="1">
        <v>251400</v>
      </c>
      <c r="Q40" s="1">
        <v>1.8893205E-2</v>
      </c>
    </row>
    <row r="41" spans="1:17" ht="14.25" customHeight="1">
      <c r="A41" s="2">
        <v>44712</v>
      </c>
      <c r="B41" s="1">
        <v>620</v>
      </c>
      <c r="C41" s="1">
        <v>668</v>
      </c>
      <c r="D41" s="1">
        <v>615.90002400000003</v>
      </c>
      <c r="E41" s="1">
        <v>656.79998799999998</v>
      </c>
      <c r="F41" s="1">
        <v>656.79998799999998</v>
      </c>
      <c r="G41" s="1">
        <v>621912</v>
      </c>
      <c r="H41" s="1">
        <f t="shared" si="0"/>
        <v>5.8501189363416639E-2</v>
      </c>
      <c r="J41" s="2">
        <v>44712</v>
      </c>
      <c r="K41" s="1">
        <v>16578.449219999999</v>
      </c>
      <c r="L41" s="1">
        <v>16690.75</v>
      </c>
      <c r="M41" s="1">
        <v>16521.900389999999</v>
      </c>
      <c r="N41" s="1">
        <v>16584.550780000001</v>
      </c>
      <c r="O41" s="1">
        <v>16584.550780000001</v>
      </c>
      <c r="P41" s="1">
        <v>651600</v>
      </c>
      <c r="Q41" s="1">
        <v>-4.6124340000000003E-3</v>
      </c>
    </row>
    <row r="42" spans="1:17" ht="14.25" customHeight="1">
      <c r="A42" s="2">
        <v>44713</v>
      </c>
      <c r="B42" s="1">
        <v>664</v>
      </c>
      <c r="C42" s="1">
        <v>688.95001200000002</v>
      </c>
      <c r="D42" s="1">
        <v>662.04998799999998</v>
      </c>
      <c r="E42" s="1">
        <v>675.45001200000002</v>
      </c>
      <c r="F42" s="1">
        <v>675.45001200000002</v>
      </c>
      <c r="G42" s="1">
        <v>964981</v>
      </c>
      <c r="H42" s="1">
        <f t="shared" si="0"/>
        <v>2.839528675509051E-2</v>
      </c>
      <c r="J42" s="2">
        <v>44713</v>
      </c>
      <c r="K42" s="1">
        <v>16594.400389999999</v>
      </c>
      <c r="L42" s="1">
        <v>16649.199219999999</v>
      </c>
      <c r="M42" s="1">
        <v>16438.849610000001</v>
      </c>
      <c r="N42" s="1">
        <v>16522.75</v>
      </c>
      <c r="O42" s="1">
        <v>16522.75</v>
      </c>
      <c r="P42" s="1">
        <v>249600</v>
      </c>
      <c r="Q42" s="1">
        <v>-3.7264070000000002E-3</v>
      </c>
    </row>
    <row r="43" spans="1:17" ht="14.25" customHeight="1">
      <c r="A43" s="2">
        <v>44714</v>
      </c>
      <c r="B43" s="1">
        <v>679.04998799999998</v>
      </c>
      <c r="C43" s="1">
        <v>686.70001200000002</v>
      </c>
      <c r="D43" s="1">
        <v>673</v>
      </c>
      <c r="E43" s="1">
        <v>678.65002400000003</v>
      </c>
      <c r="F43" s="1">
        <v>678.65002400000003</v>
      </c>
      <c r="G43" s="1">
        <v>341734</v>
      </c>
      <c r="H43" s="1">
        <f t="shared" si="0"/>
        <v>4.737600034271594E-3</v>
      </c>
      <c r="J43" s="2">
        <v>44714</v>
      </c>
      <c r="K43" s="1">
        <v>16481.650389999999</v>
      </c>
      <c r="L43" s="1">
        <v>16646.400389999999</v>
      </c>
      <c r="M43" s="1">
        <v>16443.050780000001</v>
      </c>
      <c r="N43" s="1">
        <v>16628</v>
      </c>
      <c r="O43" s="1">
        <v>16628</v>
      </c>
      <c r="P43" s="1">
        <v>236000</v>
      </c>
      <c r="Q43" s="1">
        <v>6.3700049999999998E-3</v>
      </c>
    </row>
    <row r="44" spans="1:17" ht="14.25" customHeight="1">
      <c r="A44" s="2">
        <v>44715</v>
      </c>
      <c r="B44" s="1">
        <v>684.95001200000002</v>
      </c>
      <c r="C44" s="1">
        <v>710</v>
      </c>
      <c r="D44" s="1">
        <v>659</v>
      </c>
      <c r="E44" s="1">
        <v>668.15002400000003</v>
      </c>
      <c r="F44" s="1">
        <v>668.15002400000003</v>
      </c>
      <c r="G44" s="1">
        <v>986755</v>
      </c>
      <c r="H44" s="1">
        <f t="shared" si="0"/>
        <v>-1.5471892181057378E-2</v>
      </c>
      <c r="J44" s="2">
        <v>44715</v>
      </c>
      <c r="K44" s="1">
        <v>16761.650389999999</v>
      </c>
      <c r="L44" s="1">
        <v>16793.849610000001</v>
      </c>
      <c r="M44" s="1">
        <v>16567.900389999999</v>
      </c>
      <c r="N44" s="1">
        <v>16584.300780000001</v>
      </c>
      <c r="O44" s="1">
        <v>16584.300780000001</v>
      </c>
      <c r="P44" s="1">
        <v>245500</v>
      </c>
      <c r="Q44" s="1">
        <v>-2.6280499999999998E-3</v>
      </c>
    </row>
    <row r="45" spans="1:17" ht="14.25" customHeight="1">
      <c r="A45" s="2">
        <v>44718</v>
      </c>
      <c r="B45" s="1">
        <v>668</v>
      </c>
      <c r="C45" s="1">
        <v>684.95001200000002</v>
      </c>
      <c r="D45" s="1">
        <v>646.54998799999998</v>
      </c>
      <c r="E45" s="1">
        <v>673.59997599999997</v>
      </c>
      <c r="F45" s="1">
        <v>673.59997599999997</v>
      </c>
      <c r="G45" s="1">
        <v>497783</v>
      </c>
      <c r="H45" s="1">
        <f t="shared" si="0"/>
        <v>8.1567788733627467E-3</v>
      </c>
      <c r="J45" s="2">
        <v>44718</v>
      </c>
      <c r="K45" s="1">
        <v>16530.699219999999</v>
      </c>
      <c r="L45" s="1">
        <v>16610.949219999999</v>
      </c>
      <c r="M45" s="1">
        <v>16444.550780000001</v>
      </c>
      <c r="N45" s="1">
        <v>16569.550780000001</v>
      </c>
      <c r="O45" s="1">
        <v>16569.550780000001</v>
      </c>
      <c r="P45" s="1">
        <v>233600</v>
      </c>
      <c r="Q45" s="1">
        <v>-8.8939499999999996E-4</v>
      </c>
    </row>
    <row r="46" spans="1:17" ht="14.25" customHeight="1">
      <c r="A46" s="2">
        <v>44719</v>
      </c>
      <c r="B46" s="1">
        <v>667.40002400000003</v>
      </c>
      <c r="C46" s="1">
        <v>678.40002400000003</v>
      </c>
      <c r="D46" s="1">
        <v>651</v>
      </c>
      <c r="E46" s="1">
        <v>656.20001200000002</v>
      </c>
      <c r="F46" s="1">
        <v>656.20001200000002</v>
      </c>
      <c r="G46" s="1">
        <v>298109</v>
      </c>
      <c r="H46" s="1">
        <f t="shared" si="0"/>
        <v>-2.5831301395414452E-2</v>
      </c>
      <c r="J46" s="2">
        <v>44719</v>
      </c>
      <c r="K46" s="1">
        <v>16469.599610000001</v>
      </c>
      <c r="L46" s="1">
        <v>16487.25</v>
      </c>
      <c r="M46" s="1">
        <v>16347.099609999999</v>
      </c>
      <c r="N46" s="1">
        <v>16416.349610000001</v>
      </c>
      <c r="O46" s="1">
        <v>16416.349610000001</v>
      </c>
      <c r="P46" s="1">
        <v>233800</v>
      </c>
      <c r="Q46" s="1">
        <v>-9.2459459999999997E-3</v>
      </c>
    </row>
    <row r="47" spans="1:17" ht="14.25" customHeight="1">
      <c r="A47" s="2">
        <v>44720</v>
      </c>
      <c r="B47" s="1">
        <v>663.29998799999998</v>
      </c>
      <c r="C47" s="1">
        <v>663.29998799999998</v>
      </c>
      <c r="D47" s="1">
        <v>635.09997599999997</v>
      </c>
      <c r="E47" s="1">
        <v>642.29998799999998</v>
      </c>
      <c r="F47" s="1">
        <v>642.29998799999998</v>
      </c>
      <c r="G47" s="1">
        <v>231406</v>
      </c>
      <c r="H47" s="1">
        <f t="shared" si="0"/>
        <v>-2.1182602477611723E-2</v>
      </c>
      <c r="J47" s="2">
        <v>44720</v>
      </c>
      <c r="K47" s="1">
        <v>16474.949219999999</v>
      </c>
      <c r="L47" s="1">
        <v>16514.300780000001</v>
      </c>
      <c r="M47" s="1">
        <v>16293.349609999999</v>
      </c>
      <c r="N47" s="1">
        <v>16356.25</v>
      </c>
      <c r="O47" s="1">
        <v>16356.25</v>
      </c>
      <c r="P47" s="1">
        <v>243500</v>
      </c>
      <c r="Q47" s="1">
        <v>-3.6609609999999999E-3</v>
      </c>
    </row>
    <row r="48" spans="1:17" ht="14.25" customHeight="1">
      <c r="A48" s="2">
        <v>44721</v>
      </c>
      <c r="B48" s="1">
        <v>636</v>
      </c>
      <c r="C48" s="1">
        <v>657.84997599999997</v>
      </c>
      <c r="D48" s="1">
        <v>632.29998799999998</v>
      </c>
      <c r="E48" s="1">
        <v>648.59997599999997</v>
      </c>
      <c r="F48" s="1">
        <v>648.59997599999997</v>
      </c>
      <c r="G48" s="1">
        <v>222151</v>
      </c>
      <c r="H48" s="1">
        <f t="shared" si="0"/>
        <v>9.808482200999169E-3</v>
      </c>
      <c r="J48" s="2">
        <v>44721</v>
      </c>
      <c r="K48" s="1">
        <v>16263.849609999999</v>
      </c>
      <c r="L48" s="1">
        <v>16492.800780000001</v>
      </c>
      <c r="M48" s="1">
        <v>16243.849609999999</v>
      </c>
      <c r="N48" s="1">
        <v>16478.099610000001</v>
      </c>
      <c r="O48" s="1">
        <v>16478.099610000001</v>
      </c>
      <c r="P48" s="1">
        <v>205000</v>
      </c>
      <c r="Q48" s="1">
        <v>7.4497280000000001E-3</v>
      </c>
    </row>
    <row r="49" spans="1:17" ht="14.25" customHeight="1">
      <c r="A49" s="2">
        <v>44722</v>
      </c>
      <c r="B49" s="1">
        <v>641.40002400000003</v>
      </c>
      <c r="C49" s="1">
        <v>647.70001200000002</v>
      </c>
      <c r="D49" s="1">
        <v>633</v>
      </c>
      <c r="E49" s="1">
        <v>637.95001200000002</v>
      </c>
      <c r="F49" s="1">
        <v>637.95001200000002</v>
      </c>
      <c r="G49" s="1">
        <v>142429</v>
      </c>
      <c r="H49" s="1">
        <f t="shared" si="0"/>
        <v>-1.6419926602032398E-2</v>
      </c>
      <c r="J49" s="2">
        <v>44722</v>
      </c>
      <c r="K49" s="1">
        <v>16283.950199999999</v>
      </c>
      <c r="L49" s="1">
        <v>16324.700199999999</v>
      </c>
      <c r="M49" s="1">
        <v>16172.599609999999</v>
      </c>
      <c r="N49" s="1">
        <v>16201.79981</v>
      </c>
      <c r="O49" s="1">
        <v>16201.79981</v>
      </c>
      <c r="P49" s="1">
        <v>189700</v>
      </c>
      <c r="Q49" s="1">
        <v>-1.6767698000000001E-2</v>
      </c>
    </row>
    <row r="50" spans="1:17" ht="14.25" customHeight="1">
      <c r="A50" s="2">
        <v>44725</v>
      </c>
      <c r="B50" s="1">
        <v>622.40002400000003</v>
      </c>
      <c r="C50" s="1">
        <v>624.70001200000002</v>
      </c>
      <c r="D50" s="1">
        <v>609</v>
      </c>
      <c r="E50" s="1">
        <v>617.09997599999997</v>
      </c>
      <c r="F50" s="1">
        <v>617.09997599999997</v>
      </c>
      <c r="G50" s="1">
        <v>350721</v>
      </c>
      <c r="H50" s="1">
        <f t="shared" si="0"/>
        <v>-3.2682867948594096E-2</v>
      </c>
      <c r="J50" s="2">
        <v>44725</v>
      </c>
      <c r="K50" s="1">
        <v>15877.54981</v>
      </c>
      <c r="L50" s="1">
        <v>15886.150390000001</v>
      </c>
      <c r="M50" s="1">
        <v>15684</v>
      </c>
      <c r="N50" s="1">
        <v>15774.400390000001</v>
      </c>
      <c r="O50" s="1">
        <v>15774.400390000001</v>
      </c>
      <c r="P50" s="1">
        <v>225500</v>
      </c>
      <c r="Q50" s="1">
        <v>-2.6379749000000001E-2</v>
      </c>
    </row>
    <row r="51" spans="1:17" ht="14.25" customHeight="1">
      <c r="A51" s="2">
        <v>44726</v>
      </c>
      <c r="B51" s="1">
        <v>606</v>
      </c>
      <c r="C51" s="1">
        <v>634</v>
      </c>
      <c r="D51" s="1">
        <v>606</v>
      </c>
      <c r="E51" s="1">
        <v>624.20001200000002</v>
      </c>
      <c r="F51" s="1">
        <v>624.20001200000002</v>
      </c>
      <c r="G51" s="1">
        <v>306566</v>
      </c>
      <c r="H51" s="1">
        <f t="shared" si="0"/>
        <v>1.1505487402579284E-2</v>
      </c>
      <c r="J51" s="2">
        <v>44726</v>
      </c>
      <c r="K51" s="1">
        <v>15674.25</v>
      </c>
      <c r="L51" s="1">
        <v>15858</v>
      </c>
      <c r="M51" s="1">
        <v>15659.450199999999</v>
      </c>
      <c r="N51" s="1">
        <v>15732.099609999999</v>
      </c>
      <c r="O51" s="1">
        <v>15732.099609999999</v>
      </c>
      <c r="P51" s="1">
        <v>225400</v>
      </c>
      <c r="Q51" s="1">
        <v>-2.6816100000000001E-3</v>
      </c>
    </row>
    <row r="52" spans="1:17" ht="14.25" customHeight="1">
      <c r="A52" s="2">
        <v>44727</v>
      </c>
      <c r="B52" s="1">
        <v>636.90002400000003</v>
      </c>
      <c r="C52" s="1">
        <v>643.70001200000002</v>
      </c>
      <c r="D52" s="1">
        <v>628</v>
      </c>
      <c r="E52" s="1">
        <v>632.90002400000003</v>
      </c>
      <c r="F52" s="1">
        <v>632.90002400000003</v>
      </c>
      <c r="G52" s="1">
        <v>178898</v>
      </c>
      <c r="H52" s="1">
        <f t="shared" si="0"/>
        <v>1.3937859392415319E-2</v>
      </c>
      <c r="J52" s="2">
        <v>44727</v>
      </c>
      <c r="K52" s="1">
        <v>15729.25</v>
      </c>
      <c r="L52" s="1">
        <v>15783.650390000001</v>
      </c>
      <c r="M52" s="1">
        <v>15678.900390000001</v>
      </c>
      <c r="N52" s="1">
        <v>15692.150390000001</v>
      </c>
      <c r="O52" s="1">
        <v>15692.150390000001</v>
      </c>
      <c r="P52" s="1">
        <v>183000</v>
      </c>
      <c r="Q52" s="1">
        <v>-2.5393439999999998E-3</v>
      </c>
    </row>
    <row r="53" spans="1:17" ht="14.25" customHeight="1">
      <c r="A53" s="2">
        <v>44728</v>
      </c>
      <c r="B53" s="1">
        <v>644</v>
      </c>
      <c r="C53" s="1">
        <v>646.70001200000002</v>
      </c>
      <c r="D53" s="1">
        <v>608.09997599999997</v>
      </c>
      <c r="E53" s="1">
        <v>612.54998799999998</v>
      </c>
      <c r="F53" s="1">
        <v>612.54998799999998</v>
      </c>
      <c r="G53" s="1">
        <v>361618</v>
      </c>
      <c r="H53" s="1">
        <f t="shared" si="0"/>
        <v>-3.2153634426153932E-2</v>
      </c>
      <c r="J53" s="2">
        <v>44728</v>
      </c>
      <c r="K53" s="1">
        <v>15832.25</v>
      </c>
      <c r="L53" s="1">
        <v>15863.150390000001</v>
      </c>
      <c r="M53" s="1">
        <v>15335.099609999999</v>
      </c>
      <c r="N53" s="1">
        <v>15360.599609999999</v>
      </c>
      <c r="O53" s="1">
        <v>15360.599609999999</v>
      </c>
      <c r="P53" s="1">
        <v>264700</v>
      </c>
      <c r="Q53" s="1">
        <v>-2.1128448000000001E-2</v>
      </c>
    </row>
    <row r="54" spans="1:17" ht="14.25" customHeight="1">
      <c r="A54" s="2">
        <v>44729</v>
      </c>
      <c r="B54" s="1">
        <v>609</v>
      </c>
      <c r="C54" s="1">
        <v>632</v>
      </c>
      <c r="D54" s="1">
        <v>590.04998799999998</v>
      </c>
      <c r="E54" s="1">
        <v>614.09997599999997</v>
      </c>
      <c r="F54" s="1">
        <v>614.09997599999997</v>
      </c>
      <c r="G54" s="1">
        <v>406711</v>
      </c>
      <c r="H54" s="1">
        <f t="shared" si="0"/>
        <v>2.530386140502161E-3</v>
      </c>
      <c r="J54" s="2">
        <v>44729</v>
      </c>
      <c r="K54" s="1">
        <v>15272.650390000001</v>
      </c>
      <c r="L54" s="1">
        <v>15400.400390000001</v>
      </c>
      <c r="M54" s="1">
        <v>15183.400390000001</v>
      </c>
      <c r="N54" s="1">
        <v>15293.5</v>
      </c>
      <c r="O54" s="1">
        <v>15293.5</v>
      </c>
      <c r="P54" s="1">
        <v>342600</v>
      </c>
      <c r="Q54" s="1">
        <v>-4.368294E-3</v>
      </c>
    </row>
    <row r="55" spans="1:17" ht="14.25" customHeight="1">
      <c r="A55" s="2">
        <v>44732</v>
      </c>
      <c r="B55" s="1">
        <v>621.70001200000002</v>
      </c>
      <c r="C55" s="1">
        <v>623.59997599999997</v>
      </c>
      <c r="D55" s="1">
        <v>579.20001200000002</v>
      </c>
      <c r="E55" s="1">
        <v>591.25</v>
      </c>
      <c r="F55" s="1">
        <v>591.25</v>
      </c>
      <c r="G55" s="1">
        <v>423058</v>
      </c>
      <c r="H55" s="1">
        <f t="shared" si="0"/>
        <v>-3.7208886000672958E-2</v>
      </c>
      <c r="J55" s="2">
        <v>44732</v>
      </c>
      <c r="K55" s="1">
        <v>15334.5</v>
      </c>
      <c r="L55" s="1">
        <v>15382.5</v>
      </c>
      <c r="M55" s="1">
        <v>15191.099609999999</v>
      </c>
      <c r="N55" s="1">
        <v>15350.150390000001</v>
      </c>
      <c r="O55" s="1">
        <v>15350.150390000001</v>
      </c>
      <c r="P55" s="1">
        <v>260000</v>
      </c>
      <c r="Q55" s="1">
        <v>3.7042139999999999E-3</v>
      </c>
    </row>
    <row r="56" spans="1:17" ht="14.25" customHeight="1">
      <c r="A56" s="2">
        <v>44733</v>
      </c>
      <c r="B56" s="1">
        <v>601</v>
      </c>
      <c r="C56" s="1">
        <v>627.45001200000002</v>
      </c>
      <c r="D56" s="1">
        <v>594.04998799999998</v>
      </c>
      <c r="E56" s="1">
        <v>622</v>
      </c>
      <c r="F56" s="1">
        <v>622</v>
      </c>
      <c r="G56" s="1">
        <v>306790</v>
      </c>
      <c r="H56" s="1">
        <f t="shared" si="0"/>
        <v>5.2008456659619506E-2</v>
      </c>
      <c r="J56" s="2">
        <v>44733</v>
      </c>
      <c r="K56" s="1">
        <v>15455.950199999999</v>
      </c>
      <c r="L56" s="1">
        <v>15707.25</v>
      </c>
      <c r="M56" s="1">
        <v>15419.849609999999</v>
      </c>
      <c r="N56" s="1">
        <v>15638.79981</v>
      </c>
      <c r="O56" s="1">
        <v>15638.79981</v>
      </c>
      <c r="P56" s="1">
        <v>262800</v>
      </c>
      <c r="Q56" s="1">
        <v>1.8804338E-2</v>
      </c>
    </row>
    <row r="57" spans="1:17" ht="14.25" customHeight="1">
      <c r="A57" s="2">
        <v>44734</v>
      </c>
      <c r="B57" s="1">
        <v>620.79998799999998</v>
      </c>
      <c r="C57" s="1">
        <v>636.54998799999998</v>
      </c>
      <c r="D57" s="1">
        <v>615</v>
      </c>
      <c r="E57" s="1">
        <v>619.65002400000003</v>
      </c>
      <c r="F57" s="1">
        <v>619.65002400000003</v>
      </c>
      <c r="G57" s="1">
        <v>351458</v>
      </c>
      <c r="H57" s="1">
        <f t="shared" si="0"/>
        <v>-3.7780964630224068E-3</v>
      </c>
      <c r="J57" s="2">
        <v>44734</v>
      </c>
      <c r="K57" s="1">
        <v>15545.650390000001</v>
      </c>
      <c r="L57" s="1">
        <v>15565.400390000001</v>
      </c>
      <c r="M57" s="1">
        <v>15385.950199999999</v>
      </c>
      <c r="N57" s="1">
        <v>15413.29981</v>
      </c>
      <c r="O57" s="1">
        <v>15413.29981</v>
      </c>
      <c r="P57" s="1">
        <v>220900</v>
      </c>
      <c r="Q57" s="1">
        <v>-1.4419265000000001E-2</v>
      </c>
    </row>
    <row r="58" spans="1:17" ht="14.25" customHeight="1">
      <c r="A58" s="2">
        <v>44735</v>
      </c>
      <c r="B58" s="1">
        <v>624.59997599999997</v>
      </c>
      <c r="C58" s="1">
        <v>632.04998799999998</v>
      </c>
      <c r="D58" s="1">
        <v>616.95001200000002</v>
      </c>
      <c r="E58" s="1">
        <v>622.65002400000003</v>
      </c>
      <c r="F58" s="1">
        <v>622.65002400000003</v>
      </c>
      <c r="G58" s="1">
        <v>175198</v>
      </c>
      <c r="H58" s="1">
        <f t="shared" si="0"/>
        <v>4.8414425624230262E-3</v>
      </c>
      <c r="J58" s="2">
        <v>44735</v>
      </c>
      <c r="K58" s="1">
        <v>15451.54981</v>
      </c>
      <c r="L58" s="1">
        <v>15628.450199999999</v>
      </c>
      <c r="M58" s="1">
        <v>15367.5</v>
      </c>
      <c r="N58" s="1">
        <v>15556.650390000001</v>
      </c>
      <c r="O58" s="1">
        <v>15556.650390000001</v>
      </c>
      <c r="P58" s="1">
        <v>259200</v>
      </c>
      <c r="Q58" s="1">
        <v>9.3004479999999994E-3</v>
      </c>
    </row>
    <row r="59" spans="1:17" ht="14.25" customHeight="1">
      <c r="A59" s="2">
        <v>44736</v>
      </c>
      <c r="B59" s="1">
        <v>629.40002400000003</v>
      </c>
      <c r="C59" s="1">
        <v>655</v>
      </c>
      <c r="D59" s="1">
        <v>626.25</v>
      </c>
      <c r="E59" s="1">
        <v>652.09997599999997</v>
      </c>
      <c r="F59" s="1">
        <v>652.09997599999997</v>
      </c>
      <c r="G59" s="1">
        <v>499850</v>
      </c>
      <c r="H59" s="1">
        <f t="shared" si="0"/>
        <v>4.7297760964994273E-2</v>
      </c>
      <c r="J59" s="2">
        <v>44736</v>
      </c>
      <c r="K59" s="1">
        <v>15657.400390000001</v>
      </c>
      <c r="L59" s="1">
        <v>15749.25</v>
      </c>
      <c r="M59" s="1">
        <v>15619.450199999999</v>
      </c>
      <c r="N59" s="1">
        <v>15699.25</v>
      </c>
      <c r="O59" s="1">
        <v>15699.25</v>
      </c>
      <c r="P59" s="1">
        <v>219600</v>
      </c>
      <c r="Q59" s="1">
        <v>9.1664729999999996E-3</v>
      </c>
    </row>
    <row r="60" spans="1:17" ht="14.25" customHeight="1">
      <c r="A60" s="2">
        <v>44739</v>
      </c>
      <c r="B60" s="1">
        <v>662</v>
      </c>
      <c r="C60" s="1">
        <v>666.84997599999997</v>
      </c>
      <c r="D60" s="1">
        <v>640.84997599999997</v>
      </c>
      <c r="E60" s="1">
        <v>652.5</v>
      </c>
      <c r="F60" s="1">
        <v>652.5</v>
      </c>
      <c r="G60" s="1">
        <v>267707</v>
      </c>
      <c r="H60" s="1">
        <f t="shared" si="0"/>
        <v>6.1343967907157015E-4</v>
      </c>
      <c r="J60" s="2">
        <v>44739</v>
      </c>
      <c r="K60" s="1">
        <v>15926.200199999999</v>
      </c>
      <c r="L60" s="1">
        <v>15927.450199999999</v>
      </c>
      <c r="M60" s="1">
        <v>15815.5</v>
      </c>
      <c r="N60" s="1">
        <v>15832.04981</v>
      </c>
      <c r="O60" s="1">
        <v>15832.04981</v>
      </c>
      <c r="P60" s="1">
        <v>210900</v>
      </c>
      <c r="Q60" s="1">
        <v>8.4589899999999996E-3</v>
      </c>
    </row>
    <row r="61" spans="1:17" ht="14.25" customHeight="1">
      <c r="A61" s="2">
        <v>44740</v>
      </c>
      <c r="B61" s="1">
        <v>660</v>
      </c>
      <c r="C61" s="1">
        <v>669.5</v>
      </c>
      <c r="D61" s="1">
        <v>640.95001200000002</v>
      </c>
      <c r="E61" s="1">
        <v>663.45001200000002</v>
      </c>
      <c r="F61" s="1">
        <v>663.45001200000002</v>
      </c>
      <c r="G61" s="1">
        <v>258476</v>
      </c>
      <c r="H61" s="1">
        <f t="shared" si="0"/>
        <v>1.6781627586206938E-2</v>
      </c>
      <c r="J61" s="2">
        <v>44740</v>
      </c>
      <c r="K61" s="1">
        <v>15757.450199999999</v>
      </c>
      <c r="L61" s="1">
        <v>15892.099609999999</v>
      </c>
      <c r="M61" s="1">
        <v>15710.150390000001</v>
      </c>
      <c r="N61" s="1">
        <v>15850.200199999999</v>
      </c>
      <c r="O61" s="1">
        <v>15850.200199999999</v>
      </c>
      <c r="P61" s="1">
        <v>251900</v>
      </c>
      <c r="Q61" s="1">
        <v>1.1464330000000001E-3</v>
      </c>
    </row>
    <row r="62" spans="1:17" ht="14.25" customHeight="1">
      <c r="A62" s="2">
        <v>44741</v>
      </c>
      <c r="B62" s="1">
        <v>651.09997599999997</v>
      </c>
      <c r="C62" s="1">
        <v>663.95001200000002</v>
      </c>
      <c r="D62" s="1">
        <v>646.20001200000002</v>
      </c>
      <c r="E62" s="1">
        <v>653.40002400000003</v>
      </c>
      <c r="F62" s="1">
        <v>653.40002400000003</v>
      </c>
      <c r="G62" s="1">
        <v>210257</v>
      </c>
      <c r="H62" s="1">
        <f t="shared" si="0"/>
        <v>-1.5148071170733468E-2</v>
      </c>
      <c r="J62" s="2">
        <v>44741</v>
      </c>
      <c r="K62" s="1">
        <v>15701.700199999999</v>
      </c>
      <c r="L62" s="1">
        <v>15861.599609999999</v>
      </c>
      <c r="M62" s="1">
        <v>15687.79981</v>
      </c>
      <c r="N62" s="1">
        <v>15799.099609999999</v>
      </c>
      <c r="O62" s="1">
        <v>15799.099609999999</v>
      </c>
      <c r="P62" s="1">
        <v>444900</v>
      </c>
      <c r="Q62" s="1">
        <v>-3.223971E-3</v>
      </c>
    </row>
    <row r="63" spans="1:17" ht="14.25" customHeight="1">
      <c r="A63" s="2">
        <v>44742</v>
      </c>
      <c r="B63" s="1">
        <v>653</v>
      </c>
      <c r="C63" s="1">
        <v>669.09997599999997</v>
      </c>
      <c r="D63" s="1">
        <v>580</v>
      </c>
      <c r="E63" s="1">
        <v>601.70001200000002</v>
      </c>
      <c r="F63" s="1">
        <v>601.70001200000002</v>
      </c>
      <c r="G63" s="1">
        <v>1230625</v>
      </c>
      <c r="H63" s="1">
        <f t="shared" si="0"/>
        <v>-7.9124594583730889E-2</v>
      </c>
      <c r="J63" s="2">
        <v>44742</v>
      </c>
      <c r="K63" s="1">
        <v>15774.5</v>
      </c>
      <c r="L63" s="1">
        <v>15890</v>
      </c>
      <c r="M63" s="1">
        <v>15728.849609999999</v>
      </c>
      <c r="N63" s="1">
        <v>15780.25</v>
      </c>
      <c r="O63" s="1">
        <v>15780.25</v>
      </c>
      <c r="P63" s="1">
        <v>306000</v>
      </c>
      <c r="Q63" s="1">
        <v>-1.1930809999999999E-3</v>
      </c>
    </row>
    <row r="64" spans="1:17" ht="14.25" customHeight="1">
      <c r="A64" s="2">
        <v>44743</v>
      </c>
      <c r="B64" s="1">
        <v>603</v>
      </c>
      <c r="C64" s="1">
        <v>614.79998799999998</v>
      </c>
      <c r="D64" s="1">
        <v>595.20001200000002</v>
      </c>
      <c r="E64" s="1">
        <v>605.79998799999998</v>
      </c>
      <c r="F64" s="1">
        <v>605.79998799999998</v>
      </c>
      <c r="G64" s="1">
        <v>469179</v>
      </c>
      <c r="H64" s="1">
        <f t="shared" si="0"/>
        <v>6.8139869008345677E-3</v>
      </c>
      <c r="J64" s="2">
        <v>44743</v>
      </c>
      <c r="K64" s="1">
        <v>15703.700199999999</v>
      </c>
      <c r="L64" s="1">
        <v>15793.950199999999</v>
      </c>
      <c r="M64" s="1">
        <v>15511.04981</v>
      </c>
      <c r="N64" s="1">
        <v>15752.04981</v>
      </c>
      <c r="O64" s="1">
        <v>15752.04981</v>
      </c>
      <c r="P64" s="1">
        <v>364100</v>
      </c>
      <c r="Q64" s="1">
        <v>-1.787056E-3</v>
      </c>
    </row>
    <row r="65" spans="1:17" ht="14.25" customHeight="1">
      <c r="A65" s="2">
        <v>44746</v>
      </c>
      <c r="B65" s="1">
        <v>610.04998799999998</v>
      </c>
      <c r="C65" s="1">
        <v>614.84997599999997</v>
      </c>
      <c r="D65" s="1">
        <v>600</v>
      </c>
      <c r="E65" s="1">
        <v>605.54998799999998</v>
      </c>
      <c r="F65" s="1">
        <v>605.54998799999998</v>
      </c>
      <c r="G65" s="1">
        <v>172435</v>
      </c>
      <c r="H65" s="1">
        <f t="shared" si="0"/>
        <v>-4.1267745947859424E-4</v>
      </c>
      <c r="J65" s="2">
        <v>44746</v>
      </c>
      <c r="K65" s="1">
        <v>15710.5</v>
      </c>
      <c r="L65" s="1">
        <v>15852.349609999999</v>
      </c>
      <c r="M65" s="1">
        <v>15661.79981</v>
      </c>
      <c r="N65" s="1">
        <v>15835.349609999999</v>
      </c>
      <c r="O65" s="1">
        <v>15835.349609999999</v>
      </c>
      <c r="P65" s="1">
        <v>304300</v>
      </c>
      <c r="Q65" s="1">
        <v>5.2881880000000001E-3</v>
      </c>
    </row>
    <row r="66" spans="1:17" ht="14.25" customHeight="1">
      <c r="A66" s="2">
        <v>44747</v>
      </c>
      <c r="B66" s="1">
        <v>609</v>
      </c>
      <c r="C66" s="1">
        <v>624.09997599999997</v>
      </c>
      <c r="D66" s="1">
        <v>606</v>
      </c>
      <c r="E66" s="1">
        <v>609.95001200000002</v>
      </c>
      <c r="F66" s="1">
        <v>609.95001200000002</v>
      </c>
      <c r="G66" s="1">
        <v>378201</v>
      </c>
      <c r="H66" s="1">
        <f t="shared" si="0"/>
        <v>7.2661614849209855E-3</v>
      </c>
      <c r="J66" s="2">
        <v>44747</v>
      </c>
      <c r="K66" s="1">
        <v>15909.150390000001</v>
      </c>
      <c r="L66" s="1">
        <v>16025.75</v>
      </c>
      <c r="M66" s="1">
        <v>15785.450199999999</v>
      </c>
      <c r="N66" s="1">
        <v>15810.849609999999</v>
      </c>
      <c r="O66" s="1">
        <v>15810.849609999999</v>
      </c>
      <c r="P66" s="1">
        <v>254200</v>
      </c>
      <c r="Q66" s="1">
        <v>-1.547171E-3</v>
      </c>
    </row>
    <row r="67" spans="1:17" ht="14.25" customHeight="1">
      <c r="A67" s="2">
        <v>44748</v>
      </c>
      <c r="B67" s="1">
        <v>610.95001200000002</v>
      </c>
      <c r="C67" s="1">
        <v>615</v>
      </c>
      <c r="D67" s="1">
        <v>603.25</v>
      </c>
      <c r="E67" s="1">
        <v>608.34997599999997</v>
      </c>
      <c r="F67" s="1">
        <v>608.34997599999997</v>
      </c>
      <c r="G67" s="1">
        <v>178291</v>
      </c>
      <c r="H67" s="1">
        <f t="shared" si="0"/>
        <v>-2.6232248028876803E-3</v>
      </c>
      <c r="J67" s="2">
        <v>44748</v>
      </c>
      <c r="K67" s="1">
        <v>15818.200199999999</v>
      </c>
      <c r="L67" s="1">
        <v>16011.349609999999</v>
      </c>
      <c r="M67" s="1">
        <v>15800.900390000001</v>
      </c>
      <c r="N67" s="1">
        <v>15989.79981</v>
      </c>
      <c r="O67" s="1">
        <v>15989.79981</v>
      </c>
      <c r="P67" s="1">
        <v>288400</v>
      </c>
      <c r="Q67" s="1">
        <v>1.1318190000000001E-2</v>
      </c>
    </row>
    <row r="68" spans="1:17" ht="14.25" customHeight="1">
      <c r="A68" s="2">
        <v>44749</v>
      </c>
      <c r="B68" s="1">
        <v>612.95001200000002</v>
      </c>
      <c r="C68" s="1">
        <v>626</v>
      </c>
      <c r="D68" s="1">
        <v>610.95001200000002</v>
      </c>
      <c r="E68" s="1">
        <v>614.5</v>
      </c>
      <c r="F68" s="1">
        <v>614.5</v>
      </c>
      <c r="G68" s="1">
        <v>261178</v>
      </c>
      <c r="H68" s="1">
        <f t="shared" si="0"/>
        <v>1.0109351923439647E-2</v>
      </c>
      <c r="J68" s="2">
        <v>44749</v>
      </c>
      <c r="K68" s="1">
        <v>16113.75</v>
      </c>
      <c r="L68" s="1">
        <v>16150.5</v>
      </c>
      <c r="M68" s="1">
        <v>16045.950199999999</v>
      </c>
      <c r="N68" s="1">
        <v>16132.900390000001</v>
      </c>
      <c r="O68" s="1">
        <v>16132.900390000001</v>
      </c>
      <c r="P68" s="1">
        <v>264600</v>
      </c>
      <c r="Q68" s="1">
        <v>8.9494919999999999E-3</v>
      </c>
    </row>
    <row r="69" spans="1:17" ht="14.25" customHeight="1">
      <c r="A69" s="2">
        <v>44750</v>
      </c>
      <c r="B69" s="1">
        <v>620.09997599999997</v>
      </c>
      <c r="C69" s="1">
        <v>626.95001200000002</v>
      </c>
      <c r="D69" s="1">
        <v>613</v>
      </c>
      <c r="E69" s="1">
        <v>622.5</v>
      </c>
      <c r="F69" s="1">
        <v>622.5</v>
      </c>
      <c r="G69" s="1">
        <v>206211</v>
      </c>
      <c r="H69" s="1">
        <f t="shared" si="0"/>
        <v>1.3018714401952902E-2</v>
      </c>
      <c r="J69" s="2">
        <v>44750</v>
      </c>
      <c r="K69" s="1">
        <v>16273.650390000001</v>
      </c>
      <c r="L69" s="1">
        <v>16275.5</v>
      </c>
      <c r="M69" s="1">
        <v>16157.900390000001</v>
      </c>
      <c r="N69" s="1">
        <v>16220.599609999999</v>
      </c>
      <c r="O69" s="1">
        <v>16220.599609999999</v>
      </c>
      <c r="P69" s="1">
        <v>281100</v>
      </c>
      <c r="Q69" s="1">
        <v>5.4360479999999997E-3</v>
      </c>
    </row>
    <row r="70" spans="1:17" ht="14.25" customHeight="1">
      <c r="A70" s="2">
        <v>44753</v>
      </c>
      <c r="B70" s="1">
        <v>618</v>
      </c>
      <c r="C70" s="1">
        <v>646.70001200000002</v>
      </c>
      <c r="D70" s="1">
        <v>615.20001200000002</v>
      </c>
      <c r="E70" s="1">
        <v>642.40002400000003</v>
      </c>
      <c r="F70" s="1">
        <v>642.40002400000003</v>
      </c>
      <c r="G70" s="1">
        <v>558690</v>
      </c>
      <c r="H70" s="1">
        <f t="shared" si="0"/>
        <v>3.1967910040160641E-2</v>
      </c>
      <c r="J70" s="2">
        <v>44753</v>
      </c>
      <c r="K70" s="1">
        <v>16136.150390000001</v>
      </c>
      <c r="L70" s="1">
        <v>16248.54981</v>
      </c>
      <c r="M70" s="1">
        <v>16115.5</v>
      </c>
      <c r="N70" s="1">
        <v>16216</v>
      </c>
      <c r="O70" s="1">
        <v>16216</v>
      </c>
      <c r="P70" s="1">
        <v>255900</v>
      </c>
      <c r="Q70" s="1">
        <v>-2.8356600000000002E-4</v>
      </c>
    </row>
    <row r="71" spans="1:17" ht="14.25" customHeight="1">
      <c r="A71" s="2">
        <v>44754</v>
      </c>
      <c r="B71" s="1">
        <v>641.79998799999998</v>
      </c>
      <c r="C71" s="1">
        <v>659.70001200000002</v>
      </c>
      <c r="D71" s="1">
        <v>635.5</v>
      </c>
      <c r="E71" s="1">
        <v>637</v>
      </c>
      <c r="F71" s="1">
        <v>637</v>
      </c>
      <c r="G71" s="1">
        <v>400635</v>
      </c>
      <c r="H71" s="1">
        <f t="shared" si="0"/>
        <v>-8.4060146299123062E-3</v>
      </c>
      <c r="J71" s="2">
        <v>44754</v>
      </c>
      <c r="K71" s="1">
        <v>16126.200199999999</v>
      </c>
      <c r="L71" s="1">
        <v>16158.75</v>
      </c>
      <c r="M71" s="1">
        <v>16031.150390000001</v>
      </c>
      <c r="N71" s="1">
        <v>16058.29981</v>
      </c>
      <c r="O71" s="1">
        <v>16058.29981</v>
      </c>
      <c r="P71" s="1">
        <v>208600</v>
      </c>
      <c r="Q71" s="1">
        <v>-9.7249750000000003E-3</v>
      </c>
    </row>
    <row r="72" spans="1:17" ht="14.25" customHeight="1">
      <c r="A72" s="2">
        <v>44755</v>
      </c>
      <c r="B72" s="1">
        <v>641.79998799999998</v>
      </c>
      <c r="C72" s="1">
        <v>643.5</v>
      </c>
      <c r="D72" s="1">
        <v>625.65002400000003</v>
      </c>
      <c r="E72" s="1">
        <v>627.65002400000003</v>
      </c>
      <c r="F72" s="1">
        <v>627.65002400000003</v>
      </c>
      <c r="G72" s="1">
        <v>196155</v>
      </c>
      <c r="H72" s="1">
        <f t="shared" si="0"/>
        <v>-1.4678141287284063E-2</v>
      </c>
      <c r="J72" s="2">
        <v>44755</v>
      </c>
      <c r="K72" s="1">
        <v>16128.200199999999</v>
      </c>
      <c r="L72" s="1">
        <v>16140</v>
      </c>
      <c r="M72" s="1">
        <v>15950.150390000001</v>
      </c>
      <c r="N72" s="1">
        <v>15966.650390000001</v>
      </c>
      <c r="O72" s="1">
        <v>15966.650390000001</v>
      </c>
      <c r="P72" s="1">
        <v>233300</v>
      </c>
      <c r="Q72" s="1">
        <v>-5.7072920000000001E-3</v>
      </c>
    </row>
    <row r="73" spans="1:17" ht="14.25" customHeight="1">
      <c r="A73" s="2">
        <v>44756</v>
      </c>
      <c r="B73" s="1">
        <v>629.70001200000002</v>
      </c>
      <c r="C73" s="1">
        <v>631.90002400000003</v>
      </c>
      <c r="D73" s="1">
        <v>614.54998799999998</v>
      </c>
      <c r="E73" s="1">
        <v>617.5</v>
      </c>
      <c r="F73" s="1">
        <v>617.5</v>
      </c>
      <c r="G73" s="1">
        <v>192887</v>
      </c>
      <c r="H73" s="1">
        <f t="shared" si="0"/>
        <v>-1.617147074306502E-2</v>
      </c>
      <c r="J73" s="2">
        <v>44756</v>
      </c>
      <c r="K73" s="1">
        <v>16018.849609999999</v>
      </c>
      <c r="L73" s="1">
        <v>16070.849609999999</v>
      </c>
      <c r="M73" s="1">
        <v>15858.200199999999</v>
      </c>
      <c r="N73" s="1">
        <v>15938.650390000001</v>
      </c>
      <c r="O73" s="1">
        <v>15938.650390000001</v>
      </c>
      <c r="P73" s="1">
        <v>228600</v>
      </c>
      <c r="Q73" s="1">
        <v>-1.753655E-3</v>
      </c>
    </row>
    <row r="74" spans="1:17" ht="14.25" customHeight="1">
      <c r="A74" s="2">
        <v>44757</v>
      </c>
      <c r="B74" s="1">
        <v>621.79998799999998</v>
      </c>
      <c r="C74" s="1">
        <v>631</v>
      </c>
      <c r="D74" s="1">
        <v>618.79998799999998</v>
      </c>
      <c r="E74" s="1">
        <v>626.90002400000003</v>
      </c>
      <c r="F74" s="1">
        <v>626.90002400000003</v>
      </c>
      <c r="G74" s="1">
        <v>177476</v>
      </c>
      <c r="H74" s="1">
        <f t="shared" si="0"/>
        <v>1.5222710931174221E-2</v>
      </c>
      <c r="J74" s="2">
        <v>44757</v>
      </c>
      <c r="K74" s="1">
        <v>16010.79981</v>
      </c>
      <c r="L74" s="1">
        <v>16066.950199999999</v>
      </c>
      <c r="M74" s="1">
        <v>15927.29981</v>
      </c>
      <c r="N74" s="1">
        <v>16049.200199999999</v>
      </c>
      <c r="O74" s="1">
        <v>16049.200199999999</v>
      </c>
      <c r="P74" s="1">
        <v>205800</v>
      </c>
      <c r="Q74" s="1">
        <v>6.9359579999999999E-3</v>
      </c>
    </row>
    <row r="75" spans="1:17" ht="14.25" customHeight="1">
      <c r="A75" s="2">
        <v>44760</v>
      </c>
      <c r="B75" s="1">
        <v>631</v>
      </c>
      <c r="C75" s="1">
        <v>649</v>
      </c>
      <c r="D75" s="1">
        <v>631</v>
      </c>
      <c r="E75" s="1">
        <v>644.45001200000002</v>
      </c>
      <c r="F75" s="1">
        <v>644.45001200000002</v>
      </c>
      <c r="G75" s="1">
        <v>357032</v>
      </c>
      <c r="H75" s="1">
        <f t="shared" si="0"/>
        <v>2.7994875304072409E-2</v>
      </c>
      <c r="J75" s="2">
        <v>44760</v>
      </c>
      <c r="K75" s="1">
        <v>16151.400390000001</v>
      </c>
      <c r="L75" s="1">
        <v>16287.950199999999</v>
      </c>
      <c r="M75" s="1">
        <v>16142.200199999999</v>
      </c>
      <c r="N75" s="1">
        <v>16278.5</v>
      </c>
      <c r="O75" s="1">
        <v>16278.5</v>
      </c>
      <c r="P75" s="1">
        <v>227700</v>
      </c>
      <c r="Q75" s="1">
        <v>1.4287304000000001E-2</v>
      </c>
    </row>
    <row r="76" spans="1:17" ht="14.25" customHeight="1">
      <c r="A76" s="2">
        <v>44761</v>
      </c>
      <c r="B76" s="1">
        <v>644</v>
      </c>
      <c r="C76" s="1">
        <v>652.75</v>
      </c>
      <c r="D76" s="1">
        <v>635.65002400000003</v>
      </c>
      <c r="E76" s="1">
        <v>640.40002400000003</v>
      </c>
      <c r="F76" s="1">
        <v>640.40002400000003</v>
      </c>
      <c r="G76" s="1">
        <v>228777</v>
      </c>
      <c r="H76" s="1">
        <f t="shared" si="0"/>
        <v>-6.284409844964034E-3</v>
      </c>
      <c r="J76" s="2">
        <v>44761</v>
      </c>
      <c r="K76" s="1">
        <v>16187.04981</v>
      </c>
      <c r="L76" s="1">
        <v>16359.5</v>
      </c>
      <c r="M76" s="1">
        <v>16187.04981</v>
      </c>
      <c r="N76" s="1">
        <v>16340.54981</v>
      </c>
      <c r="O76" s="1">
        <v>16340.54981</v>
      </c>
      <c r="P76" s="1">
        <v>222600</v>
      </c>
      <c r="Q76" s="1">
        <v>3.811764E-3</v>
      </c>
    </row>
    <row r="77" spans="1:17" ht="14.25" customHeight="1">
      <c r="A77" s="2">
        <v>44762</v>
      </c>
      <c r="B77" s="1">
        <v>647.70001200000002</v>
      </c>
      <c r="C77" s="1">
        <v>657.70001200000002</v>
      </c>
      <c r="D77" s="1">
        <v>634</v>
      </c>
      <c r="E77" s="1">
        <v>638.20001200000002</v>
      </c>
      <c r="F77" s="1">
        <v>638.20001200000002</v>
      </c>
      <c r="G77" s="1">
        <v>259334</v>
      </c>
      <c r="H77" s="1">
        <f t="shared" si="0"/>
        <v>-3.4353715139773255E-3</v>
      </c>
      <c r="J77" s="2">
        <v>44762</v>
      </c>
      <c r="K77" s="1">
        <v>16562.800780000001</v>
      </c>
      <c r="L77" s="1">
        <v>16588</v>
      </c>
      <c r="M77" s="1">
        <v>16490.949219999999</v>
      </c>
      <c r="N77" s="1">
        <v>16520.849610000001</v>
      </c>
      <c r="O77" s="1">
        <v>16520.849610000001</v>
      </c>
      <c r="P77" s="1">
        <v>284400</v>
      </c>
      <c r="Q77" s="1">
        <v>1.1033888E-2</v>
      </c>
    </row>
    <row r="78" spans="1:17" ht="14.25" customHeight="1">
      <c r="A78" s="2">
        <v>44763</v>
      </c>
      <c r="B78" s="1">
        <v>640.70001200000002</v>
      </c>
      <c r="C78" s="1">
        <v>676.84997599999997</v>
      </c>
      <c r="D78" s="1">
        <v>636</v>
      </c>
      <c r="E78" s="1">
        <v>661.34997599999997</v>
      </c>
      <c r="F78" s="1">
        <v>661.34997599999997</v>
      </c>
      <c r="G78" s="1">
        <v>894758</v>
      </c>
      <c r="H78" s="1">
        <f t="shared" si="0"/>
        <v>3.6273838239915257E-2</v>
      </c>
      <c r="J78" s="2">
        <v>44763</v>
      </c>
      <c r="K78" s="1">
        <v>16523.550780000001</v>
      </c>
      <c r="L78" s="1">
        <v>16626.949219999999</v>
      </c>
      <c r="M78" s="1">
        <v>16483.900389999999</v>
      </c>
      <c r="N78" s="1">
        <v>16605.25</v>
      </c>
      <c r="O78" s="1">
        <v>16605.25</v>
      </c>
      <c r="P78" s="1">
        <v>243600</v>
      </c>
      <c r="Q78" s="1">
        <v>5.1087199999999998E-3</v>
      </c>
    </row>
    <row r="79" spans="1:17" ht="14.25" customHeight="1">
      <c r="A79" s="2">
        <v>44764</v>
      </c>
      <c r="B79" s="1">
        <v>661.34997599999997</v>
      </c>
      <c r="C79" s="1">
        <v>667.45001200000002</v>
      </c>
      <c r="D79" s="1">
        <v>646.70001200000002</v>
      </c>
      <c r="E79" s="1">
        <v>651.90002400000003</v>
      </c>
      <c r="F79" s="1">
        <v>651.90002400000003</v>
      </c>
      <c r="G79" s="1">
        <v>264008</v>
      </c>
      <c r="H79" s="1">
        <f t="shared" si="0"/>
        <v>-1.4288882351150112E-2</v>
      </c>
      <c r="J79" s="2">
        <v>44764</v>
      </c>
      <c r="K79" s="1">
        <v>16661.25</v>
      </c>
      <c r="L79" s="1">
        <v>16752.25</v>
      </c>
      <c r="M79" s="1">
        <v>16610.900389999999</v>
      </c>
      <c r="N79" s="1">
        <v>16719.449219999999</v>
      </c>
      <c r="O79" s="1">
        <v>16719.449219999999</v>
      </c>
      <c r="P79" s="1">
        <v>190900</v>
      </c>
      <c r="Q79" s="1">
        <v>6.8772959999999998E-3</v>
      </c>
    </row>
    <row r="80" spans="1:17" ht="14.25" customHeight="1">
      <c r="A80" s="2">
        <v>44767</v>
      </c>
      <c r="B80" s="1">
        <v>650.70001200000002</v>
      </c>
      <c r="C80" s="1">
        <v>651.25</v>
      </c>
      <c r="D80" s="1">
        <v>631.34997599999997</v>
      </c>
      <c r="E80" s="1">
        <v>635</v>
      </c>
      <c r="F80" s="1">
        <v>635</v>
      </c>
      <c r="G80" s="1">
        <v>236746</v>
      </c>
      <c r="H80" s="1">
        <f t="shared" si="0"/>
        <v>-2.5924257367414993E-2</v>
      </c>
      <c r="J80" s="2">
        <v>44767</v>
      </c>
      <c r="K80" s="1">
        <v>16662.550780000001</v>
      </c>
      <c r="L80" s="1">
        <v>16706.050780000001</v>
      </c>
      <c r="M80" s="1">
        <v>16564.25</v>
      </c>
      <c r="N80" s="1">
        <v>16631</v>
      </c>
      <c r="O80" s="1">
        <v>16631</v>
      </c>
      <c r="P80" s="1">
        <v>211400</v>
      </c>
      <c r="Q80" s="1">
        <v>-5.2901989999999998E-3</v>
      </c>
    </row>
    <row r="81" spans="1:17" ht="14.25" customHeight="1">
      <c r="A81" s="2">
        <v>44768</v>
      </c>
      <c r="B81" s="1">
        <v>636.90002400000003</v>
      </c>
      <c r="C81" s="1">
        <v>639.90002400000003</v>
      </c>
      <c r="D81" s="1">
        <v>621</v>
      </c>
      <c r="E81" s="1">
        <v>623</v>
      </c>
      <c r="F81" s="1">
        <v>623</v>
      </c>
      <c r="G81" s="1">
        <v>181941</v>
      </c>
      <c r="H81" s="1">
        <f t="shared" si="0"/>
        <v>-1.8897637795275646E-2</v>
      </c>
      <c r="J81" s="2">
        <v>44768</v>
      </c>
      <c r="K81" s="1">
        <v>16632.900389999999</v>
      </c>
      <c r="L81" s="1">
        <v>16636.099610000001</v>
      </c>
      <c r="M81" s="1">
        <v>16463.300780000001</v>
      </c>
      <c r="N81" s="1">
        <v>16483.849610000001</v>
      </c>
      <c r="O81" s="1">
        <v>16483.849610000001</v>
      </c>
      <c r="P81" s="1">
        <v>208200</v>
      </c>
      <c r="Q81" s="1">
        <v>-8.8479579999999995E-3</v>
      </c>
    </row>
    <row r="82" spans="1:17" ht="14.25" customHeight="1">
      <c r="A82" s="2">
        <v>44769</v>
      </c>
      <c r="B82" s="1">
        <v>619</v>
      </c>
      <c r="C82" s="1">
        <v>638</v>
      </c>
      <c r="D82" s="1">
        <v>619</v>
      </c>
      <c r="E82" s="1">
        <v>631.09997599999997</v>
      </c>
      <c r="F82" s="1">
        <v>631.09997599999997</v>
      </c>
      <c r="G82" s="1">
        <v>147045</v>
      </c>
      <c r="H82" s="1">
        <f t="shared" si="0"/>
        <v>1.3001566613161986E-2</v>
      </c>
      <c r="J82" s="2">
        <v>44769</v>
      </c>
      <c r="K82" s="1">
        <v>16475.349610000001</v>
      </c>
      <c r="L82" s="1">
        <v>16653.449219999999</v>
      </c>
      <c r="M82" s="1">
        <v>16438.75</v>
      </c>
      <c r="N82" s="1">
        <v>16641.800780000001</v>
      </c>
      <c r="O82" s="1">
        <v>16641.800780000001</v>
      </c>
      <c r="P82" s="1">
        <v>185200</v>
      </c>
      <c r="Q82" s="1">
        <v>9.5821770000000007E-3</v>
      </c>
    </row>
    <row r="83" spans="1:17" ht="14.25" customHeight="1">
      <c r="A83" s="2">
        <v>44770</v>
      </c>
      <c r="B83" s="1">
        <v>637.40002400000003</v>
      </c>
      <c r="C83" s="1">
        <v>641</v>
      </c>
      <c r="D83" s="1">
        <v>626</v>
      </c>
      <c r="E83" s="1">
        <v>628.54998799999998</v>
      </c>
      <c r="F83" s="1">
        <v>628.54998799999998</v>
      </c>
      <c r="G83" s="1">
        <v>190822</v>
      </c>
      <c r="H83" s="1">
        <f t="shared" si="0"/>
        <v>-4.0405452336762515E-3</v>
      </c>
      <c r="J83" s="2">
        <v>44770</v>
      </c>
      <c r="K83" s="1">
        <v>16774.849610000001</v>
      </c>
      <c r="L83" s="1">
        <v>16947.650389999999</v>
      </c>
      <c r="M83" s="1">
        <v>16746.25</v>
      </c>
      <c r="N83" s="1">
        <v>16929.599610000001</v>
      </c>
      <c r="O83" s="1">
        <v>16929.599610000001</v>
      </c>
      <c r="P83" s="1">
        <v>376300</v>
      </c>
      <c r="Q83" s="1">
        <v>1.7293731E-2</v>
      </c>
    </row>
    <row r="84" spans="1:17" ht="14.25" customHeight="1">
      <c r="A84" s="2">
        <v>44771</v>
      </c>
      <c r="B84" s="1">
        <v>631.09997599999997</v>
      </c>
      <c r="C84" s="1">
        <v>634.75</v>
      </c>
      <c r="D84" s="1">
        <v>611.29998799999998</v>
      </c>
      <c r="E84" s="1">
        <v>617.79998799999998</v>
      </c>
      <c r="F84" s="1">
        <v>617.79998799999998</v>
      </c>
      <c r="G84" s="1">
        <v>498793</v>
      </c>
      <c r="H84" s="1">
        <f t="shared" si="0"/>
        <v>-1.7102856105694508E-2</v>
      </c>
      <c r="J84" s="2">
        <v>44771</v>
      </c>
      <c r="K84" s="1">
        <v>17079.5</v>
      </c>
      <c r="L84" s="1">
        <v>17172.800780000001</v>
      </c>
      <c r="M84" s="1">
        <v>17018.150389999999</v>
      </c>
      <c r="N84" s="1">
        <v>17158.25</v>
      </c>
      <c r="O84" s="1">
        <v>17158.25</v>
      </c>
      <c r="P84" s="1">
        <v>436100</v>
      </c>
      <c r="Q84" s="1">
        <v>1.3505954000000001E-2</v>
      </c>
    </row>
    <row r="85" spans="1:17" ht="14.25" customHeight="1">
      <c r="A85" s="2">
        <v>44774</v>
      </c>
      <c r="B85" s="1">
        <v>621.40002400000003</v>
      </c>
      <c r="C85" s="1">
        <v>636.84997599999997</v>
      </c>
      <c r="D85" s="1">
        <v>618.34997599999997</v>
      </c>
      <c r="E85" s="1">
        <v>623.90002400000003</v>
      </c>
      <c r="F85" s="1">
        <v>623.90002400000003</v>
      </c>
      <c r="G85" s="1">
        <v>456944</v>
      </c>
      <c r="H85" s="1">
        <f t="shared" si="0"/>
        <v>9.8738040117929415E-3</v>
      </c>
      <c r="J85" s="2">
        <v>44774</v>
      </c>
      <c r="K85" s="1">
        <v>17243.199219999999</v>
      </c>
      <c r="L85" s="1">
        <v>17356.25</v>
      </c>
      <c r="M85" s="1">
        <v>17154.800780000001</v>
      </c>
      <c r="N85" s="1">
        <v>17340.050780000001</v>
      </c>
      <c r="O85" s="1">
        <v>17340.050780000001</v>
      </c>
      <c r="P85" s="1">
        <v>381500</v>
      </c>
      <c r="Q85" s="1">
        <v>1.0595532E-2</v>
      </c>
    </row>
    <row r="86" spans="1:17" ht="14.25" customHeight="1">
      <c r="A86" s="2">
        <v>44775</v>
      </c>
      <c r="B86" s="1">
        <v>624</v>
      </c>
      <c r="C86" s="1">
        <v>643.45001200000002</v>
      </c>
      <c r="D86" s="1">
        <v>619.25</v>
      </c>
      <c r="E86" s="1">
        <v>629.84997599999997</v>
      </c>
      <c r="F86" s="1">
        <v>629.84997599999997</v>
      </c>
      <c r="G86" s="1">
        <v>334950</v>
      </c>
      <c r="H86" s="1">
        <f t="shared" si="0"/>
        <v>9.5367074388827966E-3</v>
      </c>
      <c r="J86" s="2">
        <v>44775</v>
      </c>
      <c r="K86" s="1">
        <v>17310.150389999999</v>
      </c>
      <c r="L86" s="1">
        <v>17390.150389999999</v>
      </c>
      <c r="M86" s="1">
        <v>17215.849610000001</v>
      </c>
      <c r="N86" s="1">
        <v>17345.449219999999</v>
      </c>
      <c r="O86" s="1">
        <v>17345.449219999999</v>
      </c>
      <c r="P86" s="1">
        <v>333600</v>
      </c>
      <c r="Q86" s="1">
        <v>3.1132799999999998E-4</v>
      </c>
    </row>
    <row r="87" spans="1:17" ht="14.25" customHeight="1">
      <c r="A87" s="2">
        <v>44776</v>
      </c>
      <c r="B87" s="1">
        <v>628</v>
      </c>
      <c r="C87" s="1">
        <v>635</v>
      </c>
      <c r="D87" s="1">
        <v>619</v>
      </c>
      <c r="E87" s="1">
        <v>623.95001200000002</v>
      </c>
      <c r="F87" s="1">
        <v>623.95001200000002</v>
      </c>
      <c r="G87" s="1">
        <v>206011</v>
      </c>
      <c r="H87" s="1">
        <f t="shared" si="0"/>
        <v>-9.3672528773740549E-3</v>
      </c>
      <c r="J87" s="2">
        <v>44776</v>
      </c>
      <c r="K87" s="1">
        <v>17349.25</v>
      </c>
      <c r="L87" s="1">
        <v>17407.5</v>
      </c>
      <c r="M87" s="1">
        <v>17225.849610000001</v>
      </c>
      <c r="N87" s="1">
        <v>17388.150389999999</v>
      </c>
      <c r="O87" s="1">
        <v>17388.150389999999</v>
      </c>
      <c r="P87" s="1">
        <v>285400</v>
      </c>
      <c r="Q87" s="1">
        <v>2.4618079999999998E-3</v>
      </c>
    </row>
    <row r="88" spans="1:17" ht="14.25" customHeight="1">
      <c r="A88" s="2">
        <v>44777</v>
      </c>
      <c r="B88" s="1">
        <v>630.90002400000003</v>
      </c>
      <c r="C88" s="1">
        <v>659.79998799999998</v>
      </c>
      <c r="D88" s="1">
        <v>626.29998799999998</v>
      </c>
      <c r="E88" s="1">
        <v>637.25</v>
      </c>
      <c r="F88" s="1">
        <v>637.25</v>
      </c>
      <c r="G88" s="1">
        <v>1315779</v>
      </c>
      <c r="H88" s="1">
        <f t="shared" si="0"/>
        <v>2.1315790919481437E-2</v>
      </c>
      <c r="J88" s="2">
        <v>44777</v>
      </c>
      <c r="K88" s="1">
        <v>17463.099610000001</v>
      </c>
      <c r="L88" s="1">
        <v>17490.699219999999</v>
      </c>
      <c r="M88" s="1">
        <v>17161.25</v>
      </c>
      <c r="N88" s="1">
        <v>17382</v>
      </c>
      <c r="O88" s="1">
        <v>17382</v>
      </c>
      <c r="P88" s="1">
        <v>325000</v>
      </c>
      <c r="Q88" s="1">
        <v>-3.53712E-4</v>
      </c>
    </row>
    <row r="89" spans="1:17" ht="14.25" customHeight="1">
      <c r="A89" s="2">
        <v>44778</v>
      </c>
      <c r="B89" s="1">
        <v>640.70001200000002</v>
      </c>
      <c r="C89" s="1">
        <v>645.09997599999997</v>
      </c>
      <c r="D89" s="1">
        <v>632.09997599999997</v>
      </c>
      <c r="E89" s="1">
        <v>637.95001200000002</v>
      </c>
      <c r="F89" s="1">
        <v>637.95001200000002</v>
      </c>
      <c r="G89" s="1">
        <v>279000</v>
      </c>
      <c r="H89" s="1">
        <f t="shared" si="0"/>
        <v>1.0984888191447606E-3</v>
      </c>
      <c r="J89" s="2">
        <v>44778</v>
      </c>
      <c r="K89" s="1">
        <v>17423.650389999999</v>
      </c>
      <c r="L89" s="1">
        <v>17474.400389999999</v>
      </c>
      <c r="M89" s="1">
        <v>17348.75</v>
      </c>
      <c r="N89" s="1">
        <v>17397.5</v>
      </c>
      <c r="O89" s="1">
        <v>17397.5</v>
      </c>
      <c r="P89" s="1">
        <v>355300</v>
      </c>
      <c r="Q89" s="1">
        <v>8.9172700000000004E-4</v>
      </c>
    </row>
    <row r="90" spans="1:17" ht="14.25" customHeight="1">
      <c r="A90" s="2">
        <v>44781</v>
      </c>
      <c r="B90" s="1">
        <v>639.70001200000002</v>
      </c>
      <c r="C90" s="1">
        <v>647</v>
      </c>
      <c r="D90" s="1">
        <v>637.09997599999997</v>
      </c>
      <c r="E90" s="1">
        <v>640.20001200000002</v>
      </c>
      <c r="F90" s="1">
        <v>640.20001200000002</v>
      </c>
      <c r="G90" s="1">
        <v>316531</v>
      </c>
      <c r="H90" s="1">
        <f t="shared" si="0"/>
        <v>3.5269221062417255E-3</v>
      </c>
      <c r="J90" s="2">
        <v>44781</v>
      </c>
      <c r="K90" s="1">
        <v>17401.5</v>
      </c>
      <c r="L90" s="1">
        <v>17548.800780000001</v>
      </c>
      <c r="M90" s="1">
        <v>17359.75</v>
      </c>
      <c r="N90" s="1">
        <v>17525.099610000001</v>
      </c>
      <c r="O90" s="1">
        <v>17525.099610000001</v>
      </c>
      <c r="P90" s="1">
        <v>257000</v>
      </c>
      <c r="Q90" s="1">
        <v>7.3343649999999998E-3</v>
      </c>
    </row>
    <row r="91" spans="1:17" ht="14.25" customHeight="1">
      <c r="A91" s="2">
        <v>44783</v>
      </c>
      <c r="B91" s="1">
        <v>600</v>
      </c>
      <c r="C91" s="1">
        <v>623</v>
      </c>
      <c r="D91" s="1">
        <v>600</v>
      </c>
      <c r="E91" s="1">
        <v>610.90002400000003</v>
      </c>
      <c r="F91" s="1">
        <v>610.90002400000003</v>
      </c>
      <c r="G91" s="1">
        <v>765171</v>
      </c>
      <c r="H91" s="1">
        <f t="shared" si="0"/>
        <v>-4.5766928226799175E-2</v>
      </c>
      <c r="J91" s="2">
        <v>44783</v>
      </c>
      <c r="K91" s="1">
        <v>17566.099610000001</v>
      </c>
      <c r="L91" s="1">
        <v>17566.099610000001</v>
      </c>
      <c r="M91" s="1">
        <v>17442.800780000001</v>
      </c>
      <c r="N91" s="1">
        <v>17534.75</v>
      </c>
      <c r="O91" s="1">
        <v>17534.75</v>
      </c>
      <c r="P91" s="1">
        <v>312700</v>
      </c>
      <c r="Q91" s="1">
        <v>5.5066100000000003E-4</v>
      </c>
    </row>
    <row r="92" spans="1:17" ht="14.25" customHeight="1">
      <c r="A92" s="2">
        <v>44784</v>
      </c>
      <c r="B92" s="1">
        <v>615</v>
      </c>
      <c r="C92" s="1">
        <v>616.70001200000002</v>
      </c>
      <c r="D92" s="1">
        <v>590</v>
      </c>
      <c r="E92" s="1">
        <v>591.54998799999998</v>
      </c>
      <c r="F92" s="1">
        <v>591.54998799999998</v>
      </c>
      <c r="G92" s="1">
        <v>906500</v>
      </c>
      <c r="H92" s="1">
        <f t="shared" si="0"/>
        <v>-3.1674636175820559E-2</v>
      </c>
      <c r="J92" s="2">
        <v>44784</v>
      </c>
      <c r="K92" s="1">
        <v>17711.650389999999</v>
      </c>
      <c r="L92" s="1">
        <v>17719.300780000001</v>
      </c>
      <c r="M92" s="1">
        <v>17631.949219999999</v>
      </c>
      <c r="N92" s="1">
        <v>17659</v>
      </c>
      <c r="O92" s="1">
        <v>17659</v>
      </c>
      <c r="P92" s="1">
        <v>311200</v>
      </c>
      <c r="Q92" s="1">
        <v>7.0859290000000004E-3</v>
      </c>
    </row>
    <row r="93" spans="1:17" ht="14.25" customHeight="1">
      <c r="A93" s="2">
        <v>44785</v>
      </c>
      <c r="B93" s="1">
        <v>593.20001200000002</v>
      </c>
      <c r="C93" s="1">
        <v>599.15002400000003</v>
      </c>
      <c r="D93" s="1">
        <v>590</v>
      </c>
      <c r="E93" s="1">
        <v>593.25</v>
      </c>
      <c r="F93" s="1">
        <v>593.25</v>
      </c>
      <c r="G93" s="1">
        <v>381332</v>
      </c>
      <c r="H93" s="1">
        <f t="shared" si="0"/>
        <v>2.8738264465995034E-3</v>
      </c>
      <c r="J93" s="2">
        <v>44785</v>
      </c>
      <c r="K93" s="1">
        <v>17659.650389999999</v>
      </c>
      <c r="L93" s="1">
        <v>17724.650389999999</v>
      </c>
      <c r="M93" s="1">
        <v>17597.849610000001</v>
      </c>
      <c r="N93" s="1">
        <v>17698.150389999999</v>
      </c>
      <c r="O93" s="1">
        <v>17698.150389999999</v>
      </c>
      <c r="P93" s="1">
        <v>303900</v>
      </c>
      <c r="Q93" s="1">
        <v>2.2170219999999999E-3</v>
      </c>
    </row>
    <row r="94" spans="1:17" ht="14.25" customHeight="1">
      <c r="A94" s="2">
        <v>44789</v>
      </c>
      <c r="B94" s="1">
        <v>596.40002400000003</v>
      </c>
      <c r="C94" s="1">
        <v>600.70001200000002</v>
      </c>
      <c r="D94" s="1">
        <v>590.70001200000002</v>
      </c>
      <c r="E94" s="1">
        <v>594.59997599999997</v>
      </c>
      <c r="F94" s="1">
        <v>594.59997599999997</v>
      </c>
      <c r="G94" s="1">
        <v>368833</v>
      </c>
      <c r="H94" s="1">
        <f t="shared" si="0"/>
        <v>2.2755600505688367E-3</v>
      </c>
      <c r="J94" s="2">
        <v>44789</v>
      </c>
      <c r="K94" s="1">
        <v>17797.199219999999</v>
      </c>
      <c r="L94" s="1">
        <v>17839.099610000001</v>
      </c>
      <c r="M94" s="1">
        <v>17764.050780000001</v>
      </c>
      <c r="N94" s="1">
        <v>17825.25</v>
      </c>
      <c r="O94" s="1">
        <v>17825.25</v>
      </c>
      <c r="P94" s="1">
        <v>0</v>
      </c>
      <c r="Q94" s="1">
        <v>7.1815189999999999E-3</v>
      </c>
    </row>
    <row r="95" spans="1:17" ht="14.25" customHeight="1">
      <c r="A95" s="2">
        <v>44790</v>
      </c>
      <c r="B95" s="1">
        <v>599.5</v>
      </c>
      <c r="C95" s="1">
        <v>608.40002400000003</v>
      </c>
      <c r="D95" s="1">
        <v>594.09997599999997</v>
      </c>
      <c r="E95" s="1">
        <v>596.54998799999998</v>
      </c>
      <c r="F95" s="1">
        <v>596.54998799999998</v>
      </c>
      <c r="G95" s="1">
        <v>463739</v>
      </c>
      <c r="H95" s="1">
        <f t="shared" si="0"/>
        <v>3.2795359547743708E-3</v>
      </c>
      <c r="J95" s="2">
        <v>44790</v>
      </c>
      <c r="K95" s="1">
        <v>17868.150389999999</v>
      </c>
      <c r="L95" s="1">
        <v>17965.949219999999</v>
      </c>
      <c r="M95" s="1">
        <v>17833.349610000001</v>
      </c>
      <c r="N95" s="1">
        <v>17944.25</v>
      </c>
      <c r="O95" s="1">
        <v>17944.25</v>
      </c>
      <c r="P95" s="1">
        <v>262800</v>
      </c>
      <c r="Q95" s="1">
        <v>6.6759230000000003E-3</v>
      </c>
    </row>
    <row r="96" spans="1:17" ht="14.25" customHeight="1">
      <c r="A96" s="2">
        <v>44791</v>
      </c>
      <c r="B96" s="1">
        <v>596.90002400000003</v>
      </c>
      <c r="C96" s="1">
        <v>603.54998799999998</v>
      </c>
      <c r="D96" s="1">
        <v>593</v>
      </c>
      <c r="E96" s="1">
        <v>595.90002400000003</v>
      </c>
      <c r="F96" s="1">
        <v>595.90002400000003</v>
      </c>
      <c r="G96" s="1">
        <v>323637</v>
      </c>
      <c r="H96" s="1">
        <f t="shared" si="0"/>
        <v>-1.0895381997727549E-3</v>
      </c>
      <c r="J96" s="2">
        <v>44791</v>
      </c>
      <c r="K96" s="1">
        <v>17898.650389999999</v>
      </c>
      <c r="L96" s="1">
        <v>17968.449219999999</v>
      </c>
      <c r="M96" s="1">
        <v>17852.050780000001</v>
      </c>
      <c r="N96" s="1">
        <v>17956.5</v>
      </c>
      <c r="O96" s="1">
        <v>17956.5</v>
      </c>
      <c r="P96" s="1">
        <v>263900</v>
      </c>
      <c r="Q96" s="1">
        <v>6.8267000000000002E-4</v>
      </c>
    </row>
    <row r="97" spans="1:17" ht="14.25" customHeight="1">
      <c r="A97" s="2">
        <v>44792</v>
      </c>
      <c r="B97" s="1">
        <v>597.84997599999997</v>
      </c>
      <c r="C97" s="1">
        <v>600.70001200000002</v>
      </c>
      <c r="D97" s="1">
        <v>556.15002400000003</v>
      </c>
      <c r="E97" s="1">
        <v>560.15002400000003</v>
      </c>
      <c r="F97" s="1">
        <v>560.15002400000003</v>
      </c>
      <c r="G97" s="1">
        <v>1318438</v>
      </c>
      <c r="H97" s="1">
        <f t="shared" si="0"/>
        <v>-5.9993285048097311E-2</v>
      </c>
      <c r="J97" s="2">
        <v>44792</v>
      </c>
      <c r="K97" s="1">
        <v>17966.550780000001</v>
      </c>
      <c r="L97" s="1">
        <v>17992.199219999999</v>
      </c>
      <c r="M97" s="1">
        <v>17710.75</v>
      </c>
      <c r="N97" s="1">
        <v>17758.449219999999</v>
      </c>
      <c r="O97" s="1">
        <v>17758.449219999999</v>
      </c>
      <c r="P97" s="1">
        <v>295600</v>
      </c>
      <c r="Q97" s="1">
        <v>-1.1029476E-2</v>
      </c>
    </row>
    <row r="98" spans="1:17" ht="14.25" customHeight="1">
      <c r="A98" s="2">
        <v>44795</v>
      </c>
      <c r="B98" s="1">
        <v>560</v>
      </c>
      <c r="C98" s="1">
        <v>560</v>
      </c>
      <c r="D98" s="1">
        <v>525.54998799999998</v>
      </c>
      <c r="E98" s="1">
        <v>541.40002400000003</v>
      </c>
      <c r="F98" s="1">
        <v>541.40002400000003</v>
      </c>
      <c r="G98" s="1">
        <v>1129372</v>
      </c>
      <c r="H98" s="1">
        <f t="shared" si="0"/>
        <v>-3.3473175393454957E-2</v>
      </c>
      <c r="J98" s="2">
        <v>44795</v>
      </c>
      <c r="K98" s="1">
        <v>17682.900389999999</v>
      </c>
      <c r="L98" s="1">
        <v>17690.050780000001</v>
      </c>
      <c r="M98" s="1">
        <v>17467.349610000001</v>
      </c>
      <c r="N98" s="1">
        <v>17490.699219999999</v>
      </c>
      <c r="O98" s="1">
        <v>17490.699219999999</v>
      </c>
      <c r="P98" s="1">
        <v>287600</v>
      </c>
      <c r="Q98" s="1">
        <v>-1.507733E-2</v>
      </c>
    </row>
    <row r="99" spans="1:17" ht="14.25" customHeight="1">
      <c r="A99" s="2">
        <v>44796</v>
      </c>
      <c r="B99" s="1">
        <v>531</v>
      </c>
      <c r="C99" s="1">
        <v>580</v>
      </c>
      <c r="D99" s="1">
        <v>531</v>
      </c>
      <c r="E99" s="1">
        <v>574.09997599999997</v>
      </c>
      <c r="F99" s="1">
        <v>574.09997599999997</v>
      </c>
      <c r="G99" s="1">
        <v>1409029</v>
      </c>
      <c r="H99" s="1">
        <f t="shared" si="0"/>
        <v>6.0398874308139838E-2</v>
      </c>
      <c r="J99" s="2">
        <v>44796</v>
      </c>
      <c r="K99" s="1">
        <v>17357.349610000001</v>
      </c>
      <c r="L99" s="1">
        <v>17625.550780000001</v>
      </c>
      <c r="M99" s="1">
        <v>17345.199219999999</v>
      </c>
      <c r="N99" s="1">
        <v>17577.5</v>
      </c>
      <c r="O99" s="1">
        <v>17577.5</v>
      </c>
      <c r="P99" s="1">
        <v>285600</v>
      </c>
      <c r="Q99" s="1">
        <v>4.9626820000000004E-3</v>
      </c>
    </row>
    <row r="100" spans="1:17" ht="14.25" customHeight="1">
      <c r="A100" s="2">
        <v>44797</v>
      </c>
      <c r="B100" s="1">
        <v>580</v>
      </c>
      <c r="C100" s="1">
        <v>586.84997599999997</v>
      </c>
      <c r="D100" s="1">
        <v>565</v>
      </c>
      <c r="E100" s="1">
        <v>569.20001200000002</v>
      </c>
      <c r="F100" s="1">
        <v>569.20001200000002</v>
      </c>
      <c r="G100" s="1">
        <v>588587</v>
      </c>
      <c r="H100" s="1">
        <f t="shared" si="0"/>
        <v>-8.5350360648681622E-3</v>
      </c>
      <c r="J100" s="2">
        <v>44797</v>
      </c>
      <c r="K100" s="1">
        <v>17525.449219999999</v>
      </c>
      <c r="L100" s="1">
        <v>17623.650389999999</v>
      </c>
      <c r="M100" s="1">
        <v>17499.25</v>
      </c>
      <c r="N100" s="1">
        <v>17604.949219999999</v>
      </c>
      <c r="O100" s="1">
        <v>17604.949219999999</v>
      </c>
      <c r="P100" s="1">
        <v>262000</v>
      </c>
      <c r="Q100" s="1">
        <v>1.5616110000000001E-3</v>
      </c>
    </row>
    <row r="101" spans="1:17" ht="14.25" customHeight="1">
      <c r="A101" s="2">
        <v>44798</v>
      </c>
      <c r="B101" s="1">
        <v>573.59997599999997</v>
      </c>
      <c r="C101" s="1">
        <v>578.84997599999997</v>
      </c>
      <c r="D101" s="1">
        <v>547.70001200000002</v>
      </c>
      <c r="E101" s="1">
        <v>551.04998799999998</v>
      </c>
      <c r="F101" s="1">
        <v>551.04998799999998</v>
      </c>
      <c r="G101" s="1">
        <v>718821</v>
      </c>
      <c r="H101" s="1">
        <f t="shared" si="0"/>
        <v>-3.1886900241316241E-2</v>
      </c>
      <c r="J101" s="2">
        <v>44798</v>
      </c>
      <c r="K101" s="1">
        <v>17679</v>
      </c>
      <c r="L101" s="1">
        <v>17726.5</v>
      </c>
      <c r="M101" s="1">
        <v>17487.449219999999</v>
      </c>
      <c r="N101" s="1">
        <v>17522.449219999999</v>
      </c>
      <c r="O101" s="1">
        <v>17522.449219999999</v>
      </c>
      <c r="P101" s="1">
        <v>230200</v>
      </c>
      <c r="Q101" s="1">
        <v>-4.6861819999999997E-3</v>
      </c>
    </row>
    <row r="102" spans="1:17" ht="14.25" customHeight="1">
      <c r="A102" s="2">
        <v>44799</v>
      </c>
      <c r="B102" s="1">
        <v>556.79998799999998</v>
      </c>
      <c r="C102" s="1">
        <v>564</v>
      </c>
      <c r="D102" s="1">
        <v>554</v>
      </c>
      <c r="E102" s="1">
        <v>560.90002400000003</v>
      </c>
      <c r="F102" s="1">
        <v>560.90002400000003</v>
      </c>
      <c r="G102" s="1">
        <v>356975</v>
      </c>
      <c r="H102" s="1">
        <f t="shared" si="0"/>
        <v>1.7875031693131982E-2</v>
      </c>
      <c r="J102" s="2">
        <v>44799</v>
      </c>
      <c r="K102" s="1">
        <v>17619.300780000001</v>
      </c>
      <c r="L102" s="1">
        <v>17685.849610000001</v>
      </c>
      <c r="M102" s="1">
        <v>17519.349610000001</v>
      </c>
      <c r="N102" s="1">
        <v>17558.900389999999</v>
      </c>
      <c r="O102" s="1">
        <v>17558.900389999999</v>
      </c>
      <c r="P102" s="1">
        <v>266600</v>
      </c>
      <c r="Q102" s="1">
        <v>2.0802559999999999E-3</v>
      </c>
    </row>
    <row r="103" spans="1:17" ht="14.25" customHeight="1">
      <c r="A103" s="2">
        <v>44802</v>
      </c>
      <c r="B103" s="1">
        <v>531.29998799999998</v>
      </c>
      <c r="C103" s="1">
        <v>576.29998799999998</v>
      </c>
      <c r="D103" s="1">
        <v>530.90002400000003</v>
      </c>
      <c r="E103" s="1">
        <v>565.29998799999998</v>
      </c>
      <c r="F103" s="1">
        <v>565.29998799999998</v>
      </c>
      <c r="G103" s="1">
        <v>483479</v>
      </c>
      <c r="H103" s="1">
        <f t="shared" si="0"/>
        <v>7.8444710496214931E-3</v>
      </c>
      <c r="J103" s="2">
        <v>44802</v>
      </c>
      <c r="K103" s="1">
        <v>17188.650389999999</v>
      </c>
      <c r="L103" s="1">
        <v>17380.150389999999</v>
      </c>
      <c r="M103" s="1">
        <v>17166.199219999999</v>
      </c>
      <c r="N103" s="1">
        <v>17312.900389999999</v>
      </c>
      <c r="O103" s="1">
        <v>17312.900389999999</v>
      </c>
      <c r="P103" s="1">
        <v>244900</v>
      </c>
      <c r="Q103" s="1">
        <v>-1.4009989E-2</v>
      </c>
    </row>
    <row r="104" spans="1:17" ht="14.25" customHeight="1">
      <c r="A104" s="2">
        <v>44803</v>
      </c>
      <c r="B104" s="1">
        <v>572</v>
      </c>
      <c r="C104" s="1">
        <v>579.45001200000002</v>
      </c>
      <c r="D104" s="1">
        <v>565.04998799999998</v>
      </c>
      <c r="E104" s="1">
        <v>567.79998799999998</v>
      </c>
      <c r="F104" s="1">
        <v>567.79998799999998</v>
      </c>
      <c r="G104" s="1">
        <v>320902</v>
      </c>
      <c r="H104" s="1">
        <f t="shared" si="0"/>
        <v>4.4224306617179909E-3</v>
      </c>
      <c r="J104" s="2">
        <v>44803</v>
      </c>
      <c r="K104" s="1">
        <v>17414.949219999999</v>
      </c>
      <c r="L104" s="1">
        <v>17777.650389999999</v>
      </c>
      <c r="M104" s="1">
        <v>17401.5</v>
      </c>
      <c r="N104" s="1">
        <v>17759.300780000001</v>
      </c>
      <c r="O104" s="1">
        <v>17759.300780000001</v>
      </c>
      <c r="P104" s="1">
        <v>324700</v>
      </c>
      <c r="Q104" s="1">
        <v>2.5784264000000001E-2</v>
      </c>
    </row>
    <row r="105" spans="1:17" ht="14.25" customHeight="1">
      <c r="A105" s="2">
        <v>44805</v>
      </c>
      <c r="B105" s="1">
        <v>565.90002400000003</v>
      </c>
      <c r="C105" s="1">
        <v>571.5</v>
      </c>
      <c r="D105" s="1">
        <v>554.59997599999997</v>
      </c>
      <c r="E105" s="1">
        <v>557.65002400000003</v>
      </c>
      <c r="F105" s="1">
        <v>557.65002400000003</v>
      </c>
      <c r="G105" s="1">
        <v>380270</v>
      </c>
      <c r="H105" s="1">
        <f t="shared" si="0"/>
        <v>-1.7875949655708601E-2</v>
      </c>
      <c r="J105" s="2">
        <v>44805</v>
      </c>
      <c r="K105" s="1">
        <v>17485.699219999999</v>
      </c>
      <c r="L105" s="1">
        <v>17695.599610000001</v>
      </c>
      <c r="M105" s="1">
        <v>17468.449219999999</v>
      </c>
      <c r="N105" s="1">
        <v>17542.800780000001</v>
      </c>
      <c r="O105" s="1">
        <v>17542.800780000001</v>
      </c>
      <c r="P105" s="1">
        <v>308500</v>
      </c>
      <c r="Q105" s="1">
        <v>-1.2190795000000001E-2</v>
      </c>
    </row>
    <row r="106" spans="1:17" ht="14.25" customHeight="1">
      <c r="A106" s="2">
        <v>44806</v>
      </c>
      <c r="B106" s="1">
        <v>560</v>
      </c>
      <c r="C106" s="1">
        <v>570.70001200000002</v>
      </c>
      <c r="D106" s="1">
        <v>560</v>
      </c>
      <c r="E106" s="1">
        <v>562.09997599999997</v>
      </c>
      <c r="F106" s="1">
        <v>562.09997599999997</v>
      </c>
      <c r="G106" s="1">
        <v>313312</v>
      </c>
      <c r="H106" s="1">
        <f t="shared" si="0"/>
        <v>7.9798292988146891E-3</v>
      </c>
      <c r="J106" s="2">
        <v>44806</v>
      </c>
      <c r="K106" s="1">
        <v>17598.400389999999</v>
      </c>
      <c r="L106" s="1">
        <v>17643.849610000001</v>
      </c>
      <c r="M106" s="1">
        <v>17476.449219999999</v>
      </c>
      <c r="N106" s="1">
        <v>17539.449219999999</v>
      </c>
      <c r="O106" s="1">
        <v>17539.449219999999</v>
      </c>
      <c r="P106" s="1">
        <v>256300</v>
      </c>
      <c r="Q106" s="1">
        <v>-1.91051E-4</v>
      </c>
    </row>
    <row r="107" spans="1:17" ht="14.25" customHeight="1">
      <c r="A107" s="2">
        <v>44809</v>
      </c>
      <c r="B107" s="1">
        <v>565.90002400000003</v>
      </c>
      <c r="C107" s="1">
        <v>572</v>
      </c>
      <c r="D107" s="1">
        <v>557.5</v>
      </c>
      <c r="E107" s="1">
        <v>559</v>
      </c>
      <c r="F107" s="1">
        <v>559</v>
      </c>
      <c r="G107" s="1">
        <v>323750</v>
      </c>
      <c r="H107" s="1">
        <f t="shared" si="0"/>
        <v>-5.5149904507378888E-3</v>
      </c>
      <c r="J107" s="2">
        <v>44809</v>
      </c>
      <c r="K107" s="1">
        <v>17546.449219999999</v>
      </c>
      <c r="L107" s="1">
        <v>17683.150389999999</v>
      </c>
      <c r="M107" s="1">
        <v>17540.349610000001</v>
      </c>
      <c r="N107" s="1">
        <v>17665.800780000001</v>
      </c>
      <c r="O107" s="1">
        <v>17665.800780000001</v>
      </c>
      <c r="P107" s="1">
        <v>230300</v>
      </c>
      <c r="Q107" s="1">
        <v>7.2038500000000004E-3</v>
      </c>
    </row>
    <row r="108" spans="1:17" ht="14.25" customHeight="1">
      <c r="A108" s="2">
        <v>44810</v>
      </c>
      <c r="B108" s="1">
        <v>564</v>
      </c>
      <c r="C108" s="1">
        <v>573.70001200000002</v>
      </c>
      <c r="D108" s="1">
        <v>560.65002400000003</v>
      </c>
      <c r="E108" s="1">
        <v>568.45001200000002</v>
      </c>
      <c r="F108" s="1">
        <v>568.45001200000002</v>
      </c>
      <c r="G108" s="1">
        <v>319762</v>
      </c>
      <c r="H108" s="1">
        <f t="shared" si="0"/>
        <v>1.6905209302325641E-2</v>
      </c>
      <c r="J108" s="2">
        <v>44810</v>
      </c>
      <c r="K108" s="1">
        <v>17695.699219999999</v>
      </c>
      <c r="L108" s="1">
        <v>17764.650389999999</v>
      </c>
      <c r="M108" s="1">
        <v>17587.650389999999</v>
      </c>
      <c r="N108" s="1">
        <v>17655.599610000001</v>
      </c>
      <c r="O108" s="1">
        <v>17655.599610000001</v>
      </c>
      <c r="P108" s="1">
        <v>251200</v>
      </c>
      <c r="Q108" s="1">
        <v>-5.7745300000000002E-4</v>
      </c>
    </row>
    <row r="109" spans="1:17" ht="14.25" customHeight="1">
      <c r="A109" s="2">
        <v>44811</v>
      </c>
      <c r="B109" s="1">
        <v>565.40002400000003</v>
      </c>
      <c r="C109" s="1">
        <v>576</v>
      </c>
      <c r="D109" s="1">
        <v>563.34997599999997</v>
      </c>
      <c r="E109" s="1">
        <v>570.09997599999997</v>
      </c>
      <c r="F109" s="1">
        <v>570.09997599999997</v>
      </c>
      <c r="G109" s="1">
        <v>313614</v>
      </c>
      <c r="H109" s="1">
        <f t="shared" si="0"/>
        <v>2.9025665672779422E-3</v>
      </c>
      <c r="J109" s="2">
        <v>44811</v>
      </c>
      <c r="K109" s="1">
        <v>17519.400389999999</v>
      </c>
      <c r="L109" s="1">
        <v>17650.75</v>
      </c>
      <c r="M109" s="1">
        <v>17484.300780000001</v>
      </c>
      <c r="N109" s="1">
        <v>17624.400389999999</v>
      </c>
      <c r="O109" s="1">
        <v>17624.400389999999</v>
      </c>
      <c r="P109" s="1">
        <v>354100</v>
      </c>
      <c r="Q109" s="1">
        <v>-1.7671E-3</v>
      </c>
    </row>
    <row r="110" spans="1:17" ht="14.25" customHeight="1">
      <c r="A110" s="2">
        <v>44812</v>
      </c>
      <c r="B110" s="1">
        <v>575</v>
      </c>
      <c r="C110" s="1">
        <v>580.70001200000002</v>
      </c>
      <c r="D110" s="1">
        <v>565</v>
      </c>
      <c r="E110" s="1">
        <v>573.45001200000002</v>
      </c>
      <c r="F110" s="1">
        <v>573.45001200000002</v>
      </c>
      <c r="G110" s="1">
        <v>398085</v>
      </c>
      <c r="H110" s="1">
        <f t="shared" si="0"/>
        <v>5.8762254710216233E-3</v>
      </c>
      <c r="J110" s="2">
        <v>44812</v>
      </c>
      <c r="K110" s="1">
        <v>17748.150389999999</v>
      </c>
      <c r="L110" s="1">
        <v>17807.650389999999</v>
      </c>
      <c r="M110" s="1">
        <v>17691.949219999999</v>
      </c>
      <c r="N110" s="1">
        <v>17798.75</v>
      </c>
      <c r="O110" s="1">
        <v>17798.75</v>
      </c>
      <c r="P110" s="1">
        <v>279800</v>
      </c>
      <c r="Q110" s="1">
        <v>9.8925130000000003E-3</v>
      </c>
    </row>
    <row r="111" spans="1:17" ht="14.25" customHeight="1">
      <c r="A111" s="2">
        <v>44813</v>
      </c>
      <c r="B111" s="1">
        <v>577.09997599999997</v>
      </c>
      <c r="C111" s="1">
        <v>583.40002400000003</v>
      </c>
      <c r="D111" s="1">
        <v>575.09997599999997</v>
      </c>
      <c r="E111" s="1">
        <v>581</v>
      </c>
      <c r="F111" s="1">
        <v>581</v>
      </c>
      <c r="G111" s="1">
        <v>346642</v>
      </c>
      <c r="H111" s="1">
        <f t="shared" si="0"/>
        <v>1.3165904336924106E-2</v>
      </c>
      <c r="J111" s="2">
        <v>44813</v>
      </c>
      <c r="K111" s="1">
        <v>17923.349610000001</v>
      </c>
      <c r="L111" s="1">
        <v>17925.949219999999</v>
      </c>
      <c r="M111" s="1">
        <v>17786</v>
      </c>
      <c r="N111" s="1">
        <v>17833.349610000001</v>
      </c>
      <c r="O111" s="1">
        <v>17833.349610000001</v>
      </c>
      <c r="P111" s="1">
        <v>270300</v>
      </c>
      <c r="Q111" s="1">
        <v>1.9439349999999999E-3</v>
      </c>
    </row>
    <row r="112" spans="1:17" ht="14.25" customHeight="1">
      <c r="A112" s="2">
        <v>44816</v>
      </c>
      <c r="B112" s="1">
        <v>583.70001200000002</v>
      </c>
      <c r="C112" s="1">
        <v>593</v>
      </c>
      <c r="D112" s="1">
        <v>581.5</v>
      </c>
      <c r="E112" s="1">
        <v>583.15002400000003</v>
      </c>
      <c r="F112" s="1">
        <v>583.15002400000003</v>
      </c>
      <c r="G112" s="1">
        <v>327965</v>
      </c>
      <c r="H112" s="1">
        <f t="shared" si="0"/>
        <v>3.7005576592084033E-3</v>
      </c>
      <c r="J112" s="2">
        <v>44816</v>
      </c>
      <c r="K112" s="1">
        <v>17890.849610000001</v>
      </c>
      <c r="L112" s="1">
        <v>17980.550780000001</v>
      </c>
      <c r="M112" s="1">
        <v>17889.150389999999</v>
      </c>
      <c r="N112" s="1">
        <v>17936.349610000001</v>
      </c>
      <c r="O112" s="1">
        <v>17936.349610000001</v>
      </c>
      <c r="P112" s="1">
        <v>228200</v>
      </c>
      <c r="Q112" s="1">
        <v>5.7756960000000003E-3</v>
      </c>
    </row>
    <row r="113" spans="1:17" ht="14.25" customHeight="1">
      <c r="A113" s="2">
        <v>44817</v>
      </c>
      <c r="B113" s="1">
        <v>588.70001200000002</v>
      </c>
      <c r="C113" s="1">
        <v>591.65002400000003</v>
      </c>
      <c r="D113" s="1">
        <v>581</v>
      </c>
      <c r="E113" s="1">
        <v>587.5</v>
      </c>
      <c r="F113" s="1">
        <v>587.5</v>
      </c>
      <c r="G113" s="1">
        <v>516658</v>
      </c>
      <c r="H113" s="1">
        <f t="shared" si="0"/>
        <v>7.4594458046355339E-3</v>
      </c>
      <c r="J113" s="2">
        <v>44817</v>
      </c>
      <c r="K113" s="1">
        <v>18044.449219999999</v>
      </c>
      <c r="L113" s="1">
        <v>18088.300780000001</v>
      </c>
      <c r="M113" s="1">
        <v>18015.449219999999</v>
      </c>
      <c r="N113" s="1">
        <v>18070.050780000001</v>
      </c>
      <c r="O113" s="1">
        <v>18070.050780000001</v>
      </c>
      <c r="P113" s="1">
        <v>259900</v>
      </c>
      <c r="Q113" s="1">
        <v>7.4542020000000001E-3</v>
      </c>
    </row>
    <row r="114" spans="1:17" ht="14.25" customHeight="1">
      <c r="A114" s="2">
        <v>44818</v>
      </c>
      <c r="B114" s="1">
        <v>575.5</v>
      </c>
      <c r="C114" s="1">
        <v>581.5</v>
      </c>
      <c r="D114" s="1">
        <v>575</v>
      </c>
      <c r="E114" s="1">
        <v>576.40002400000003</v>
      </c>
      <c r="F114" s="1">
        <v>576.40002400000003</v>
      </c>
      <c r="G114" s="1">
        <v>270068</v>
      </c>
      <c r="H114" s="1">
        <f t="shared" si="0"/>
        <v>-1.88935761702127E-2</v>
      </c>
      <c r="J114" s="2">
        <v>44818</v>
      </c>
      <c r="K114" s="1">
        <v>17771.150389999999</v>
      </c>
      <c r="L114" s="1">
        <v>18091.550780000001</v>
      </c>
      <c r="M114" s="1">
        <v>17771.150389999999</v>
      </c>
      <c r="N114" s="1">
        <v>18003.75</v>
      </c>
      <c r="O114" s="1">
        <v>18003.75</v>
      </c>
      <c r="P114" s="1">
        <v>365900</v>
      </c>
      <c r="Q114" s="1">
        <v>-3.669098E-3</v>
      </c>
    </row>
    <row r="115" spans="1:17" ht="14.25" customHeight="1">
      <c r="A115" s="2">
        <v>44819</v>
      </c>
      <c r="B115" s="1">
        <v>580.25</v>
      </c>
      <c r="C115" s="1">
        <v>582</v>
      </c>
      <c r="D115" s="1">
        <v>565</v>
      </c>
      <c r="E115" s="1">
        <v>565.75</v>
      </c>
      <c r="F115" s="1">
        <v>565.75</v>
      </c>
      <c r="G115" s="1">
        <v>226684</v>
      </c>
      <c r="H115" s="1">
        <f t="shared" si="0"/>
        <v>-1.8476793123797686E-2</v>
      </c>
      <c r="J115" s="2">
        <v>44819</v>
      </c>
      <c r="K115" s="1">
        <v>18046.349610000001</v>
      </c>
      <c r="L115" s="1">
        <v>18096.150389999999</v>
      </c>
      <c r="M115" s="1">
        <v>17861.5</v>
      </c>
      <c r="N115" s="1">
        <v>17877.400389999999</v>
      </c>
      <c r="O115" s="1">
        <v>17877.400389999999</v>
      </c>
      <c r="P115" s="1">
        <v>289600</v>
      </c>
      <c r="Q115" s="1">
        <v>-7.0179609999999996E-3</v>
      </c>
    </row>
    <row r="116" spans="1:17" ht="14.25" customHeight="1">
      <c r="A116" s="2">
        <v>44820</v>
      </c>
      <c r="B116" s="1">
        <v>570</v>
      </c>
      <c r="C116" s="1">
        <v>577.65002400000003</v>
      </c>
      <c r="D116" s="1">
        <v>558.54998799999998</v>
      </c>
      <c r="E116" s="1">
        <v>571.25</v>
      </c>
      <c r="F116" s="1">
        <v>571.25</v>
      </c>
      <c r="G116" s="1">
        <v>1549849</v>
      </c>
      <c r="H116" s="1">
        <f t="shared" si="0"/>
        <v>9.7216084843128048E-3</v>
      </c>
      <c r="J116" s="2">
        <v>44820</v>
      </c>
      <c r="K116" s="1">
        <v>17796.800780000001</v>
      </c>
      <c r="L116" s="1">
        <v>17820.050780000001</v>
      </c>
      <c r="M116" s="1">
        <v>17497.25</v>
      </c>
      <c r="N116" s="1">
        <v>17530.849610000001</v>
      </c>
      <c r="O116" s="1">
        <v>17530.849610000001</v>
      </c>
      <c r="P116" s="1">
        <v>468500</v>
      </c>
      <c r="Q116" s="1">
        <v>-1.9384853000000001E-2</v>
      </c>
    </row>
    <row r="117" spans="1:17" ht="14.25" customHeight="1">
      <c r="A117" s="2">
        <v>44823</v>
      </c>
      <c r="B117" s="1">
        <v>570</v>
      </c>
      <c r="C117" s="1">
        <v>577</v>
      </c>
      <c r="D117" s="1">
        <v>560.34997599999997</v>
      </c>
      <c r="E117" s="1">
        <v>562.65002400000003</v>
      </c>
      <c r="F117" s="1">
        <v>562.65002400000003</v>
      </c>
      <c r="G117" s="1">
        <v>292349</v>
      </c>
      <c r="H117" s="1">
        <f t="shared" si="0"/>
        <v>-1.5054662582056788E-2</v>
      </c>
      <c r="J117" s="2">
        <v>44823</v>
      </c>
      <c r="K117" s="1">
        <v>17540.650389999999</v>
      </c>
      <c r="L117" s="1">
        <v>17667.199219999999</v>
      </c>
      <c r="M117" s="1">
        <v>17429.699219999999</v>
      </c>
      <c r="N117" s="1">
        <v>17622.25</v>
      </c>
      <c r="O117" s="1">
        <v>17622.25</v>
      </c>
      <c r="P117" s="1">
        <v>258300</v>
      </c>
      <c r="Q117" s="1">
        <v>5.2136889999999997E-3</v>
      </c>
    </row>
    <row r="118" spans="1:17" ht="14.25" customHeight="1">
      <c r="A118" s="2">
        <v>44824</v>
      </c>
      <c r="B118" s="1">
        <v>567.09997599999997</v>
      </c>
      <c r="C118" s="1">
        <v>574.59997599999997</v>
      </c>
      <c r="D118" s="1">
        <v>565.09997599999997</v>
      </c>
      <c r="E118" s="1">
        <v>566.25</v>
      </c>
      <c r="F118" s="1">
        <v>566.25</v>
      </c>
      <c r="G118" s="1">
        <v>230827</v>
      </c>
      <c r="H118" s="1">
        <f t="shared" si="0"/>
        <v>6.3982508601119203E-3</v>
      </c>
      <c r="J118" s="2">
        <v>44824</v>
      </c>
      <c r="K118" s="1">
        <v>17770.400389999999</v>
      </c>
      <c r="L118" s="1">
        <v>17919.300780000001</v>
      </c>
      <c r="M118" s="1">
        <v>17744.400389999999</v>
      </c>
      <c r="N118" s="1">
        <v>17816.25</v>
      </c>
      <c r="O118" s="1">
        <v>17816.25</v>
      </c>
      <c r="P118" s="1">
        <v>263100</v>
      </c>
      <c r="Q118" s="1">
        <v>1.1008810000000001E-2</v>
      </c>
    </row>
    <row r="119" spans="1:17" ht="14.25" customHeight="1">
      <c r="A119" s="2">
        <v>44825</v>
      </c>
      <c r="B119" s="1">
        <v>566.20001200000002</v>
      </c>
      <c r="C119" s="1">
        <v>592</v>
      </c>
      <c r="D119" s="1">
        <v>566.20001200000002</v>
      </c>
      <c r="E119" s="1">
        <v>580.29998799999998</v>
      </c>
      <c r="F119" s="1">
        <v>580.29998799999998</v>
      </c>
      <c r="G119" s="1">
        <v>1096139</v>
      </c>
      <c r="H119" s="1">
        <f t="shared" si="0"/>
        <v>2.4812340838852087E-2</v>
      </c>
      <c r="J119" s="2">
        <v>44825</v>
      </c>
      <c r="K119" s="1">
        <v>17766.349610000001</v>
      </c>
      <c r="L119" s="1">
        <v>17838.699219999999</v>
      </c>
      <c r="M119" s="1">
        <v>17663.599610000001</v>
      </c>
      <c r="N119" s="1">
        <v>17718.349610000001</v>
      </c>
      <c r="O119" s="1">
        <v>17718.349610000001</v>
      </c>
      <c r="P119" s="1">
        <v>245500</v>
      </c>
      <c r="Q119" s="1">
        <v>-5.4950049999999999E-3</v>
      </c>
    </row>
    <row r="120" spans="1:17" ht="14.25" customHeight="1">
      <c r="A120" s="2">
        <v>44826</v>
      </c>
      <c r="B120" s="1">
        <v>589</v>
      </c>
      <c r="C120" s="1">
        <v>616.65002400000003</v>
      </c>
      <c r="D120" s="1">
        <v>584.84997599999997</v>
      </c>
      <c r="E120" s="1">
        <v>609.70001200000002</v>
      </c>
      <c r="F120" s="1">
        <v>609.70001200000002</v>
      </c>
      <c r="G120" s="1">
        <v>2297156</v>
      </c>
      <c r="H120" s="1">
        <f t="shared" si="0"/>
        <v>5.066349234527312E-2</v>
      </c>
      <c r="J120" s="2">
        <v>44826</v>
      </c>
      <c r="K120" s="1">
        <v>17609.650389999999</v>
      </c>
      <c r="L120" s="1">
        <v>17722.75</v>
      </c>
      <c r="M120" s="1">
        <v>17532.449219999999</v>
      </c>
      <c r="N120" s="1">
        <v>17629.800780000001</v>
      </c>
      <c r="O120" s="1">
        <v>17629.800780000001</v>
      </c>
      <c r="P120" s="1">
        <v>284100</v>
      </c>
      <c r="Q120" s="1">
        <v>-4.9975779999999999E-3</v>
      </c>
    </row>
    <row r="121" spans="1:17" ht="14.25" customHeight="1">
      <c r="A121" s="2">
        <v>44827</v>
      </c>
      <c r="B121" s="1">
        <v>612.59997599999997</v>
      </c>
      <c r="C121" s="1">
        <v>624.84997599999997</v>
      </c>
      <c r="D121" s="1">
        <v>597</v>
      </c>
      <c r="E121" s="1">
        <v>603.75</v>
      </c>
      <c r="F121" s="1">
        <v>603.75</v>
      </c>
      <c r="G121" s="1">
        <v>1110452</v>
      </c>
      <c r="H121" s="1">
        <f t="shared" si="0"/>
        <v>-9.7589173083368896E-3</v>
      </c>
      <c r="J121" s="2">
        <v>44827</v>
      </c>
      <c r="K121" s="1">
        <v>17593.849610000001</v>
      </c>
      <c r="L121" s="1">
        <v>17642.150389999999</v>
      </c>
      <c r="M121" s="1">
        <v>17291.650389999999</v>
      </c>
      <c r="N121" s="1">
        <v>17327.349610000001</v>
      </c>
      <c r="O121" s="1">
        <v>17327.349610000001</v>
      </c>
      <c r="P121" s="1">
        <v>390800</v>
      </c>
      <c r="Q121" s="1">
        <v>-1.7155677000000001E-2</v>
      </c>
    </row>
    <row r="122" spans="1:17" ht="14.25" customHeight="1">
      <c r="A122" s="2">
        <v>44830</v>
      </c>
      <c r="B122" s="1">
        <v>603</v>
      </c>
      <c r="C122" s="1">
        <v>603</v>
      </c>
      <c r="D122" s="1">
        <v>568.04998799999998</v>
      </c>
      <c r="E122" s="1">
        <v>592.95001200000002</v>
      </c>
      <c r="F122" s="1">
        <v>592.95001200000002</v>
      </c>
      <c r="G122" s="1">
        <v>788692</v>
      </c>
      <c r="H122" s="1">
        <f t="shared" si="0"/>
        <v>-1.7888178881987571E-2</v>
      </c>
      <c r="J122" s="2">
        <v>44830</v>
      </c>
      <c r="K122" s="1">
        <v>17156.300780000001</v>
      </c>
      <c r="L122" s="1">
        <v>17196.400389999999</v>
      </c>
      <c r="M122" s="1">
        <v>16978.300780000001</v>
      </c>
      <c r="N122" s="1">
        <v>17016.300780000001</v>
      </c>
      <c r="O122" s="1">
        <v>17016.300780000001</v>
      </c>
      <c r="P122" s="1">
        <v>492000</v>
      </c>
      <c r="Q122" s="1">
        <v>-1.7951321999999999E-2</v>
      </c>
    </row>
    <row r="123" spans="1:17" ht="14.25" customHeight="1">
      <c r="A123" s="2">
        <v>44831</v>
      </c>
      <c r="B123" s="1">
        <v>597.65002400000003</v>
      </c>
      <c r="C123" s="1">
        <v>606.95001200000002</v>
      </c>
      <c r="D123" s="1">
        <v>592.95001200000002</v>
      </c>
      <c r="E123" s="1">
        <v>600.20001200000002</v>
      </c>
      <c r="F123" s="1">
        <v>600.20001200000002</v>
      </c>
      <c r="G123" s="1">
        <v>424670</v>
      </c>
      <c r="H123" s="1">
        <f t="shared" si="0"/>
        <v>1.2227000342821537E-2</v>
      </c>
      <c r="J123" s="2">
        <v>44831</v>
      </c>
      <c r="K123" s="1">
        <v>17110.900389999999</v>
      </c>
      <c r="L123" s="1">
        <v>17176.449219999999</v>
      </c>
      <c r="M123" s="1">
        <v>16942.349610000001</v>
      </c>
      <c r="N123" s="1">
        <v>17007.400389999999</v>
      </c>
      <c r="O123" s="1">
        <v>17007.400389999999</v>
      </c>
      <c r="P123" s="1">
        <v>359900</v>
      </c>
      <c r="Q123" s="1">
        <v>-5.2305099999999996E-4</v>
      </c>
    </row>
    <row r="124" spans="1:17" ht="14.25" customHeight="1">
      <c r="A124" s="2">
        <v>44832</v>
      </c>
      <c r="B124" s="1">
        <v>596</v>
      </c>
      <c r="C124" s="1">
        <v>597.20001200000002</v>
      </c>
      <c r="D124" s="1">
        <v>577</v>
      </c>
      <c r="E124" s="1">
        <v>579.84997599999997</v>
      </c>
      <c r="F124" s="1">
        <v>579.84997599999997</v>
      </c>
      <c r="G124" s="1">
        <v>190193</v>
      </c>
      <c r="H124" s="1">
        <f t="shared" si="0"/>
        <v>-3.3905424180498134E-2</v>
      </c>
      <c r="J124" s="2">
        <v>44832</v>
      </c>
      <c r="K124" s="1">
        <v>16870.550780000001</v>
      </c>
      <c r="L124" s="1">
        <v>17037.599610000001</v>
      </c>
      <c r="M124" s="1">
        <v>16820.400389999999</v>
      </c>
      <c r="N124" s="1">
        <v>16858.599610000001</v>
      </c>
      <c r="O124" s="1">
        <v>16858.599610000001</v>
      </c>
      <c r="P124" s="1">
        <v>323900</v>
      </c>
      <c r="Q124" s="1">
        <v>-8.7491789999999993E-3</v>
      </c>
    </row>
    <row r="125" spans="1:17" ht="14.25" customHeight="1">
      <c r="A125" s="2">
        <v>44833</v>
      </c>
      <c r="B125" s="1">
        <v>588.20001200000002</v>
      </c>
      <c r="C125" s="1">
        <v>597.70001200000002</v>
      </c>
      <c r="D125" s="1">
        <v>579</v>
      </c>
      <c r="E125" s="1">
        <v>582.84997599999997</v>
      </c>
      <c r="F125" s="1">
        <v>582.84997599999997</v>
      </c>
      <c r="G125" s="1">
        <v>190199</v>
      </c>
      <c r="H125" s="1">
        <f t="shared" si="0"/>
        <v>5.1737520465120479E-3</v>
      </c>
      <c r="J125" s="2">
        <v>44833</v>
      </c>
      <c r="K125" s="1">
        <v>16993.599610000001</v>
      </c>
      <c r="L125" s="1">
        <v>17026.050780000001</v>
      </c>
      <c r="M125" s="1">
        <v>16788.599610000001</v>
      </c>
      <c r="N125" s="1">
        <v>16818.099610000001</v>
      </c>
      <c r="O125" s="1">
        <v>16818.099610000001</v>
      </c>
      <c r="P125" s="1">
        <v>340000</v>
      </c>
      <c r="Q125" s="1">
        <v>-2.4023349999999998E-3</v>
      </c>
    </row>
    <row r="126" spans="1:17" ht="14.25" customHeight="1">
      <c r="A126" s="2">
        <v>44834</v>
      </c>
      <c r="B126" s="1">
        <v>578.65002400000003</v>
      </c>
      <c r="C126" s="1">
        <v>585</v>
      </c>
      <c r="D126" s="1">
        <v>573.5</v>
      </c>
      <c r="E126" s="1">
        <v>582.29998799999998</v>
      </c>
      <c r="F126" s="1">
        <v>582.29998799999998</v>
      </c>
      <c r="G126" s="1">
        <v>155580</v>
      </c>
      <c r="H126" s="1">
        <f t="shared" si="0"/>
        <v>-9.4361846555168771E-4</v>
      </c>
      <c r="J126" s="2">
        <v>44834</v>
      </c>
      <c r="K126" s="1">
        <v>16798.050780000001</v>
      </c>
      <c r="L126" s="1">
        <v>17187.099610000001</v>
      </c>
      <c r="M126" s="1">
        <v>16747.699219999999</v>
      </c>
      <c r="N126" s="1">
        <v>17094.349610000001</v>
      </c>
      <c r="O126" s="1">
        <v>17094.349610000001</v>
      </c>
      <c r="P126" s="1">
        <v>376100</v>
      </c>
      <c r="Q126" s="1">
        <v>1.6425756E-2</v>
      </c>
    </row>
    <row r="127" spans="1:17" ht="14.25" customHeight="1">
      <c r="A127" s="2">
        <v>44837</v>
      </c>
      <c r="B127" s="1">
        <v>582.29998799999998</v>
      </c>
      <c r="C127" s="1">
        <v>592.40002400000003</v>
      </c>
      <c r="D127" s="1">
        <v>573.75</v>
      </c>
      <c r="E127" s="1">
        <v>580.79998799999998</v>
      </c>
      <c r="F127" s="1">
        <v>580.79998799999998</v>
      </c>
      <c r="G127" s="1">
        <v>211786</v>
      </c>
      <c r="H127" s="1">
        <f t="shared" si="0"/>
        <v>-2.5759918099121926E-3</v>
      </c>
      <c r="J127" s="2">
        <v>44837</v>
      </c>
      <c r="K127" s="1">
        <v>17102.099610000001</v>
      </c>
      <c r="L127" s="1">
        <v>17114.650389999999</v>
      </c>
      <c r="M127" s="1">
        <v>16855.550780000001</v>
      </c>
      <c r="N127" s="1">
        <v>16887.349610000001</v>
      </c>
      <c r="O127" s="1">
        <v>16887.349610000001</v>
      </c>
      <c r="P127" s="1">
        <v>278400</v>
      </c>
      <c r="Q127" s="1">
        <v>-1.2109264E-2</v>
      </c>
    </row>
    <row r="128" spans="1:17" ht="14.25" customHeight="1">
      <c r="A128" s="2">
        <v>44838</v>
      </c>
      <c r="B128" s="1">
        <v>586.70001200000002</v>
      </c>
      <c r="C128" s="1">
        <v>593.25</v>
      </c>
      <c r="D128" s="1">
        <v>580.25</v>
      </c>
      <c r="E128" s="1">
        <v>584.95001200000002</v>
      </c>
      <c r="F128" s="1">
        <v>584.95001200000002</v>
      </c>
      <c r="G128" s="1">
        <v>146866</v>
      </c>
      <c r="H128" s="1">
        <f t="shared" si="0"/>
        <v>7.1453582743532529E-3</v>
      </c>
      <c r="J128" s="2">
        <v>44838</v>
      </c>
      <c r="K128" s="1">
        <v>17147.449219999999</v>
      </c>
      <c r="L128" s="1">
        <v>17287.300780000001</v>
      </c>
      <c r="M128" s="1">
        <v>17117.300780000001</v>
      </c>
      <c r="N128" s="1">
        <v>17274.300780000001</v>
      </c>
      <c r="O128" s="1">
        <v>17274.300780000001</v>
      </c>
      <c r="P128" s="1">
        <v>226000</v>
      </c>
      <c r="Q128" s="1">
        <v>2.2913671E-2</v>
      </c>
    </row>
    <row r="129" spans="1:17" ht="14.25" customHeight="1">
      <c r="A129" s="2">
        <v>44840</v>
      </c>
      <c r="B129" s="1">
        <v>590</v>
      </c>
      <c r="C129" s="1">
        <v>595.5</v>
      </c>
      <c r="D129" s="1">
        <v>585.20001200000002</v>
      </c>
      <c r="E129" s="1">
        <v>588.90002400000003</v>
      </c>
      <c r="F129" s="1">
        <v>588.90002400000003</v>
      </c>
      <c r="G129" s="1">
        <v>256819</v>
      </c>
      <c r="H129" s="1">
        <f t="shared" si="0"/>
        <v>6.7527342832160997E-3</v>
      </c>
      <c r="J129" s="2">
        <v>44840</v>
      </c>
      <c r="K129" s="1">
        <v>17379.25</v>
      </c>
      <c r="L129" s="1">
        <v>17428.800780000001</v>
      </c>
      <c r="M129" s="1">
        <v>17315.650389999999</v>
      </c>
      <c r="N129" s="1">
        <v>17331.800780000001</v>
      </c>
      <c r="O129" s="1">
        <v>17331.800780000001</v>
      </c>
      <c r="P129" s="1">
        <v>265500</v>
      </c>
      <c r="Q129" s="1">
        <v>3.328644E-3</v>
      </c>
    </row>
    <row r="130" spans="1:17" ht="14.25" customHeight="1">
      <c r="A130" s="2">
        <v>44841</v>
      </c>
      <c r="B130" s="1">
        <v>591.54998799999998</v>
      </c>
      <c r="C130" s="1">
        <v>597</v>
      </c>
      <c r="D130" s="1">
        <v>580.04998799999998</v>
      </c>
      <c r="E130" s="1">
        <v>583.20001200000002</v>
      </c>
      <c r="F130" s="1">
        <v>583.20001200000002</v>
      </c>
      <c r="G130" s="1">
        <v>194705</v>
      </c>
      <c r="H130" s="1">
        <f t="shared" si="0"/>
        <v>-9.6790826417083586E-3</v>
      </c>
      <c r="J130" s="2">
        <v>44841</v>
      </c>
      <c r="K130" s="1">
        <v>17287.199219999999</v>
      </c>
      <c r="L130" s="1">
        <v>17337.349610000001</v>
      </c>
      <c r="M130" s="1">
        <v>17216.949219999999</v>
      </c>
      <c r="N130" s="1">
        <v>17314.650389999999</v>
      </c>
      <c r="O130" s="1">
        <v>17314.650389999999</v>
      </c>
      <c r="P130" s="1">
        <v>216300</v>
      </c>
      <c r="Q130" s="1">
        <v>-9.8953299999999991E-4</v>
      </c>
    </row>
    <row r="131" spans="1:17" ht="14.25" customHeight="1">
      <c r="A131" s="2">
        <v>44844</v>
      </c>
      <c r="B131" s="1">
        <v>582.90002400000003</v>
      </c>
      <c r="C131" s="1">
        <v>587.59997599999997</v>
      </c>
      <c r="D131" s="1">
        <v>577.84997599999997</v>
      </c>
      <c r="E131" s="1">
        <v>584.75</v>
      </c>
      <c r="F131" s="1">
        <v>584.75</v>
      </c>
      <c r="G131" s="1">
        <v>149696</v>
      </c>
      <c r="H131" s="1">
        <f t="shared" si="0"/>
        <v>2.6577297121179733E-3</v>
      </c>
      <c r="J131" s="2">
        <v>44844</v>
      </c>
      <c r="K131" s="1">
        <v>17094.349610000001</v>
      </c>
      <c r="L131" s="1">
        <v>17280.150389999999</v>
      </c>
      <c r="M131" s="1">
        <v>17064.699219999999</v>
      </c>
      <c r="N131" s="1">
        <v>17241</v>
      </c>
      <c r="O131" s="1">
        <v>17241</v>
      </c>
      <c r="P131" s="1">
        <v>234000</v>
      </c>
      <c r="Q131" s="1">
        <v>-4.2536459999999998E-3</v>
      </c>
    </row>
    <row r="132" spans="1:17" ht="14.25" customHeight="1">
      <c r="A132" s="2">
        <v>44845</v>
      </c>
      <c r="B132" s="1">
        <v>584</v>
      </c>
      <c r="C132" s="1">
        <v>586.5</v>
      </c>
      <c r="D132" s="1">
        <v>568.65002400000003</v>
      </c>
      <c r="E132" s="1">
        <v>571.09997599999997</v>
      </c>
      <c r="F132" s="1">
        <v>571.09997599999997</v>
      </c>
      <c r="G132" s="1">
        <v>170994</v>
      </c>
      <c r="H132" s="1">
        <f t="shared" si="0"/>
        <v>-2.3343350149636621E-2</v>
      </c>
      <c r="J132" s="2">
        <v>44845</v>
      </c>
      <c r="K132" s="1">
        <v>17256.050780000001</v>
      </c>
      <c r="L132" s="1">
        <v>17261.800780000001</v>
      </c>
      <c r="M132" s="1">
        <v>16950.300780000001</v>
      </c>
      <c r="N132" s="1">
        <v>16983.550780000001</v>
      </c>
      <c r="O132" s="1">
        <v>16983.550780000001</v>
      </c>
      <c r="P132" s="1">
        <v>282600</v>
      </c>
      <c r="Q132" s="1">
        <v>-1.4932383E-2</v>
      </c>
    </row>
    <row r="133" spans="1:17" ht="14.25" customHeight="1">
      <c r="A133" s="2">
        <v>44846</v>
      </c>
      <c r="B133" s="1">
        <v>573.75</v>
      </c>
      <c r="C133" s="1">
        <v>575.25</v>
      </c>
      <c r="D133" s="1">
        <v>563.29998799999998</v>
      </c>
      <c r="E133" s="1">
        <v>567.29998799999998</v>
      </c>
      <c r="F133" s="1">
        <v>567.29998799999998</v>
      </c>
      <c r="G133" s="1">
        <v>148319</v>
      </c>
      <c r="H133" s="1">
        <f t="shared" si="0"/>
        <v>-6.6538052174598405E-3</v>
      </c>
      <c r="J133" s="2">
        <v>44846</v>
      </c>
      <c r="K133" s="1">
        <v>17025.550780000001</v>
      </c>
      <c r="L133" s="1">
        <v>17142.349610000001</v>
      </c>
      <c r="M133" s="1">
        <v>16960.050780000001</v>
      </c>
      <c r="N133" s="1">
        <v>17123.599610000001</v>
      </c>
      <c r="O133" s="1">
        <v>17123.599610000001</v>
      </c>
      <c r="P133" s="1">
        <v>256000</v>
      </c>
      <c r="Q133" s="1">
        <v>8.2461449999999999E-3</v>
      </c>
    </row>
    <row r="134" spans="1:17" ht="14.25" customHeight="1">
      <c r="A134" s="2">
        <v>44847</v>
      </c>
      <c r="B134" s="1">
        <v>568.70001200000002</v>
      </c>
      <c r="C134" s="1">
        <v>571.95001200000002</v>
      </c>
      <c r="D134" s="1">
        <v>559.04998799999998</v>
      </c>
      <c r="E134" s="1">
        <v>561.29998799999998</v>
      </c>
      <c r="F134" s="1">
        <v>561.29998799999998</v>
      </c>
      <c r="G134" s="1">
        <v>112175</v>
      </c>
      <c r="H134" s="1">
        <f t="shared" si="0"/>
        <v>-1.0576414819173263E-2</v>
      </c>
      <c r="J134" s="2">
        <v>44847</v>
      </c>
      <c r="K134" s="1">
        <v>17087.349610000001</v>
      </c>
      <c r="L134" s="1">
        <v>17112.349610000001</v>
      </c>
      <c r="M134" s="1">
        <v>16956.949219999999</v>
      </c>
      <c r="N134" s="1">
        <v>17014.349610000001</v>
      </c>
      <c r="O134" s="1">
        <v>17014.349610000001</v>
      </c>
      <c r="P134" s="1">
        <v>266400</v>
      </c>
      <c r="Q134" s="1">
        <v>-6.3800840000000003E-3</v>
      </c>
    </row>
    <row r="135" spans="1:17" ht="14.25" customHeight="1">
      <c r="A135" s="2">
        <v>44848</v>
      </c>
      <c r="B135" s="1">
        <v>569.95001200000002</v>
      </c>
      <c r="C135" s="1">
        <v>571</v>
      </c>
      <c r="D135" s="1">
        <v>560.04998799999998</v>
      </c>
      <c r="E135" s="1">
        <v>561.25</v>
      </c>
      <c r="F135" s="1">
        <v>561.25</v>
      </c>
      <c r="G135" s="1">
        <v>101189</v>
      </c>
      <c r="H135" s="1">
        <f t="shared" si="0"/>
        <v>-8.9057546888815509E-5</v>
      </c>
      <c r="J135" s="2">
        <v>44848</v>
      </c>
      <c r="K135" s="1">
        <v>17322.300780000001</v>
      </c>
      <c r="L135" s="1">
        <v>17348.550780000001</v>
      </c>
      <c r="M135" s="1">
        <v>17169.75</v>
      </c>
      <c r="N135" s="1">
        <v>17185.699219999999</v>
      </c>
      <c r="O135" s="1">
        <v>17185.699219999999</v>
      </c>
      <c r="P135" s="1">
        <v>227000</v>
      </c>
      <c r="Q135" s="1">
        <v>1.0070888E-2</v>
      </c>
    </row>
    <row r="136" spans="1:17" ht="14.25" customHeight="1">
      <c r="A136" s="2">
        <v>44851</v>
      </c>
      <c r="B136" s="1">
        <v>560</v>
      </c>
      <c r="C136" s="1">
        <v>564.70001200000002</v>
      </c>
      <c r="D136" s="1">
        <v>551</v>
      </c>
      <c r="E136" s="1">
        <v>552.79998799999998</v>
      </c>
      <c r="F136" s="1">
        <v>552.79998799999998</v>
      </c>
      <c r="G136" s="1">
        <v>204507</v>
      </c>
      <c r="H136" s="1">
        <f t="shared" si="0"/>
        <v>-1.5055700668151428E-2</v>
      </c>
      <c r="J136" s="2">
        <v>44851</v>
      </c>
      <c r="K136" s="1">
        <v>17144.800780000001</v>
      </c>
      <c r="L136" s="1">
        <v>17328.550780000001</v>
      </c>
      <c r="M136" s="1">
        <v>17098.550780000001</v>
      </c>
      <c r="N136" s="1">
        <v>17311.800780000001</v>
      </c>
      <c r="O136" s="1">
        <v>17311.800780000001</v>
      </c>
      <c r="P136" s="1">
        <v>212200</v>
      </c>
      <c r="Q136" s="1">
        <v>7.3375869999999996E-3</v>
      </c>
    </row>
    <row r="137" spans="1:17" ht="14.25" customHeight="1">
      <c r="A137" s="2">
        <v>44852</v>
      </c>
      <c r="B137" s="1">
        <v>555.95001200000002</v>
      </c>
      <c r="C137" s="1">
        <v>562.70001200000002</v>
      </c>
      <c r="D137" s="1">
        <v>555</v>
      </c>
      <c r="E137" s="1">
        <v>557.04998799999998</v>
      </c>
      <c r="F137" s="1">
        <v>557.04998799999998</v>
      </c>
      <c r="G137" s="1">
        <v>102486</v>
      </c>
      <c r="H137" s="1">
        <f t="shared" si="0"/>
        <v>7.6881333072678082E-3</v>
      </c>
      <c r="J137" s="2">
        <v>44852</v>
      </c>
      <c r="K137" s="1">
        <v>17438.75</v>
      </c>
      <c r="L137" s="1">
        <v>17527.800780000001</v>
      </c>
      <c r="M137" s="1">
        <v>17434.050780000001</v>
      </c>
      <c r="N137" s="1">
        <v>17486.949219999999</v>
      </c>
      <c r="O137" s="1">
        <v>17486.949219999999</v>
      </c>
      <c r="P137" s="1">
        <v>239500</v>
      </c>
      <c r="Q137" s="1">
        <v>1.0117286E-2</v>
      </c>
    </row>
    <row r="138" spans="1:17" ht="14.25" customHeight="1">
      <c r="A138" s="2">
        <v>44853</v>
      </c>
      <c r="B138" s="1">
        <v>561.34997599999997</v>
      </c>
      <c r="C138" s="1">
        <v>563.90002400000003</v>
      </c>
      <c r="D138" s="1">
        <v>556.34997599999997</v>
      </c>
      <c r="E138" s="1">
        <v>560.70001200000002</v>
      </c>
      <c r="F138" s="1">
        <v>560.70001200000002</v>
      </c>
      <c r="G138" s="1">
        <v>84788</v>
      </c>
      <c r="H138" s="1">
        <f t="shared" si="0"/>
        <v>6.5524173388906704E-3</v>
      </c>
      <c r="J138" s="2">
        <v>44853</v>
      </c>
      <c r="K138" s="1">
        <v>17568.150389999999</v>
      </c>
      <c r="L138" s="1">
        <v>17607.599610000001</v>
      </c>
      <c r="M138" s="1">
        <v>17472.849610000001</v>
      </c>
      <c r="N138" s="1">
        <v>17512.25</v>
      </c>
      <c r="O138" s="1">
        <v>17512.25</v>
      </c>
      <c r="P138" s="1">
        <v>210500</v>
      </c>
      <c r="Q138" s="1">
        <v>1.446838E-3</v>
      </c>
    </row>
    <row r="139" spans="1:17" ht="14.25" customHeight="1">
      <c r="A139" s="2">
        <v>44854</v>
      </c>
      <c r="B139" s="1">
        <v>557.90002400000003</v>
      </c>
      <c r="C139" s="1">
        <v>567.40002400000003</v>
      </c>
      <c r="D139" s="1">
        <v>552.09997599999997</v>
      </c>
      <c r="E139" s="1">
        <v>555.75</v>
      </c>
      <c r="F139" s="1">
        <v>555.75</v>
      </c>
      <c r="G139" s="1">
        <v>143397</v>
      </c>
      <c r="H139" s="1">
        <f t="shared" si="0"/>
        <v>-8.8282716141622197E-3</v>
      </c>
      <c r="J139" s="2">
        <v>44854</v>
      </c>
      <c r="K139" s="1">
        <v>17423.099610000001</v>
      </c>
      <c r="L139" s="1">
        <v>17584.150389999999</v>
      </c>
      <c r="M139" s="1">
        <v>17421</v>
      </c>
      <c r="N139" s="1">
        <v>17563.949219999999</v>
      </c>
      <c r="O139" s="1">
        <v>17563.949219999999</v>
      </c>
      <c r="P139" s="1">
        <v>249600</v>
      </c>
      <c r="Q139" s="1">
        <v>2.952175E-3</v>
      </c>
    </row>
    <row r="140" spans="1:17" ht="14.25" customHeight="1">
      <c r="A140" s="2">
        <v>44855</v>
      </c>
      <c r="B140" s="1">
        <v>559.59997599999997</v>
      </c>
      <c r="C140" s="1">
        <v>562.79998799999998</v>
      </c>
      <c r="D140" s="1">
        <v>542.04998799999998</v>
      </c>
      <c r="E140" s="1">
        <v>546.15002400000003</v>
      </c>
      <c r="F140" s="1">
        <v>546.15002400000003</v>
      </c>
      <c r="G140" s="1">
        <v>207534</v>
      </c>
      <c r="H140" s="1">
        <f t="shared" si="0"/>
        <v>-1.727391093117403E-2</v>
      </c>
      <c r="J140" s="2">
        <v>44855</v>
      </c>
      <c r="K140" s="1">
        <v>17622.849610000001</v>
      </c>
      <c r="L140" s="1">
        <v>17670.150389999999</v>
      </c>
      <c r="M140" s="1">
        <v>17520.75</v>
      </c>
      <c r="N140" s="1">
        <v>17576.300780000001</v>
      </c>
      <c r="O140" s="1">
        <v>17576.300780000001</v>
      </c>
      <c r="P140" s="1">
        <v>277700</v>
      </c>
      <c r="Q140" s="1">
        <v>7.0323399999999996E-4</v>
      </c>
    </row>
    <row r="141" spans="1:17" ht="14.25" customHeight="1">
      <c r="A141" s="2">
        <v>44858</v>
      </c>
      <c r="B141" s="1">
        <v>562</v>
      </c>
      <c r="C141" s="1">
        <v>579</v>
      </c>
      <c r="D141" s="1">
        <v>562</v>
      </c>
      <c r="E141" s="1">
        <v>574.09997599999997</v>
      </c>
      <c r="F141" s="1">
        <v>574.09997599999997</v>
      </c>
      <c r="G141" s="1">
        <v>266558</v>
      </c>
      <c r="H141" s="1">
        <f t="shared" si="0"/>
        <v>5.1176326598495026E-2</v>
      </c>
      <c r="J141" s="2">
        <v>44858</v>
      </c>
      <c r="K141" s="1">
        <v>17736.349610000001</v>
      </c>
      <c r="L141" s="1">
        <v>17777.550780000001</v>
      </c>
      <c r="M141" s="1">
        <v>17707.400389999999</v>
      </c>
      <c r="N141" s="1">
        <v>17730.75</v>
      </c>
      <c r="O141" s="1">
        <v>17730.75</v>
      </c>
      <c r="P141" s="1">
        <v>45000</v>
      </c>
      <c r="Q141" s="1">
        <v>8.7873559999999996E-3</v>
      </c>
    </row>
    <row r="142" spans="1:17" ht="14.25" customHeight="1">
      <c r="A142" s="2">
        <v>44859</v>
      </c>
      <c r="B142" s="1">
        <v>575.90002400000003</v>
      </c>
      <c r="C142" s="1">
        <v>580.45001200000002</v>
      </c>
      <c r="D142" s="1">
        <v>560</v>
      </c>
      <c r="E142" s="1">
        <v>565.65002400000003</v>
      </c>
      <c r="F142" s="1">
        <v>565.65002400000003</v>
      </c>
      <c r="G142" s="1">
        <v>191252</v>
      </c>
      <c r="H142" s="1">
        <f t="shared" si="0"/>
        <v>-1.4718607129849404E-2</v>
      </c>
      <c r="J142" s="2">
        <v>44859</v>
      </c>
      <c r="K142" s="1">
        <v>17808.300780000001</v>
      </c>
      <c r="L142" s="1">
        <v>17811.5</v>
      </c>
      <c r="M142" s="1">
        <v>17637</v>
      </c>
      <c r="N142" s="1">
        <v>17656.349610000001</v>
      </c>
      <c r="O142" s="1">
        <v>17656.349610000001</v>
      </c>
      <c r="P142" s="1">
        <v>251400</v>
      </c>
      <c r="Q142" s="1">
        <v>-4.196122E-3</v>
      </c>
    </row>
    <row r="143" spans="1:17" ht="14.25" customHeight="1">
      <c r="A143" s="2">
        <v>44861</v>
      </c>
      <c r="B143" s="1">
        <v>568</v>
      </c>
      <c r="C143" s="1">
        <v>575</v>
      </c>
      <c r="D143" s="1">
        <v>558.20001200000002</v>
      </c>
      <c r="E143" s="1">
        <v>569.29998799999998</v>
      </c>
      <c r="F143" s="1">
        <v>569.29998799999998</v>
      </c>
      <c r="G143" s="1">
        <v>215097</v>
      </c>
      <c r="H143" s="1">
        <f t="shared" si="0"/>
        <v>6.4526895520824468E-3</v>
      </c>
      <c r="J143" s="2">
        <v>44861</v>
      </c>
      <c r="K143" s="1">
        <v>17771.400389999999</v>
      </c>
      <c r="L143" s="1">
        <v>17783.900389999999</v>
      </c>
      <c r="M143" s="1">
        <v>17654.5</v>
      </c>
      <c r="N143" s="1">
        <v>17736.949219999999</v>
      </c>
      <c r="O143" s="1">
        <v>17736.949219999999</v>
      </c>
      <c r="P143" s="1">
        <v>324600</v>
      </c>
      <c r="Q143" s="1">
        <v>4.5649080000000003E-3</v>
      </c>
    </row>
    <row r="144" spans="1:17" ht="14.25" customHeight="1">
      <c r="A144" s="2">
        <v>44862</v>
      </c>
      <c r="B144" s="1">
        <v>569.90002400000003</v>
      </c>
      <c r="C144" s="1">
        <v>571.75</v>
      </c>
      <c r="D144" s="1">
        <v>556.75</v>
      </c>
      <c r="E144" s="1">
        <v>561.40002400000003</v>
      </c>
      <c r="F144" s="1">
        <v>561.40002400000003</v>
      </c>
      <c r="G144" s="1">
        <v>172232</v>
      </c>
      <c r="H144" s="1">
        <f t="shared" si="0"/>
        <v>-1.3876627729702218E-2</v>
      </c>
      <c r="J144" s="2">
        <v>44862</v>
      </c>
      <c r="K144" s="1">
        <v>17756.400389999999</v>
      </c>
      <c r="L144" s="1">
        <v>17838.900389999999</v>
      </c>
      <c r="M144" s="1">
        <v>17723.699219999999</v>
      </c>
      <c r="N144" s="1">
        <v>17786.800780000001</v>
      </c>
      <c r="O144" s="1">
        <v>17786.800780000001</v>
      </c>
      <c r="P144" s="1">
        <v>250000</v>
      </c>
      <c r="Q144" s="1">
        <v>2.8106049999999999E-3</v>
      </c>
    </row>
    <row r="145" spans="1:17" ht="14.25" customHeight="1">
      <c r="A145" s="2">
        <v>44865</v>
      </c>
      <c r="B145" s="1">
        <v>565.04998799999998</v>
      </c>
      <c r="C145" s="1">
        <v>568.20001200000002</v>
      </c>
      <c r="D145" s="1">
        <v>555.79998799999998</v>
      </c>
      <c r="E145" s="1">
        <v>563.70001200000002</v>
      </c>
      <c r="F145" s="1">
        <v>563.70001200000002</v>
      </c>
      <c r="G145" s="1">
        <v>198740</v>
      </c>
      <c r="H145" s="1">
        <f t="shared" si="0"/>
        <v>4.0968790553523871E-3</v>
      </c>
      <c r="J145" s="2">
        <v>44865</v>
      </c>
      <c r="K145" s="1">
        <v>17910.199219999999</v>
      </c>
      <c r="L145" s="1">
        <v>18022.800780000001</v>
      </c>
      <c r="M145" s="1">
        <v>17899.900389999999</v>
      </c>
      <c r="N145" s="1">
        <v>18012.199219999999</v>
      </c>
      <c r="O145" s="1">
        <v>18012.199219999999</v>
      </c>
      <c r="P145" s="1">
        <v>227200</v>
      </c>
      <c r="Q145" s="1">
        <v>1.267223E-2</v>
      </c>
    </row>
    <row r="146" spans="1:17" ht="14.25" customHeight="1">
      <c r="A146" s="2">
        <v>44866</v>
      </c>
      <c r="B146" s="1">
        <v>563.70001200000002</v>
      </c>
      <c r="C146" s="1">
        <v>584.40002400000003</v>
      </c>
      <c r="D146" s="1">
        <v>560.70001200000002</v>
      </c>
      <c r="E146" s="1">
        <v>580.90002400000003</v>
      </c>
      <c r="F146" s="1">
        <v>580.90002400000003</v>
      </c>
      <c r="G146" s="1">
        <v>429643</v>
      </c>
      <c r="H146" s="1">
        <f t="shared" si="0"/>
        <v>3.0512704690167647E-2</v>
      </c>
      <c r="J146" s="2">
        <v>44866</v>
      </c>
      <c r="K146" s="1">
        <v>18130.699219999999</v>
      </c>
      <c r="L146" s="1">
        <v>18175.800780000001</v>
      </c>
      <c r="M146" s="1">
        <v>18060.150389999999</v>
      </c>
      <c r="N146" s="1">
        <v>18145.400389999999</v>
      </c>
      <c r="O146" s="1">
        <v>18145.400389999999</v>
      </c>
      <c r="P146" s="1">
        <v>349900</v>
      </c>
      <c r="Q146" s="1">
        <v>7.3950530000000004E-3</v>
      </c>
    </row>
    <row r="147" spans="1:17" ht="14.25" customHeight="1">
      <c r="A147" s="2">
        <v>44867</v>
      </c>
      <c r="B147" s="1">
        <v>582</v>
      </c>
      <c r="C147" s="1">
        <v>584.70001200000002</v>
      </c>
      <c r="D147" s="1">
        <v>576</v>
      </c>
      <c r="E147" s="1">
        <v>577.45001200000002</v>
      </c>
      <c r="F147" s="1">
        <v>577.45001200000002</v>
      </c>
      <c r="G147" s="1">
        <v>226087</v>
      </c>
      <c r="H147" s="1">
        <f t="shared" si="0"/>
        <v>-5.939080491413451E-3</v>
      </c>
      <c r="J147" s="2">
        <v>44867</v>
      </c>
      <c r="K147" s="1">
        <v>18177.900389999999</v>
      </c>
      <c r="L147" s="1">
        <v>18178.75</v>
      </c>
      <c r="M147" s="1">
        <v>18048.650389999999</v>
      </c>
      <c r="N147" s="1">
        <v>18082.849610000001</v>
      </c>
      <c r="O147" s="1">
        <v>18082.849610000001</v>
      </c>
      <c r="P147" s="1">
        <v>270900</v>
      </c>
      <c r="Q147" s="1">
        <v>-3.4471979999999998E-3</v>
      </c>
    </row>
    <row r="148" spans="1:17" ht="14.25" customHeight="1">
      <c r="A148" s="2">
        <v>44868</v>
      </c>
      <c r="B148" s="1">
        <v>572.70001200000002</v>
      </c>
      <c r="C148" s="1">
        <v>582.95001200000002</v>
      </c>
      <c r="D148" s="1">
        <v>571</v>
      </c>
      <c r="E148" s="1">
        <v>575.45001200000002</v>
      </c>
      <c r="F148" s="1">
        <v>575.45001200000002</v>
      </c>
      <c r="G148" s="1">
        <v>106434</v>
      </c>
      <c r="H148" s="1">
        <f t="shared" si="0"/>
        <v>-3.4635032616467942E-3</v>
      </c>
      <c r="J148" s="2">
        <v>44868</v>
      </c>
      <c r="K148" s="1">
        <v>17968.349610000001</v>
      </c>
      <c r="L148" s="1">
        <v>18106.300780000001</v>
      </c>
      <c r="M148" s="1">
        <v>17959.199219999999</v>
      </c>
      <c r="N148" s="1">
        <v>18052.699219999999</v>
      </c>
      <c r="O148" s="1">
        <v>18052.699219999999</v>
      </c>
      <c r="P148" s="1">
        <v>213000</v>
      </c>
      <c r="Q148" s="1">
        <v>-1.667347E-3</v>
      </c>
    </row>
    <row r="149" spans="1:17" ht="14.25" customHeight="1">
      <c r="A149" s="2">
        <v>44869</v>
      </c>
      <c r="B149" s="1">
        <v>577</v>
      </c>
      <c r="C149" s="1">
        <v>585</v>
      </c>
      <c r="D149" s="1">
        <v>570.09997599999997</v>
      </c>
      <c r="E149" s="1">
        <v>577.95001200000002</v>
      </c>
      <c r="F149" s="1">
        <v>577.95001200000002</v>
      </c>
      <c r="G149" s="1">
        <v>193848</v>
      </c>
      <c r="H149" s="1">
        <f t="shared" si="0"/>
        <v>4.3444260107166066E-3</v>
      </c>
      <c r="J149" s="2">
        <v>44869</v>
      </c>
      <c r="K149" s="1">
        <v>18053.400389999999</v>
      </c>
      <c r="L149" s="1">
        <v>18135.099610000001</v>
      </c>
      <c r="M149" s="1">
        <v>18017.150389999999</v>
      </c>
      <c r="N149" s="1">
        <v>18117.150389999999</v>
      </c>
      <c r="O149" s="1">
        <v>18117.150389999999</v>
      </c>
      <c r="P149" s="1">
        <v>267900</v>
      </c>
      <c r="Q149" s="1">
        <v>3.5701679999999999E-3</v>
      </c>
    </row>
    <row r="150" spans="1:17" ht="14.25" customHeight="1">
      <c r="A150" s="2">
        <v>44872</v>
      </c>
      <c r="B150" s="1">
        <v>581.90002400000003</v>
      </c>
      <c r="C150" s="1">
        <v>589.5</v>
      </c>
      <c r="D150" s="1">
        <v>576.59997599999997</v>
      </c>
      <c r="E150" s="1">
        <v>578.54998799999998</v>
      </c>
      <c r="F150" s="1">
        <v>578.54998799999998</v>
      </c>
      <c r="G150" s="1">
        <v>219544</v>
      </c>
      <c r="H150" s="1">
        <f t="shared" si="0"/>
        <v>1.0381105416430447E-3</v>
      </c>
      <c r="J150" s="2">
        <v>44872</v>
      </c>
      <c r="K150" s="1">
        <v>18211.75</v>
      </c>
      <c r="L150" s="1">
        <v>18255.5</v>
      </c>
      <c r="M150" s="1">
        <v>18064.75</v>
      </c>
      <c r="N150" s="1">
        <v>18202.800780000001</v>
      </c>
      <c r="O150" s="1">
        <v>18202.800780000001</v>
      </c>
      <c r="P150" s="1">
        <v>314800</v>
      </c>
      <c r="Q150" s="1">
        <v>4.7275859999999998E-3</v>
      </c>
    </row>
    <row r="151" spans="1:17" ht="14.25" customHeight="1">
      <c r="A151" s="2">
        <v>44874</v>
      </c>
      <c r="B151" s="1">
        <v>582.40002400000003</v>
      </c>
      <c r="C151" s="1">
        <v>582.40002400000003</v>
      </c>
      <c r="D151" s="1">
        <v>565</v>
      </c>
      <c r="E151" s="1">
        <v>567.54998799999998</v>
      </c>
      <c r="F151" s="1">
        <v>567.54998799999998</v>
      </c>
      <c r="G151" s="1">
        <v>144162</v>
      </c>
      <c r="H151" s="1">
        <f t="shared" si="0"/>
        <v>-1.9013050260403785E-2</v>
      </c>
      <c r="J151" s="2">
        <v>44874</v>
      </c>
      <c r="K151" s="1">
        <v>18288.25</v>
      </c>
      <c r="L151" s="1">
        <v>18296.400389999999</v>
      </c>
      <c r="M151" s="1">
        <v>18117.5</v>
      </c>
      <c r="N151" s="1">
        <v>18157</v>
      </c>
      <c r="O151" s="1">
        <v>18157</v>
      </c>
      <c r="P151" s="1">
        <v>307200</v>
      </c>
      <c r="Q151" s="1">
        <v>-2.5161390000000001E-3</v>
      </c>
    </row>
    <row r="152" spans="1:17" ht="14.25" customHeight="1">
      <c r="A152" s="2">
        <v>44875</v>
      </c>
      <c r="B152" s="1">
        <v>536.34997599999997</v>
      </c>
      <c r="C152" s="1">
        <v>559.5</v>
      </c>
      <c r="D152" s="1">
        <v>536.34997599999997</v>
      </c>
      <c r="E152" s="1">
        <v>550.40002400000003</v>
      </c>
      <c r="F152" s="1">
        <v>550.40002400000003</v>
      </c>
      <c r="G152" s="1">
        <v>363138</v>
      </c>
      <c r="H152" s="1">
        <f t="shared" si="0"/>
        <v>-3.0217539181764508E-2</v>
      </c>
      <c r="J152" s="2">
        <v>44875</v>
      </c>
      <c r="K152" s="1">
        <v>18044.349610000001</v>
      </c>
      <c r="L152" s="1">
        <v>18103.099610000001</v>
      </c>
      <c r="M152" s="1">
        <v>17969.400389999999</v>
      </c>
      <c r="N152" s="1">
        <v>18028.199219999999</v>
      </c>
      <c r="O152" s="1">
        <v>18028.199219999999</v>
      </c>
      <c r="P152" s="1">
        <v>256500</v>
      </c>
      <c r="Q152" s="1">
        <v>-7.0937259999999999E-3</v>
      </c>
    </row>
    <row r="153" spans="1:17" ht="14.25" customHeight="1">
      <c r="A153" s="2">
        <v>44876</v>
      </c>
      <c r="B153" s="1">
        <v>560.09997599999997</v>
      </c>
      <c r="C153" s="1">
        <v>565</v>
      </c>
      <c r="D153" s="1">
        <v>545.5</v>
      </c>
      <c r="E153" s="1">
        <v>547.20001200000002</v>
      </c>
      <c r="F153" s="1">
        <v>547.20001200000002</v>
      </c>
      <c r="G153" s="1">
        <v>258089</v>
      </c>
      <c r="H153" s="1">
        <f t="shared" si="0"/>
        <v>-5.8139750371813959E-3</v>
      </c>
      <c r="J153" s="2">
        <v>44876</v>
      </c>
      <c r="K153" s="1">
        <v>18272.349610000001</v>
      </c>
      <c r="L153" s="1">
        <v>18362.300780000001</v>
      </c>
      <c r="M153" s="1">
        <v>18259.349610000001</v>
      </c>
      <c r="N153" s="1">
        <v>18349.699219999999</v>
      </c>
      <c r="O153" s="1">
        <v>18349.699219999999</v>
      </c>
      <c r="P153" s="1">
        <v>378500</v>
      </c>
      <c r="Q153" s="1">
        <v>1.7833173000000001E-2</v>
      </c>
    </row>
    <row r="154" spans="1:17" ht="14.25" customHeight="1">
      <c r="A154" s="2">
        <v>44879</v>
      </c>
      <c r="B154" s="1">
        <v>546</v>
      </c>
      <c r="C154" s="1">
        <v>549.54998799999998</v>
      </c>
      <c r="D154" s="1">
        <v>540</v>
      </c>
      <c r="E154" s="1">
        <v>543</v>
      </c>
      <c r="F154" s="1">
        <v>543</v>
      </c>
      <c r="G154" s="1">
        <v>149223</v>
      </c>
      <c r="H154" s="1">
        <f t="shared" si="0"/>
        <v>-7.6754603579942682E-3</v>
      </c>
      <c r="J154" s="2">
        <v>44879</v>
      </c>
      <c r="K154" s="1">
        <v>18376.400389999999</v>
      </c>
      <c r="L154" s="1">
        <v>18399.449219999999</v>
      </c>
      <c r="M154" s="1">
        <v>18311.400389999999</v>
      </c>
      <c r="N154" s="1">
        <v>18329.150389999999</v>
      </c>
      <c r="O154" s="1">
        <v>18329.150389999999</v>
      </c>
      <c r="P154" s="1">
        <v>301400</v>
      </c>
      <c r="Q154" s="1">
        <v>-1.119845E-3</v>
      </c>
    </row>
    <row r="155" spans="1:17" ht="14.25" customHeight="1">
      <c r="A155" s="2">
        <v>44880</v>
      </c>
      <c r="B155" s="1">
        <v>545</v>
      </c>
      <c r="C155" s="1">
        <v>550</v>
      </c>
      <c r="D155" s="1">
        <v>543.09997599999997</v>
      </c>
      <c r="E155" s="1">
        <v>548.90002400000003</v>
      </c>
      <c r="F155" s="1">
        <v>548.90002400000003</v>
      </c>
      <c r="G155" s="1">
        <v>92864</v>
      </c>
      <c r="H155" s="1">
        <f t="shared" si="0"/>
        <v>1.086560589318597E-2</v>
      </c>
      <c r="J155" s="2">
        <v>44880</v>
      </c>
      <c r="K155" s="1">
        <v>18362.75</v>
      </c>
      <c r="L155" s="1">
        <v>18427.949219999999</v>
      </c>
      <c r="M155" s="1">
        <v>18282</v>
      </c>
      <c r="N155" s="1">
        <v>18403.400389999999</v>
      </c>
      <c r="O155" s="1">
        <v>18403.400389999999</v>
      </c>
      <c r="P155" s="1">
        <v>250900</v>
      </c>
      <c r="Q155" s="1">
        <v>4.050924E-3</v>
      </c>
    </row>
    <row r="156" spans="1:17" ht="14.25" customHeight="1">
      <c r="A156" s="2">
        <v>44881</v>
      </c>
      <c r="B156" s="1">
        <v>547.79998799999998</v>
      </c>
      <c r="C156" s="1">
        <v>551.25</v>
      </c>
      <c r="D156" s="1">
        <v>538</v>
      </c>
      <c r="E156" s="1">
        <v>540.95001200000002</v>
      </c>
      <c r="F156" s="1">
        <v>540.95001200000002</v>
      </c>
      <c r="G156" s="1">
        <v>179631</v>
      </c>
      <c r="H156" s="1">
        <f t="shared" si="0"/>
        <v>-1.4483533708134821E-2</v>
      </c>
      <c r="J156" s="2">
        <v>44881</v>
      </c>
      <c r="K156" s="1">
        <v>18398.25</v>
      </c>
      <c r="L156" s="1">
        <v>18442.150389999999</v>
      </c>
      <c r="M156" s="1">
        <v>18344.150389999999</v>
      </c>
      <c r="N156" s="1">
        <v>18409.650389999999</v>
      </c>
      <c r="O156" s="1">
        <v>18409.650389999999</v>
      </c>
      <c r="P156" s="1">
        <v>219300</v>
      </c>
      <c r="Q156" s="1">
        <v>3.3961100000000003E-4</v>
      </c>
    </row>
    <row r="157" spans="1:17" ht="14.25" customHeight="1">
      <c r="A157" s="2">
        <v>44882</v>
      </c>
      <c r="B157" s="1">
        <v>539.70001200000002</v>
      </c>
      <c r="C157" s="1">
        <v>549.79998799999998</v>
      </c>
      <c r="D157" s="1">
        <v>538.15002400000003</v>
      </c>
      <c r="E157" s="1">
        <v>547.40002400000003</v>
      </c>
      <c r="F157" s="1">
        <v>547.40002400000003</v>
      </c>
      <c r="G157" s="1">
        <v>100095</v>
      </c>
      <c r="H157" s="1">
        <f t="shared" si="0"/>
        <v>1.1923489891705552E-2</v>
      </c>
      <c r="J157" s="2">
        <v>44882</v>
      </c>
      <c r="K157" s="1">
        <v>18358.699219999999</v>
      </c>
      <c r="L157" s="1">
        <v>18417.599610000001</v>
      </c>
      <c r="M157" s="1">
        <v>18312.949219999999</v>
      </c>
      <c r="N157" s="1">
        <v>18343.900389999999</v>
      </c>
      <c r="O157" s="1">
        <v>18343.900389999999</v>
      </c>
      <c r="P157" s="1">
        <v>200500</v>
      </c>
      <c r="Q157" s="1">
        <v>-3.571496E-3</v>
      </c>
    </row>
    <row r="158" spans="1:17" ht="14.25" customHeight="1">
      <c r="A158" s="2">
        <v>44883</v>
      </c>
      <c r="B158" s="1">
        <v>546.29998799999998</v>
      </c>
      <c r="C158" s="1">
        <v>550.65002400000003</v>
      </c>
      <c r="D158" s="1">
        <v>533.45001200000002</v>
      </c>
      <c r="E158" s="1">
        <v>537.65002400000003</v>
      </c>
      <c r="F158" s="1">
        <v>537.65002400000003</v>
      </c>
      <c r="G158" s="1">
        <v>130381</v>
      </c>
      <c r="H158" s="1">
        <f t="shared" si="0"/>
        <v>-1.7811471634133547E-2</v>
      </c>
      <c r="J158" s="2">
        <v>44883</v>
      </c>
      <c r="K158" s="1">
        <v>18382.949219999999</v>
      </c>
      <c r="L158" s="1">
        <v>18394.599610000001</v>
      </c>
      <c r="M158" s="1">
        <v>18209.800780000001</v>
      </c>
      <c r="N158" s="1">
        <v>18307.650389999999</v>
      </c>
      <c r="O158" s="1">
        <v>18307.650389999999</v>
      </c>
      <c r="P158" s="1">
        <v>198800</v>
      </c>
      <c r="Q158" s="1">
        <v>-1.9761340000000001E-3</v>
      </c>
    </row>
    <row r="159" spans="1:17" ht="14.25" customHeight="1">
      <c r="A159" s="2">
        <v>44886</v>
      </c>
      <c r="B159" s="1">
        <v>537.65002400000003</v>
      </c>
      <c r="C159" s="1">
        <v>541.5</v>
      </c>
      <c r="D159" s="1">
        <v>523.54998799999998</v>
      </c>
      <c r="E159" s="1">
        <v>524.95001200000002</v>
      </c>
      <c r="F159" s="1">
        <v>524.95001200000002</v>
      </c>
      <c r="G159" s="1">
        <v>188676</v>
      </c>
      <c r="H159" s="1">
        <f t="shared" si="0"/>
        <v>-2.3621336246792413E-2</v>
      </c>
      <c r="J159" s="2">
        <v>44886</v>
      </c>
      <c r="K159" s="1">
        <v>18246.400389999999</v>
      </c>
      <c r="L159" s="1">
        <v>18262.300780000001</v>
      </c>
      <c r="M159" s="1">
        <v>18133.349610000001</v>
      </c>
      <c r="N159" s="1">
        <v>18159.949219999999</v>
      </c>
      <c r="O159" s="1">
        <v>18159.949219999999</v>
      </c>
      <c r="P159" s="1">
        <v>213800</v>
      </c>
      <c r="Q159" s="1">
        <v>-8.0677300000000004E-3</v>
      </c>
    </row>
    <row r="160" spans="1:17" ht="14.25" customHeight="1">
      <c r="A160" s="2">
        <v>44887</v>
      </c>
      <c r="B160" s="1">
        <v>525.20001200000002</v>
      </c>
      <c r="C160" s="1">
        <v>531.95001200000002</v>
      </c>
      <c r="D160" s="1">
        <v>515.04998799999998</v>
      </c>
      <c r="E160" s="1">
        <v>518.34997599999997</v>
      </c>
      <c r="F160" s="1">
        <v>518.34997599999997</v>
      </c>
      <c r="G160" s="1">
        <v>163118</v>
      </c>
      <c r="H160" s="1">
        <f t="shared" si="0"/>
        <v>-1.2572694254934236E-2</v>
      </c>
      <c r="J160" s="2">
        <v>44887</v>
      </c>
      <c r="K160" s="1">
        <v>18179.150389999999</v>
      </c>
      <c r="L160" s="1">
        <v>18261.849610000001</v>
      </c>
      <c r="M160" s="1">
        <v>18137.699219999999</v>
      </c>
      <c r="N160" s="1">
        <v>18244.199219999999</v>
      </c>
      <c r="O160" s="1">
        <v>18244.199219999999</v>
      </c>
      <c r="P160" s="1">
        <v>177700</v>
      </c>
      <c r="Q160" s="1">
        <v>4.6393299999999997E-3</v>
      </c>
    </row>
    <row r="161" spans="1:17" ht="14.25" customHeight="1">
      <c r="A161" s="2">
        <v>44888</v>
      </c>
      <c r="B161" s="1">
        <v>521</v>
      </c>
      <c r="C161" s="1">
        <v>540.34997599999997</v>
      </c>
      <c r="D161" s="1">
        <v>520.04998799999998</v>
      </c>
      <c r="E161" s="1">
        <v>537.29998799999998</v>
      </c>
      <c r="F161" s="1">
        <v>537.29998799999998</v>
      </c>
      <c r="G161" s="1">
        <v>245341</v>
      </c>
      <c r="H161" s="1">
        <f t="shared" si="0"/>
        <v>3.6558334865245623E-2</v>
      </c>
      <c r="J161" s="2">
        <v>44888</v>
      </c>
      <c r="K161" s="1">
        <v>18325.199219999999</v>
      </c>
      <c r="L161" s="1">
        <v>18325.400389999999</v>
      </c>
      <c r="M161" s="1">
        <v>18246</v>
      </c>
      <c r="N161" s="1">
        <v>18267.25</v>
      </c>
      <c r="O161" s="1">
        <v>18267.25</v>
      </c>
      <c r="P161" s="1">
        <v>178800</v>
      </c>
      <c r="Q161" s="1">
        <v>1.2634580000000001E-3</v>
      </c>
    </row>
    <row r="162" spans="1:17" ht="14.25" customHeight="1">
      <c r="A162" s="2">
        <v>44889</v>
      </c>
      <c r="B162" s="1">
        <v>537</v>
      </c>
      <c r="C162" s="1">
        <v>552</v>
      </c>
      <c r="D162" s="1">
        <v>536.20001200000002</v>
      </c>
      <c r="E162" s="1">
        <v>544.65002400000003</v>
      </c>
      <c r="F162" s="1">
        <v>544.65002400000003</v>
      </c>
      <c r="G162" s="1">
        <v>160635</v>
      </c>
      <c r="H162" s="1">
        <f t="shared" si="0"/>
        <v>1.3679575961576429E-2</v>
      </c>
      <c r="J162" s="2">
        <v>44889</v>
      </c>
      <c r="K162" s="1">
        <v>18326.099610000001</v>
      </c>
      <c r="L162" s="1">
        <v>18529.699219999999</v>
      </c>
      <c r="M162" s="1">
        <v>18294.25</v>
      </c>
      <c r="N162" s="1">
        <v>18484.099610000001</v>
      </c>
      <c r="O162" s="1">
        <v>18484.099610000001</v>
      </c>
      <c r="P162" s="1">
        <v>204000</v>
      </c>
      <c r="Q162" s="1">
        <v>1.187095E-2</v>
      </c>
    </row>
    <row r="163" spans="1:17" ht="14.25" customHeight="1">
      <c r="A163" s="2">
        <v>44890</v>
      </c>
      <c r="B163" s="1">
        <v>546.34997599999997</v>
      </c>
      <c r="C163" s="1">
        <v>549.09997599999997</v>
      </c>
      <c r="D163" s="1">
        <v>541</v>
      </c>
      <c r="E163" s="1">
        <v>542.40002400000003</v>
      </c>
      <c r="F163" s="1">
        <v>542.40002400000003</v>
      </c>
      <c r="G163" s="1">
        <v>75001</v>
      </c>
      <c r="H163" s="1">
        <f t="shared" si="0"/>
        <v>-4.1310931806733953E-3</v>
      </c>
      <c r="J163" s="2">
        <v>44890</v>
      </c>
      <c r="K163" s="1">
        <v>18528.449219999999</v>
      </c>
      <c r="L163" s="1">
        <v>18534.900389999999</v>
      </c>
      <c r="M163" s="1">
        <v>18445.099610000001</v>
      </c>
      <c r="N163" s="1">
        <v>18512.75</v>
      </c>
      <c r="O163" s="1">
        <v>18512.75</v>
      </c>
      <c r="P163" s="1">
        <v>205900</v>
      </c>
      <c r="Q163" s="1">
        <v>1.550002E-3</v>
      </c>
    </row>
    <row r="164" spans="1:17" ht="14.25" customHeight="1">
      <c r="A164" s="2">
        <v>44893</v>
      </c>
      <c r="B164" s="1">
        <v>542.40002400000003</v>
      </c>
      <c r="C164" s="1">
        <v>549.45001200000002</v>
      </c>
      <c r="D164" s="1">
        <v>540.79998799999998</v>
      </c>
      <c r="E164" s="1">
        <v>541.79998799999998</v>
      </c>
      <c r="F164" s="1">
        <v>541.79998799999998</v>
      </c>
      <c r="G164" s="1">
        <v>117109</v>
      </c>
      <c r="H164" s="1">
        <f t="shared" si="0"/>
        <v>-1.1062610129973782E-3</v>
      </c>
      <c r="J164" s="2">
        <v>44893</v>
      </c>
      <c r="K164" s="1">
        <v>18430.550780000001</v>
      </c>
      <c r="L164" s="1">
        <v>18614.25</v>
      </c>
      <c r="M164" s="1">
        <v>18365.599610000001</v>
      </c>
      <c r="N164" s="1">
        <v>18562.75</v>
      </c>
      <c r="O164" s="1">
        <v>18562.75</v>
      </c>
      <c r="P164" s="1">
        <v>206500</v>
      </c>
      <c r="Q164" s="1">
        <v>2.7008409999999998E-3</v>
      </c>
    </row>
    <row r="165" spans="1:17" ht="14.25" customHeight="1">
      <c r="A165" s="2">
        <v>44894</v>
      </c>
      <c r="B165" s="1">
        <v>541.79998799999998</v>
      </c>
      <c r="C165" s="1">
        <v>547</v>
      </c>
      <c r="D165" s="1">
        <v>538</v>
      </c>
      <c r="E165" s="1">
        <v>539.79998799999998</v>
      </c>
      <c r="F165" s="1">
        <v>539.79998799999998</v>
      </c>
      <c r="G165" s="1">
        <v>97139</v>
      </c>
      <c r="H165" s="1">
        <f t="shared" si="0"/>
        <v>-3.6913991219947873E-3</v>
      </c>
      <c r="J165" s="2">
        <v>44894</v>
      </c>
      <c r="K165" s="1">
        <v>18552.449219999999</v>
      </c>
      <c r="L165" s="1">
        <v>18678.099610000001</v>
      </c>
      <c r="M165" s="1">
        <v>18552.150389999999</v>
      </c>
      <c r="N165" s="1">
        <v>18618.050780000001</v>
      </c>
      <c r="O165" s="1">
        <v>18618.050780000001</v>
      </c>
      <c r="P165" s="1">
        <v>195300</v>
      </c>
      <c r="Q165" s="1">
        <v>2.9791269999999998E-3</v>
      </c>
    </row>
    <row r="166" spans="1:17" ht="14.25" customHeight="1">
      <c r="A166" s="2">
        <v>44895</v>
      </c>
      <c r="B166" s="1">
        <v>542.84997599999997</v>
      </c>
      <c r="C166" s="1">
        <v>548</v>
      </c>
      <c r="D166" s="1">
        <v>540</v>
      </c>
      <c r="E166" s="1">
        <v>543.20001200000002</v>
      </c>
      <c r="F166" s="1">
        <v>543.20001200000002</v>
      </c>
      <c r="G166" s="1">
        <v>116359</v>
      </c>
      <c r="H166" s="1">
        <f t="shared" si="0"/>
        <v>6.2986737228309941E-3</v>
      </c>
      <c r="J166" s="2">
        <v>44895</v>
      </c>
      <c r="K166" s="1">
        <v>18625.699219999999</v>
      </c>
      <c r="L166" s="1">
        <v>18816.050780000001</v>
      </c>
      <c r="M166" s="1">
        <v>18616.550780000001</v>
      </c>
      <c r="N166" s="1">
        <v>18758.349610000001</v>
      </c>
      <c r="O166" s="1">
        <v>18758.349610000001</v>
      </c>
      <c r="P166" s="1">
        <v>345600</v>
      </c>
      <c r="Q166" s="1">
        <v>7.5356349999999997E-3</v>
      </c>
    </row>
    <row r="167" spans="1:17" ht="14.25" customHeight="1">
      <c r="A167" s="2">
        <v>44896</v>
      </c>
      <c r="B167" s="1">
        <v>545.95001200000002</v>
      </c>
      <c r="C167" s="1">
        <v>547.54998799999998</v>
      </c>
      <c r="D167" s="1">
        <v>540</v>
      </c>
      <c r="E167" s="1">
        <v>541.25</v>
      </c>
      <c r="F167" s="1">
        <v>541.25</v>
      </c>
      <c r="G167" s="1">
        <v>85523</v>
      </c>
      <c r="H167" s="1">
        <f t="shared" si="0"/>
        <v>-3.5898600090605859E-3</v>
      </c>
      <c r="J167" s="2">
        <v>44896</v>
      </c>
      <c r="K167" s="1">
        <v>18871.949219999999</v>
      </c>
      <c r="L167" s="1">
        <v>18887.599610000001</v>
      </c>
      <c r="M167" s="1">
        <v>18778.199219999999</v>
      </c>
      <c r="N167" s="1">
        <v>18812.5</v>
      </c>
      <c r="O167" s="1">
        <v>18812.5</v>
      </c>
      <c r="P167" s="1">
        <v>325000</v>
      </c>
      <c r="Q167" s="1">
        <v>2.8867350000000001E-3</v>
      </c>
    </row>
    <row r="168" spans="1:17" ht="14.25" customHeight="1">
      <c r="A168" s="2">
        <v>44897</v>
      </c>
      <c r="B168" s="1">
        <v>541.84997599999997</v>
      </c>
      <c r="C168" s="1">
        <v>543.75</v>
      </c>
      <c r="D168" s="1">
        <v>530.65002400000003</v>
      </c>
      <c r="E168" s="1">
        <v>536.84997599999997</v>
      </c>
      <c r="F168" s="1">
        <v>536.84997599999997</v>
      </c>
      <c r="G168" s="1">
        <v>132372</v>
      </c>
      <c r="H168" s="1">
        <f t="shared" si="0"/>
        <v>-8.1293745958430641E-3</v>
      </c>
      <c r="J168" s="2">
        <v>44897</v>
      </c>
      <c r="K168" s="1">
        <v>18752.400389999999</v>
      </c>
      <c r="L168" s="1">
        <v>18781.949219999999</v>
      </c>
      <c r="M168" s="1">
        <v>18639.199219999999</v>
      </c>
      <c r="N168" s="1">
        <v>18696.099610000001</v>
      </c>
      <c r="O168" s="1">
        <v>18696.099610000001</v>
      </c>
      <c r="P168" s="1">
        <v>254400</v>
      </c>
      <c r="Q168" s="1">
        <v>-6.1873960000000004E-3</v>
      </c>
    </row>
    <row r="169" spans="1:17" ht="14.25" customHeight="1">
      <c r="A169" s="2">
        <v>44900</v>
      </c>
      <c r="B169" s="1">
        <v>539</v>
      </c>
      <c r="C169" s="1">
        <v>551.95001200000002</v>
      </c>
      <c r="D169" s="1">
        <v>538.75</v>
      </c>
      <c r="E169" s="1">
        <v>546.79998799999998</v>
      </c>
      <c r="F169" s="1">
        <v>546.79998799999998</v>
      </c>
      <c r="G169" s="1">
        <v>195672</v>
      </c>
      <c r="H169" s="1">
        <f t="shared" si="0"/>
        <v>1.8534064347243362E-2</v>
      </c>
      <c r="J169" s="2">
        <v>44900</v>
      </c>
      <c r="K169" s="1">
        <v>18719.550780000001</v>
      </c>
      <c r="L169" s="1">
        <v>18728.599610000001</v>
      </c>
      <c r="M169" s="1">
        <v>18591.349610000001</v>
      </c>
      <c r="N169" s="1">
        <v>18701.050780000001</v>
      </c>
      <c r="O169" s="1">
        <v>18701.050780000001</v>
      </c>
      <c r="P169" s="1">
        <v>288400</v>
      </c>
      <c r="Q169" s="1">
        <v>2.6482399999999998E-4</v>
      </c>
    </row>
    <row r="170" spans="1:17" ht="14.25" customHeight="1">
      <c r="A170" s="2">
        <v>44901</v>
      </c>
      <c r="B170" s="1">
        <v>545.90002400000003</v>
      </c>
      <c r="C170" s="1">
        <v>549.79998799999998</v>
      </c>
      <c r="D170" s="1">
        <v>538</v>
      </c>
      <c r="E170" s="1">
        <v>539.79998799999998</v>
      </c>
      <c r="F170" s="1">
        <v>539.79998799999998</v>
      </c>
      <c r="G170" s="1">
        <v>104853</v>
      </c>
      <c r="H170" s="1">
        <f t="shared" si="0"/>
        <v>-1.2801755950294536E-2</v>
      </c>
      <c r="J170" s="2">
        <v>44901</v>
      </c>
      <c r="K170" s="1">
        <v>18600.650389999999</v>
      </c>
      <c r="L170" s="1">
        <v>18654.900389999999</v>
      </c>
      <c r="M170" s="1">
        <v>18577.900389999999</v>
      </c>
      <c r="N170" s="1">
        <v>18642.75</v>
      </c>
      <c r="O170" s="1">
        <v>18642.75</v>
      </c>
      <c r="P170" s="1">
        <v>217800</v>
      </c>
      <c r="Q170" s="1">
        <v>-3.117514E-3</v>
      </c>
    </row>
    <row r="171" spans="1:17" ht="14.25" customHeight="1">
      <c r="A171" s="2">
        <v>44902</v>
      </c>
      <c r="B171" s="1">
        <v>541.90002400000003</v>
      </c>
      <c r="C171" s="1">
        <v>545.79998799999998</v>
      </c>
      <c r="D171" s="1">
        <v>538</v>
      </c>
      <c r="E171" s="1">
        <v>540.40002400000003</v>
      </c>
      <c r="F171" s="1">
        <v>540.40002400000003</v>
      </c>
      <c r="G171" s="1">
        <v>100454</v>
      </c>
      <c r="H171" s="1">
        <f t="shared" si="0"/>
        <v>1.1115895022955069E-3</v>
      </c>
      <c r="J171" s="2">
        <v>44902</v>
      </c>
      <c r="K171" s="1">
        <v>18638.849610000001</v>
      </c>
      <c r="L171" s="1">
        <v>18668.300780000001</v>
      </c>
      <c r="M171" s="1">
        <v>18528.400389999999</v>
      </c>
      <c r="N171" s="1">
        <v>18560.5</v>
      </c>
      <c r="O171" s="1">
        <v>18560.5</v>
      </c>
      <c r="P171" s="1">
        <v>200500</v>
      </c>
      <c r="Q171" s="1">
        <v>-4.411903E-3</v>
      </c>
    </row>
    <row r="172" spans="1:17" ht="14.25" customHeight="1">
      <c r="A172" s="2">
        <v>44903</v>
      </c>
      <c r="B172" s="1">
        <v>540</v>
      </c>
      <c r="C172" s="1">
        <v>542.40002400000003</v>
      </c>
      <c r="D172" s="1">
        <v>529.09997599999997</v>
      </c>
      <c r="E172" s="1">
        <v>531.04998799999998</v>
      </c>
      <c r="F172" s="1">
        <v>531.04998799999998</v>
      </c>
      <c r="G172" s="1">
        <v>137143</v>
      </c>
      <c r="H172" s="1">
        <f t="shared" si="0"/>
        <v>-1.7302064368524217E-2</v>
      </c>
      <c r="J172" s="2">
        <v>44903</v>
      </c>
      <c r="K172" s="1">
        <v>18570.849610000001</v>
      </c>
      <c r="L172" s="1">
        <v>18625</v>
      </c>
      <c r="M172" s="1">
        <v>18536.949219999999</v>
      </c>
      <c r="N172" s="1">
        <v>18609.349610000001</v>
      </c>
      <c r="O172" s="1">
        <v>18609.349610000001</v>
      </c>
      <c r="P172" s="1">
        <v>202800</v>
      </c>
      <c r="Q172" s="1">
        <v>2.6319120000000001E-3</v>
      </c>
    </row>
    <row r="173" spans="1:17" ht="14.25" customHeight="1">
      <c r="A173" s="2">
        <v>44904</v>
      </c>
      <c r="B173" s="1">
        <v>533.34997599999997</v>
      </c>
      <c r="C173" s="1">
        <v>538.70001200000002</v>
      </c>
      <c r="D173" s="1">
        <v>524.20001200000002</v>
      </c>
      <c r="E173" s="1">
        <v>528.20001200000002</v>
      </c>
      <c r="F173" s="1">
        <v>528.20001200000002</v>
      </c>
      <c r="G173" s="1">
        <v>144665</v>
      </c>
      <c r="H173" s="1">
        <f t="shared" si="0"/>
        <v>-5.3666812247437079E-3</v>
      </c>
      <c r="J173" s="2">
        <v>44904</v>
      </c>
      <c r="K173" s="1">
        <v>18662.400389999999</v>
      </c>
      <c r="L173" s="1">
        <v>18664.699219999999</v>
      </c>
      <c r="M173" s="1">
        <v>18410.099610000001</v>
      </c>
      <c r="N173" s="1">
        <v>18496.599610000001</v>
      </c>
      <c r="O173" s="1">
        <v>18496.599610000001</v>
      </c>
      <c r="P173" s="1">
        <v>215800</v>
      </c>
      <c r="Q173" s="1">
        <v>-6.0587820000000004E-3</v>
      </c>
    </row>
    <row r="174" spans="1:17" ht="14.25" customHeight="1">
      <c r="A174" s="2">
        <v>44907</v>
      </c>
      <c r="B174" s="1">
        <v>525.04998799999998</v>
      </c>
      <c r="C174" s="1">
        <v>530.95001200000002</v>
      </c>
      <c r="D174" s="1">
        <v>522.20001200000002</v>
      </c>
      <c r="E174" s="1">
        <v>528.79998799999998</v>
      </c>
      <c r="F174" s="1">
        <v>528.79998799999998</v>
      </c>
      <c r="G174" s="1">
        <v>100474</v>
      </c>
      <c r="H174" s="1">
        <f t="shared" si="0"/>
        <v>1.1358878954359497E-3</v>
      </c>
      <c r="J174" s="2">
        <v>44907</v>
      </c>
      <c r="K174" s="1">
        <v>18402.150389999999</v>
      </c>
      <c r="L174" s="1">
        <v>18521.550780000001</v>
      </c>
      <c r="M174" s="1">
        <v>18345.699219999999</v>
      </c>
      <c r="N174" s="1">
        <v>18497.150389999999</v>
      </c>
      <c r="O174" s="1">
        <v>18497.150389999999</v>
      </c>
      <c r="P174" s="1">
        <v>193900</v>
      </c>
      <c r="Q174" s="4">
        <v>2.9777500000000001E-5</v>
      </c>
    </row>
    <row r="175" spans="1:17" ht="14.25" customHeight="1">
      <c r="A175" s="2">
        <v>44908</v>
      </c>
      <c r="B175" s="1">
        <v>528.09997599999997</v>
      </c>
      <c r="C175" s="1">
        <v>532</v>
      </c>
      <c r="D175" s="1">
        <v>521</v>
      </c>
      <c r="E175" s="1">
        <v>522.75</v>
      </c>
      <c r="F175" s="1">
        <v>522.75</v>
      </c>
      <c r="G175" s="1">
        <v>120342</v>
      </c>
      <c r="H175" s="1">
        <f t="shared" si="0"/>
        <v>-1.1440976053879948E-2</v>
      </c>
      <c r="J175" s="2">
        <v>44908</v>
      </c>
      <c r="K175" s="1">
        <v>18524.400389999999</v>
      </c>
      <c r="L175" s="1">
        <v>18617.25</v>
      </c>
      <c r="M175" s="1">
        <v>18490.199219999999</v>
      </c>
      <c r="N175" s="1">
        <v>18608</v>
      </c>
      <c r="O175" s="1">
        <v>18608</v>
      </c>
      <c r="P175" s="1">
        <v>187600</v>
      </c>
      <c r="Q175" s="1">
        <v>5.9927940000000001E-3</v>
      </c>
    </row>
    <row r="176" spans="1:17" ht="14.25" customHeight="1">
      <c r="A176" s="2">
        <v>44909</v>
      </c>
      <c r="B176" s="1">
        <v>523.09997599999997</v>
      </c>
      <c r="C176" s="1">
        <v>548.84997599999997</v>
      </c>
      <c r="D176" s="1">
        <v>523.09997599999997</v>
      </c>
      <c r="E176" s="1">
        <v>544</v>
      </c>
      <c r="F176" s="1">
        <v>544</v>
      </c>
      <c r="G176" s="1">
        <v>466835</v>
      </c>
      <c r="H176" s="1">
        <f t="shared" si="0"/>
        <v>4.0650406504065151E-2</v>
      </c>
      <c r="J176" s="2">
        <v>44909</v>
      </c>
      <c r="K176" s="1">
        <v>18671.25</v>
      </c>
      <c r="L176" s="1">
        <v>18696.099610000001</v>
      </c>
      <c r="M176" s="1">
        <v>18632.900389999999</v>
      </c>
      <c r="N176" s="1">
        <v>18660.300780000001</v>
      </c>
      <c r="O176" s="1">
        <v>18660.300780000001</v>
      </c>
      <c r="P176" s="1">
        <v>208000</v>
      </c>
      <c r="Q176" s="1">
        <v>2.8106609999999999E-3</v>
      </c>
    </row>
    <row r="177" spans="1:17" ht="14.25" customHeight="1">
      <c r="A177" s="2">
        <v>44910</v>
      </c>
      <c r="B177" s="1">
        <v>545.90002400000003</v>
      </c>
      <c r="C177" s="1">
        <v>549.90002400000003</v>
      </c>
      <c r="D177" s="1">
        <v>532.15002400000003</v>
      </c>
      <c r="E177" s="1">
        <v>537.90002400000003</v>
      </c>
      <c r="F177" s="1">
        <v>537.90002400000003</v>
      </c>
      <c r="G177" s="1">
        <v>168683</v>
      </c>
      <c r="H177" s="1">
        <f t="shared" si="0"/>
        <v>-1.1213191176470572E-2</v>
      </c>
      <c r="J177" s="2">
        <v>44910</v>
      </c>
      <c r="K177" s="1">
        <v>18614.400389999999</v>
      </c>
      <c r="L177" s="1">
        <v>18652.900389999999</v>
      </c>
      <c r="M177" s="1">
        <v>18387.699219999999</v>
      </c>
      <c r="N177" s="1">
        <v>18414.900389999999</v>
      </c>
      <c r="O177" s="1">
        <v>18414.900389999999</v>
      </c>
      <c r="P177" s="1">
        <v>183100</v>
      </c>
      <c r="Q177" s="1">
        <v>-1.3150934E-2</v>
      </c>
    </row>
    <row r="178" spans="1:17" ht="14.25" customHeight="1">
      <c r="A178" s="2">
        <v>44911</v>
      </c>
      <c r="B178" s="1">
        <v>533</v>
      </c>
      <c r="C178" s="1">
        <v>545.5</v>
      </c>
      <c r="D178" s="1">
        <v>530.15002400000003</v>
      </c>
      <c r="E178" s="1">
        <v>532.75</v>
      </c>
      <c r="F178" s="1">
        <v>532.75</v>
      </c>
      <c r="G178" s="1">
        <v>133446</v>
      </c>
      <c r="H178" s="1">
        <f t="shared" si="0"/>
        <v>-9.5743145012390229E-3</v>
      </c>
      <c r="J178" s="2">
        <v>44911</v>
      </c>
      <c r="K178" s="1">
        <v>18319.099610000001</v>
      </c>
      <c r="L178" s="1">
        <v>18440.949219999999</v>
      </c>
      <c r="M178" s="1">
        <v>18255.150389999999</v>
      </c>
      <c r="N178" s="1">
        <v>18269</v>
      </c>
      <c r="O178" s="1">
        <v>18269</v>
      </c>
      <c r="P178" s="1">
        <v>277700</v>
      </c>
      <c r="Q178" s="1">
        <v>-7.9229529999999999E-3</v>
      </c>
    </row>
    <row r="179" spans="1:17" ht="14.25" customHeight="1">
      <c r="A179" s="2">
        <v>44914</v>
      </c>
      <c r="B179" s="1">
        <v>533.59997599999997</v>
      </c>
      <c r="C179" s="1">
        <v>536.75</v>
      </c>
      <c r="D179" s="1">
        <v>523.04998799999998</v>
      </c>
      <c r="E179" s="1">
        <v>524.84997599999997</v>
      </c>
      <c r="F179" s="1">
        <v>524.84997599999997</v>
      </c>
      <c r="G179" s="1">
        <v>123107</v>
      </c>
      <c r="H179" s="1">
        <f t="shared" si="0"/>
        <v>-1.482876396058197E-2</v>
      </c>
      <c r="J179" s="2">
        <v>44914</v>
      </c>
      <c r="K179" s="1">
        <v>18288.099610000001</v>
      </c>
      <c r="L179" s="1">
        <v>18431.650389999999</v>
      </c>
      <c r="M179" s="1">
        <v>18244.550780000001</v>
      </c>
      <c r="N179" s="1">
        <v>18420.449219999999</v>
      </c>
      <c r="O179" s="1">
        <v>18420.449219999999</v>
      </c>
      <c r="P179" s="1">
        <v>154800</v>
      </c>
      <c r="Q179" s="1">
        <v>8.2899570000000006E-3</v>
      </c>
    </row>
    <row r="180" spans="1:17" ht="14.25" customHeight="1">
      <c r="A180" s="2">
        <v>44915</v>
      </c>
      <c r="B180" s="1">
        <v>525.79998799999998</v>
      </c>
      <c r="C180" s="1">
        <v>528</v>
      </c>
      <c r="D180" s="1">
        <v>522.34997599999997</v>
      </c>
      <c r="E180" s="1">
        <v>526.20001200000002</v>
      </c>
      <c r="F180" s="1">
        <v>526.20001200000002</v>
      </c>
      <c r="G180" s="1">
        <v>107911</v>
      </c>
      <c r="H180" s="1">
        <f t="shared" si="0"/>
        <v>2.5722321839261042E-3</v>
      </c>
      <c r="J180" s="2">
        <v>44915</v>
      </c>
      <c r="K180" s="1">
        <v>18340.300780000001</v>
      </c>
      <c r="L180" s="1">
        <v>18404.900389999999</v>
      </c>
      <c r="M180" s="1">
        <v>18202.650389999999</v>
      </c>
      <c r="N180" s="1">
        <v>18385.300780000001</v>
      </c>
      <c r="O180" s="1">
        <v>18385.300780000001</v>
      </c>
      <c r="P180" s="1">
        <v>169000</v>
      </c>
      <c r="Q180" s="1">
        <v>-1.908121E-3</v>
      </c>
    </row>
    <row r="181" spans="1:17" ht="14.25" customHeight="1">
      <c r="A181" s="2">
        <v>44916</v>
      </c>
      <c r="B181" s="1">
        <v>529.59997599999997</v>
      </c>
      <c r="C181" s="1">
        <v>533.84997599999997</v>
      </c>
      <c r="D181" s="1">
        <v>515</v>
      </c>
      <c r="E181" s="1">
        <v>518.54998799999998</v>
      </c>
      <c r="F181" s="1">
        <v>518.54998799999998</v>
      </c>
      <c r="G181" s="1">
        <v>181047</v>
      </c>
      <c r="H181" s="1">
        <f t="shared" si="0"/>
        <v>-1.4538243682138186E-2</v>
      </c>
      <c r="J181" s="2">
        <v>44916</v>
      </c>
      <c r="K181" s="1">
        <v>18435.150389999999</v>
      </c>
      <c r="L181" s="1">
        <v>18473.349610000001</v>
      </c>
      <c r="M181" s="1">
        <v>18162.75</v>
      </c>
      <c r="N181" s="1">
        <v>18199.099610000001</v>
      </c>
      <c r="O181" s="1">
        <v>18199.099610000001</v>
      </c>
      <c r="P181" s="1">
        <v>187600</v>
      </c>
      <c r="Q181" s="1">
        <v>-1.012772E-2</v>
      </c>
    </row>
    <row r="182" spans="1:17" ht="14.25" customHeight="1">
      <c r="A182" s="2">
        <v>44917</v>
      </c>
      <c r="B182" s="1">
        <v>519.70001200000002</v>
      </c>
      <c r="C182" s="1">
        <v>524.84997599999997</v>
      </c>
      <c r="D182" s="1">
        <v>490.75</v>
      </c>
      <c r="E182" s="1">
        <v>502</v>
      </c>
      <c r="F182" s="1">
        <v>502</v>
      </c>
      <c r="G182" s="1">
        <v>336346</v>
      </c>
      <c r="H182" s="1">
        <f t="shared" si="0"/>
        <v>-3.1915896987736447E-2</v>
      </c>
      <c r="J182" s="2">
        <v>44917</v>
      </c>
      <c r="K182" s="1">
        <v>18288.800780000001</v>
      </c>
      <c r="L182" s="1">
        <v>18318.75</v>
      </c>
      <c r="M182" s="1">
        <v>18068.599610000001</v>
      </c>
      <c r="N182" s="1">
        <v>18127.349610000001</v>
      </c>
      <c r="O182" s="1">
        <v>18127.349610000001</v>
      </c>
      <c r="P182" s="1">
        <v>195700</v>
      </c>
      <c r="Q182" s="1">
        <v>-3.942503E-3</v>
      </c>
    </row>
    <row r="183" spans="1:17" ht="14.25" customHeight="1">
      <c r="A183" s="2">
        <v>44918</v>
      </c>
      <c r="B183" s="1">
        <v>495</v>
      </c>
      <c r="C183" s="1">
        <v>499.70001200000002</v>
      </c>
      <c r="D183" s="1">
        <v>473</v>
      </c>
      <c r="E183" s="1">
        <v>475.20001200000002</v>
      </c>
      <c r="F183" s="1">
        <v>475.20001200000002</v>
      </c>
      <c r="G183" s="1">
        <v>278346</v>
      </c>
      <c r="H183" s="1">
        <f t="shared" si="0"/>
        <v>-5.3386430278884456E-2</v>
      </c>
      <c r="J183" s="2">
        <v>44918</v>
      </c>
      <c r="K183" s="1">
        <v>17977.650389999999</v>
      </c>
      <c r="L183" s="1">
        <v>18050.449219999999</v>
      </c>
      <c r="M183" s="1">
        <v>17779.5</v>
      </c>
      <c r="N183" s="1">
        <v>17806.800780000001</v>
      </c>
      <c r="O183" s="1">
        <v>17806.800780000001</v>
      </c>
      <c r="P183" s="1">
        <v>221500</v>
      </c>
      <c r="Q183" s="1">
        <v>-1.768316E-2</v>
      </c>
    </row>
    <row r="184" spans="1:17" ht="14.25" customHeight="1">
      <c r="A184" s="2">
        <v>44921</v>
      </c>
      <c r="B184" s="1">
        <v>475.25</v>
      </c>
      <c r="C184" s="1">
        <v>512.45001200000002</v>
      </c>
      <c r="D184" s="1">
        <v>467.14999399999999</v>
      </c>
      <c r="E184" s="1">
        <v>507.75</v>
      </c>
      <c r="F184" s="1">
        <v>507.75</v>
      </c>
      <c r="G184" s="1">
        <v>358740</v>
      </c>
      <c r="H184" s="1">
        <f t="shared" si="0"/>
        <v>6.8497447765215824E-2</v>
      </c>
      <c r="J184" s="2">
        <v>44921</v>
      </c>
      <c r="K184" s="1">
        <v>17830.400389999999</v>
      </c>
      <c r="L184" s="1">
        <v>18084.099610000001</v>
      </c>
      <c r="M184" s="1">
        <v>17774.25</v>
      </c>
      <c r="N184" s="1">
        <v>18014.599610000001</v>
      </c>
      <c r="O184" s="1">
        <v>18014.599610000001</v>
      </c>
      <c r="P184" s="1">
        <v>176700</v>
      </c>
      <c r="Q184" s="1">
        <v>1.1669633E-2</v>
      </c>
    </row>
    <row r="185" spans="1:17" ht="14.25" customHeight="1">
      <c r="A185" s="2">
        <v>44922</v>
      </c>
      <c r="B185" s="1">
        <v>511</v>
      </c>
      <c r="C185" s="1">
        <v>518.75</v>
      </c>
      <c r="D185" s="1">
        <v>504.04998799999998</v>
      </c>
      <c r="E185" s="1">
        <v>508.95001200000002</v>
      </c>
      <c r="F185" s="1">
        <v>508.95001200000002</v>
      </c>
      <c r="G185" s="1">
        <v>130681</v>
      </c>
      <c r="H185" s="1">
        <f t="shared" si="0"/>
        <v>2.3633914327918504E-3</v>
      </c>
      <c r="J185" s="2">
        <v>44922</v>
      </c>
      <c r="K185" s="1">
        <v>18089.800780000001</v>
      </c>
      <c r="L185" s="1">
        <v>18149.25</v>
      </c>
      <c r="M185" s="1">
        <v>17967.449219999999</v>
      </c>
      <c r="N185" s="1">
        <v>18132.300780000001</v>
      </c>
      <c r="O185" s="1">
        <v>18132.300780000001</v>
      </c>
      <c r="P185" s="1">
        <v>214300</v>
      </c>
      <c r="Q185" s="1">
        <v>6.5336550000000002E-3</v>
      </c>
    </row>
    <row r="186" spans="1:17" ht="14.25" customHeight="1">
      <c r="A186" s="2">
        <v>44923</v>
      </c>
      <c r="B186" s="1">
        <v>507.89999399999999</v>
      </c>
      <c r="C186" s="1">
        <v>521</v>
      </c>
      <c r="D186" s="1">
        <v>505.20001200000002</v>
      </c>
      <c r="E186" s="1">
        <v>511.10000600000001</v>
      </c>
      <c r="F186" s="1">
        <v>511.10000600000001</v>
      </c>
      <c r="G186" s="1">
        <v>157617</v>
      </c>
      <c r="H186" s="1">
        <f t="shared" si="0"/>
        <v>4.2243716461489722E-3</v>
      </c>
      <c r="J186" s="2">
        <v>44923</v>
      </c>
      <c r="K186" s="1">
        <v>18084.75</v>
      </c>
      <c r="L186" s="1">
        <v>18173.099610000001</v>
      </c>
      <c r="M186" s="1">
        <v>18068.349610000001</v>
      </c>
      <c r="N186" s="1">
        <v>18122.5</v>
      </c>
      <c r="O186" s="1">
        <v>18122.5</v>
      </c>
      <c r="P186" s="1">
        <v>193900</v>
      </c>
      <c r="Q186" s="1">
        <v>-5.4051499999999998E-4</v>
      </c>
    </row>
    <row r="187" spans="1:17" ht="14.25" customHeight="1">
      <c r="A187" s="2">
        <v>44924</v>
      </c>
      <c r="B187" s="1">
        <v>507.29998799999998</v>
      </c>
      <c r="C187" s="1">
        <v>510</v>
      </c>
      <c r="D187" s="1">
        <v>505</v>
      </c>
      <c r="E187" s="1">
        <v>506.04998799999998</v>
      </c>
      <c r="F187" s="1">
        <v>506.04998799999998</v>
      </c>
      <c r="G187" s="1">
        <v>45991</v>
      </c>
      <c r="H187" s="1">
        <f t="shared" si="0"/>
        <v>-9.880684681502494E-3</v>
      </c>
      <c r="J187" s="2">
        <v>44924</v>
      </c>
      <c r="K187" s="1">
        <v>18045.699219999999</v>
      </c>
      <c r="L187" s="1">
        <v>18229.699219999999</v>
      </c>
      <c r="M187" s="1">
        <v>17992.800780000001</v>
      </c>
      <c r="N187" s="1">
        <v>18191</v>
      </c>
      <c r="O187" s="1">
        <v>18191</v>
      </c>
      <c r="P187" s="1">
        <v>281100</v>
      </c>
      <c r="Q187" s="1">
        <v>3.7798319999999999E-3</v>
      </c>
    </row>
    <row r="188" spans="1:17" ht="14.25" customHeight="1">
      <c r="A188" s="2">
        <v>44925</v>
      </c>
      <c r="B188" s="1">
        <v>507.85000600000001</v>
      </c>
      <c r="C188" s="1">
        <v>514.84997599999997</v>
      </c>
      <c r="D188" s="1">
        <v>507.10000600000001</v>
      </c>
      <c r="E188" s="1">
        <v>508.64999399999999</v>
      </c>
      <c r="F188" s="1">
        <v>508.64999399999999</v>
      </c>
      <c r="G188" s="1">
        <v>58854</v>
      </c>
      <c r="H188" s="1">
        <f t="shared" si="0"/>
        <v>5.1378442083866993E-3</v>
      </c>
      <c r="J188" s="2">
        <v>44925</v>
      </c>
      <c r="K188" s="1">
        <v>18259.099610000001</v>
      </c>
      <c r="L188" s="1">
        <v>18265.25</v>
      </c>
      <c r="M188" s="1">
        <v>18080.300780000001</v>
      </c>
      <c r="N188" s="1">
        <v>18105.300780000001</v>
      </c>
      <c r="O188" s="1">
        <v>18105.300780000001</v>
      </c>
      <c r="P188" s="1">
        <v>192000</v>
      </c>
      <c r="Q188" s="1">
        <v>-4.7110779999999996E-3</v>
      </c>
    </row>
    <row r="189" spans="1:17" ht="14.25" customHeight="1">
      <c r="A189" s="2">
        <v>44928</v>
      </c>
      <c r="B189" s="1">
        <v>508.64999399999999</v>
      </c>
      <c r="C189" s="1">
        <v>510.64999399999999</v>
      </c>
      <c r="D189" s="1">
        <v>503.95001200000002</v>
      </c>
      <c r="E189" s="1">
        <v>505.04998799999998</v>
      </c>
      <c r="F189" s="1">
        <v>505.04998799999998</v>
      </c>
      <c r="G189" s="1">
        <v>88577</v>
      </c>
      <c r="H189" s="1">
        <f t="shared" si="0"/>
        <v>-7.0775701218233067E-3</v>
      </c>
      <c r="J189" s="2">
        <v>44928</v>
      </c>
      <c r="K189" s="1">
        <v>18131.699219999999</v>
      </c>
      <c r="L189" s="1">
        <v>18215.150389999999</v>
      </c>
      <c r="M189" s="1">
        <v>18086.5</v>
      </c>
      <c r="N189" s="1">
        <v>18197.449219999999</v>
      </c>
      <c r="O189" s="1">
        <v>18197.449219999999</v>
      </c>
      <c r="P189" s="1">
        <v>256100</v>
      </c>
      <c r="Q189" s="1">
        <v>5.089583E-3</v>
      </c>
    </row>
    <row r="190" spans="1:17" ht="14.25" customHeight="1">
      <c r="A190" s="2">
        <v>44929</v>
      </c>
      <c r="B190" s="1">
        <v>507.10000600000001</v>
      </c>
      <c r="C190" s="1">
        <v>520</v>
      </c>
      <c r="D190" s="1">
        <v>507.10000600000001</v>
      </c>
      <c r="E190" s="1">
        <v>512.25</v>
      </c>
      <c r="F190" s="1">
        <v>512.25</v>
      </c>
      <c r="G190" s="1">
        <v>138894</v>
      </c>
      <c r="H190" s="1">
        <f t="shared" si="0"/>
        <v>1.4256038354761857E-2</v>
      </c>
      <c r="J190" s="2">
        <v>44929</v>
      </c>
      <c r="K190" s="1">
        <v>18163.199219999999</v>
      </c>
      <c r="L190" s="1">
        <v>18251.949219999999</v>
      </c>
      <c r="M190" s="1">
        <v>18149.800780000001</v>
      </c>
      <c r="N190" s="1">
        <v>18232.550780000001</v>
      </c>
      <c r="O190" s="1">
        <v>18232.550780000001</v>
      </c>
      <c r="P190" s="1">
        <v>208700</v>
      </c>
      <c r="Q190" s="1">
        <v>1.9289279999999999E-3</v>
      </c>
    </row>
    <row r="191" spans="1:17" ht="14.25" customHeight="1">
      <c r="A191" s="2">
        <v>44930</v>
      </c>
      <c r="B191" s="1">
        <v>512</v>
      </c>
      <c r="C191" s="1">
        <v>515</v>
      </c>
      <c r="D191" s="1">
        <v>505</v>
      </c>
      <c r="E191" s="1">
        <v>507.20001200000002</v>
      </c>
      <c r="F191" s="1">
        <v>507.20001200000002</v>
      </c>
      <c r="G191" s="1">
        <v>78648</v>
      </c>
      <c r="H191" s="1">
        <f t="shared" si="0"/>
        <v>-9.8584441190824323E-3</v>
      </c>
      <c r="J191" s="2">
        <v>44930</v>
      </c>
      <c r="K191" s="1">
        <v>18230.650389999999</v>
      </c>
      <c r="L191" s="1">
        <v>18243</v>
      </c>
      <c r="M191" s="1">
        <v>18020.599610000001</v>
      </c>
      <c r="N191" s="1">
        <v>18042.949219999999</v>
      </c>
      <c r="O191" s="1">
        <v>18042.949219999999</v>
      </c>
      <c r="P191" s="1">
        <v>235200</v>
      </c>
      <c r="Q191" s="1">
        <v>-1.0399069E-2</v>
      </c>
    </row>
    <row r="192" spans="1:17" ht="14.25" customHeight="1">
      <c r="A192" s="2">
        <v>44931</v>
      </c>
      <c r="B192" s="1">
        <v>507.20001200000002</v>
      </c>
      <c r="C192" s="1">
        <v>512.40002400000003</v>
      </c>
      <c r="D192" s="1">
        <v>500.04998799999998</v>
      </c>
      <c r="E192" s="1">
        <v>507.25</v>
      </c>
      <c r="F192" s="1">
        <v>507.25</v>
      </c>
      <c r="G192" s="1">
        <v>92774</v>
      </c>
      <c r="H192" s="1">
        <f t="shared" si="0"/>
        <v>9.8556780002478916E-5</v>
      </c>
      <c r="J192" s="2">
        <v>44931</v>
      </c>
      <c r="K192" s="1">
        <v>18101.949219999999</v>
      </c>
      <c r="L192" s="1">
        <v>18120.300780000001</v>
      </c>
      <c r="M192" s="1">
        <v>17892.599610000001</v>
      </c>
      <c r="N192" s="1">
        <v>17992.150389999999</v>
      </c>
      <c r="O192" s="1">
        <v>17992.150389999999</v>
      </c>
      <c r="P192" s="1">
        <v>269900</v>
      </c>
      <c r="Q192" s="1">
        <v>-2.8154389999999999E-3</v>
      </c>
    </row>
    <row r="193" spans="1:17" ht="14.25" customHeight="1">
      <c r="A193" s="2">
        <v>44932</v>
      </c>
      <c r="B193" s="1">
        <v>508.95001200000002</v>
      </c>
      <c r="C193" s="1">
        <v>512</v>
      </c>
      <c r="D193" s="1">
        <v>501.45001200000002</v>
      </c>
      <c r="E193" s="1">
        <v>503.64999399999999</v>
      </c>
      <c r="F193" s="1">
        <v>503.64999399999999</v>
      </c>
      <c r="G193" s="1">
        <v>109300</v>
      </c>
      <c r="H193" s="1">
        <f t="shared" si="0"/>
        <v>-7.0971039921143841E-3</v>
      </c>
      <c r="J193" s="2">
        <v>44932</v>
      </c>
      <c r="K193" s="1">
        <v>18008.050780000001</v>
      </c>
      <c r="L193" s="1">
        <v>18047.400389999999</v>
      </c>
      <c r="M193" s="1">
        <v>17795.550780000001</v>
      </c>
      <c r="N193" s="1">
        <v>17859.449219999999</v>
      </c>
      <c r="O193" s="1">
        <v>17859.449219999999</v>
      </c>
      <c r="P193" s="1">
        <v>238200</v>
      </c>
      <c r="Q193" s="1">
        <v>-7.3755039999999997E-3</v>
      </c>
    </row>
    <row r="194" spans="1:17" ht="14.25" customHeight="1">
      <c r="A194" s="2">
        <v>44935</v>
      </c>
      <c r="B194" s="1">
        <v>506.20001200000002</v>
      </c>
      <c r="C194" s="1">
        <v>512.79998799999998</v>
      </c>
      <c r="D194" s="1">
        <v>502.25</v>
      </c>
      <c r="E194" s="1">
        <v>504.10000600000001</v>
      </c>
      <c r="F194" s="1">
        <v>504.10000600000001</v>
      </c>
      <c r="G194" s="1">
        <v>63842</v>
      </c>
      <c r="H194" s="1">
        <f t="shared" si="0"/>
        <v>8.9350145013611382E-4</v>
      </c>
      <c r="J194" s="2">
        <v>44935</v>
      </c>
      <c r="K194" s="1">
        <v>17952.550780000001</v>
      </c>
      <c r="L194" s="1">
        <v>18141.400389999999</v>
      </c>
      <c r="M194" s="1">
        <v>17936.150389999999</v>
      </c>
      <c r="N194" s="1">
        <v>18101.199219999999</v>
      </c>
      <c r="O194" s="1">
        <v>18101.199219999999</v>
      </c>
      <c r="P194" s="1">
        <v>257200</v>
      </c>
      <c r="Q194" s="1">
        <v>1.3536252E-2</v>
      </c>
    </row>
    <row r="195" spans="1:17" ht="14.25" customHeight="1">
      <c r="A195" s="2">
        <v>44936</v>
      </c>
      <c r="B195" s="1">
        <v>504.20001200000002</v>
      </c>
      <c r="C195" s="1">
        <v>506.25</v>
      </c>
      <c r="D195" s="1">
        <v>497</v>
      </c>
      <c r="E195" s="1">
        <v>498.85000600000001</v>
      </c>
      <c r="F195" s="1">
        <v>498.85000600000001</v>
      </c>
      <c r="G195" s="1">
        <v>74130</v>
      </c>
      <c r="H195" s="1">
        <f t="shared" si="0"/>
        <v>-1.0414600153763942E-2</v>
      </c>
      <c r="J195" s="2">
        <v>44936</v>
      </c>
      <c r="K195" s="1">
        <v>18121.300780000001</v>
      </c>
      <c r="L195" s="1">
        <v>18127.599610000001</v>
      </c>
      <c r="M195" s="1">
        <v>17856</v>
      </c>
      <c r="N195" s="1">
        <v>17914.150389999999</v>
      </c>
      <c r="O195" s="1">
        <v>17914.150389999999</v>
      </c>
      <c r="P195" s="1">
        <v>283300</v>
      </c>
      <c r="Q195" s="1">
        <v>-1.0333505E-2</v>
      </c>
    </row>
    <row r="196" spans="1:17" ht="14.25" customHeight="1">
      <c r="A196" s="2">
        <v>44937</v>
      </c>
      <c r="B196" s="1">
        <v>500</v>
      </c>
      <c r="C196" s="1">
        <v>503.04998799999998</v>
      </c>
      <c r="D196" s="1">
        <v>495</v>
      </c>
      <c r="E196" s="1">
        <v>496.14999399999999</v>
      </c>
      <c r="F196" s="1">
        <v>496.14999399999999</v>
      </c>
      <c r="G196" s="1">
        <v>70847</v>
      </c>
      <c r="H196" s="1">
        <f t="shared" si="0"/>
        <v>-5.4124726220811104E-3</v>
      </c>
      <c r="J196" s="2">
        <v>44937</v>
      </c>
      <c r="K196" s="1">
        <v>17924.25</v>
      </c>
      <c r="L196" s="1">
        <v>17976.349610000001</v>
      </c>
      <c r="M196" s="1">
        <v>17824.349610000001</v>
      </c>
      <c r="N196" s="1">
        <v>17895.699219999999</v>
      </c>
      <c r="O196" s="1">
        <v>17895.699219999999</v>
      </c>
      <c r="P196" s="1">
        <v>259900</v>
      </c>
      <c r="Q196" s="1">
        <v>-1.029978E-3</v>
      </c>
    </row>
    <row r="197" spans="1:17" ht="14.25" customHeight="1">
      <c r="A197" s="2">
        <v>44938</v>
      </c>
      <c r="B197" s="1">
        <v>496.85000600000001</v>
      </c>
      <c r="C197" s="1">
        <v>503.60000600000001</v>
      </c>
      <c r="D197" s="1">
        <v>491.60000600000001</v>
      </c>
      <c r="E197" s="1">
        <v>494.89999399999999</v>
      </c>
      <c r="F197" s="1">
        <v>494.89999399999999</v>
      </c>
      <c r="G197" s="1">
        <v>91635</v>
      </c>
      <c r="H197" s="1">
        <f t="shared" si="0"/>
        <v>-2.5193994056563751E-3</v>
      </c>
      <c r="J197" s="2">
        <v>44938</v>
      </c>
      <c r="K197" s="1">
        <v>17920.849610000001</v>
      </c>
      <c r="L197" s="1">
        <v>17945.800780000001</v>
      </c>
      <c r="M197" s="1">
        <v>17761.650389999999</v>
      </c>
      <c r="N197" s="1">
        <v>17858.199219999999</v>
      </c>
      <c r="O197" s="1">
        <v>17858.199219999999</v>
      </c>
      <c r="P197" s="1">
        <v>227800</v>
      </c>
      <c r="Q197" s="1">
        <v>-2.0954760000000002E-3</v>
      </c>
    </row>
    <row r="198" spans="1:17" ht="14.25" customHeight="1">
      <c r="A198" s="2">
        <v>44939</v>
      </c>
      <c r="B198" s="1">
        <v>495</v>
      </c>
      <c r="C198" s="1">
        <v>503.14999399999999</v>
      </c>
      <c r="D198" s="1">
        <v>494.89999399999999</v>
      </c>
      <c r="E198" s="1">
        <v>497.35000600000001</v>
      </c>
      <c r="F198" s="1">
        <v>497.35000600000001</v>
      </c>
      <c r="G198" s="1">
        <v>71138</v>
      </c>
      <c r="H198" s="1">
        <f t="shared" si="0"/>
        <v>4.9505193568459838E-3</v>
      </c>
      <c r="J198" s="2">
        <v>44939</v>
      </c>
      <c r="K198" s="1">
        <v>17867.5</v>
      </c>
      <c r="L198" s="1">
        <v>17999.349610000001</v>
      </c>
      <c r="M198" s="1">
        <v>17774.25</v>
      </c>
      <c r="N198" s="1">
        <v>17956.599610000001</v>
      </c>
      <c r="O198" s="1">
        <v>17956.599610000001</v>
      </c>
      <c r="P198" s="1">
        <v>256700</v>
      </c>
      <c r="Q198" s="1">
        <v>5.5100959999999999E-3</v>
      </c>
    </row>
    <row r="199" spans="1:17" ht="14.25" customHeight="1">
      <c r="A199" s="2">
        <v>44942</v>
      </c>
      <c r="B199" s="1">
        <v>495.20001200000002</v>
      </c>
      <c r="C199" s="1">
        <v>499.39999399999999</v>
      </c>
      <c r="D199" s="1">
        <v>491</v>
      </c>
      <c r="E199" s="1">
        <v>492.45001200000002</v>
      </c>
      <c r="F199" s="1">
        <v>492.45001200000002</v>
      </c>
      <c r="G199" s="1">
        <v>80652</v>
      </c>
      <c r="H199" s="1">
        <f t="shared" si="0"/>
        <v>-9.8522045659731328E-3</v>
      </c>
      <c r="J199" s="2">
        <v>44942</v>
      </c>
      <c r="K199" s="1">
        <v>18033.150389999999</v>
      </c>
      <c r="L199" s="1">
        <v>18049.650389999999</v>
      </c>
      <c r="M199" s="1">
        <v>17853.650389999999</v>
      </c>
      <c r="N199" s="1">
        <v>17894.849610000001</v>
      </c>
      <c r="O199" s="1">
        <v>17894.849610000001</v>
      </c>
      <c r="P199" s="1">
        <v>206200</v>
      </c>
      <c r="Q199" s="1">
        <v>-3.4388470000000001E-3</v>
      </c>
    </row>
    <row r="200" spans="1:17" ht="14.25" customHeight="1">
      <c r="A200" s="2">
        <v>44943</v>
      </c>
      <c r="B200" s="1">
        <v>491.5</v>
      </c>
      <c r="C200" s="1">
        <v>496.75</v>
      </c>
      <c r="D200" s="1">
        <v>485.54998799999998</v>
      </c>
      <c r="E200" s="1">
        <v>488.20001200000002</v>
      </c>
      <c r="F200" s="1">
        <v>488.20001200000002</v>
      </c>
      <c r="G200" s="1">
        <v>111600</v>
      </c>
      <c r="H200" s="1">
        <f t="shared" si="0"/>
        <v>-8.630317588458114E-3</v>
      </c>
      <c r="J200" s="2">
        <v>44943</v>
      </c>
      <c r="K200" s="1">
        <v>17922.800780000001</v>
      </c>
      <c r="L200" s="1">
        <v>18072.050780000001</v>
      </c>
      <c r="M200" s="1">
        <v>17886.949219999999</v>
      </c>
      <c r="N200" s="1">
        <v>18053.300780000001</v>
      </c>
      <c r="O200" s="1">
        <v>18053.300780000001</v>
      </c>
      <c r="P200" s="1">
        <v>219100</v>
      </c>
      <c r="Q200" s="1">
        <v>8.8545689999999996E-3</v>
      </c>
    </row>
    <row r="201" spans="1:17" ht="14.25" customHeight="1">
      <c r="A201" s="2">
        <v>44944</v>
      </c>
      <c r="B201" s="1">
        <v>490.39999399999999</v>
      </c>
      <c r="C201" s="1">
        <v>493.95001200000002</v>
      </c>
      <c r="D201" s="1">
        <v>486.79998799999998</v>
      </c>
      <c r="E201" s="1">
        <v>488.89999399999999</v>
      </c>
      <c r="F201" s="1">
        <v>488.89999399999999</v>
      </c>
      <c r="G201" s="1">
        <v>77351</v>
      </c>
      <c r="H201" s="1">
        <f t="shared" si="0"/>
        <v>1.4338016853632229E-3</v>
      </c>
      <c r="J201" s="2">
        <v>44944</v>
      </c>
      <c r="K201" s="1">
        <v>18074.300780000001</v>
      </c>
      <c r="L201" s="1">
        <v>18183.75</v>
      </c>
      <c r="M201" s="1">
        <v>18032.449219999999</v>
      </c>
      <c r="N201" s="1">
        <v>18165.349610000001</v>
      </c>
      <c r="O201" s="1">
        <v>18165.349610000001</v>
      </c>
      <c r="P201" s="1">
        <v>255800</v>
      </c>
      <c r="Q201" s="1">
        <v>6.2065560000000002E-3</v>
      </c>
    </row>
    <row r="202" spans="1:17" ht="14.25" customHeight="1">
      <c r="A202" s="2">
        <v>44945</v>
      </c>
      <c r="B202" s="1">
        <v>485.25</v>
      </c>
      <c r="C202" s="1">
        <v>495.10000600000001</v>
      </c>
      <c r="D202" s="1">
        <v>485.25</v>
      </c>
      <c r="E202" s="1">
        <v>490.10000600000001</v>
      </c>
      <c r="F202" s="1">
        <v>490.10000600000001</v>
      </c>
      <c r="G202" s="1">
        <v>61504</v>
      </c>
      <c r="H202" s="1">
        <f t="shared" si="0"/>
        <v>2.4545142457088609E-3</v>
      </c>
      <c r="J202" s="2">
        <v>44945</v>
      </c>
      <c r="K202" s="1">
        <v>18119.800780000001</v>
      </c>
      <c r="L202" s="1">
        <v>18155.199219999999</v>
      </c>
      <c r="M202" s="1">
        <v>18063.75</v>
      </c>
      <c r="N202" s="1">
        <v>18107.849610000001</v>
      </c>
      <c r="O202" s="1">
        <v>18107.849610000001</v>
      </c>
      <c r="P202" s="1">
        <v>237800</v>
      </c>
      <c r="Q202" s="1">
        <v>-3.1653670000000001E-3</v>
      </c>
    </row>
    <row r="203" spans="1:17" ht="14.25" customHeight="1">
      <c r="A203" s="2">
        <v>44946</v>
      </c>
      <c r="B203" s="1">
        <v>490</v>
      </c>
      <c r="C203" s="1">
        <v>491.95001200000002</v>
      </c>
      <c r="D203" s="1">
        <v>483.70001200000002</v>
      </c>
      <c r="E203" s="1">
        <v>485.39999399999999</v>
      </c>
      <c r="F203" s="1">
        <v>485.39999399999999</v>
      </c>
      <c r="G203" s="1">
        <v>58425</v>
      </c>
      <c r="H203" s="1">
        <f t="shared" si="0"/>
        <v>-9.5899039838004407E-3</v>
      </c>
      <c r="J203" s="2">
        <v>44946</v>
      </c>
      <c r="K203" s="1">
        <v>18115.599610000001</v>
      </c>
      <c r="L203" s="1">
        <v>18145.449219999999</v>
      </c>
      <c r="M203" s="1">
        <v>18016.199219999999</v>
      </c>
      <c r="N203" s="1">
        <v>18027.650389999999</v>
      </c>
      <c r="O203" s="1">
        <v>18027.650389999999</v>
      </c>
      <c r="P203" s="1">
        <v>237200</v>
      </c>
      <c r="Q203" s="1">
        <v>-4.4289749999999999E-3</v>
      </c>
    </row>
    <row r="204" spans="1:17" ht="14.25" customHeight="1">
      <c r="A204" s="2">
        <v>44949</v>
      </c>
      <c r="B204" s="1">
        <v>485.20001200000002</v>
      </c>
      <c r="C204" s="1">
        <v>487.64999399999999</v>
      </c>
      <c r="D204" s="1">
        <v>473.54998799999998</v>
      </c>
      <c r="E204" s="1">
        <v>475.5</v>
      </c>
      <c r="F204" s="1">
        <v>475.5</v>
      </c>
      <c r="G204" s="1">
        <v>152233</v>
      </c>
      <c r="H204" s="1">
        <f t="shared" si="0"/>
        <v>-2.0395537952973219E-2</v>
      </c>
      <c r="J204" s="2">
        <v>44949</v>
      </c>
      <c r="K204" s="1">
        <v>18118.449219999999</v>
      </c>
      <c r="L204" s="1">
        <v>18162.599610000001</v>
      </c>
      <c r="M204" s="1">
        <v>18063.449219999999</v>
      </c>
      <c r="N204" s="1">
        <v>18118.550780000001</v>
      </c>
      <c r="O204" s="1">
        <v>18118.550780000001</v>
      </c>
      <c r="P204" s="1">
        <v>202500</v>
      </c>
      <c r="Q204" s="1">
        <v>5.042276E-3</v>
      </c>
    </row>
    <row r="205" spans="1:17" ht="14.25" customHeight="1">
      <c r="A205" s="2">
        <v>44950</v>
      </c>
      <c r="B205" s="1">
        <v>476.89999399999999</v>
      </c>
      <c r="C205" s="1">
        <v>486.79998799999998</v>
      </c>
      <c r="D205" s="1">
        <v>474</v>
      </c>
      <c r="E205" s="1">
        <v>474.79998799999998</v>
      </c>
      <c r="F205" s="1">
        <v>474.79998799999998</v>
      </c>
      <c r="G205" s="1">
        <v>119669</v>
      </c>
      <c r="H205" s="1">
        <f t="shared" si="0"/>
        <v>-1.4721598317560813E-3</v>
      </c>
      <c r="J205" s="2">
        <v>44950</v>
      </c>
      <c r="K205" s="1">
        <v>18183.949219999999</v>
      </c>
      <c r="L205" s="1">
        <v>18201.25</v>
      </c>
      <c r="M205" s="1">
        <v>18078.650389999999</v>
      </c>
      <c r="N205" s="1">
        <v>18118.300780000001</v>
      </c>
      <c r="O205" s="1">
        <v>18118.300780000001</v>
      </c>
      <c r="P205" s="1">
        <v>216900</v>
      </c>
      <c r="Q205" s="4">
        <v>-1.3798000000000001E-5</v>
      </c>
    </row>
    <row r="206" spans="1:17" ht="14.25" customHeight="1">
      <c r="A206" s="2">
        <v>44951</v>
      </c>
      <c r="B206" s="1">
        <v>474.79998799999998</v>
      </c>
      <c r="C206" s="1">
        <v>477.60000600000001</v>
      </c>
      <c r="D206" s="1">
        <v>471</v>
      </c>
      <c r="E206" s="1">
        <v>473.85000600000001</v>
      </c>
      <c r="F206" s="1">
        <v>473.85000600000001</v>
      </c>
      <c r="G206" s="1">
        <v>82633</v>
      </c>
      <c r="H206" s="1">
        <f t="shared" si="0"/>
        <v>-2.0008045998517465E-3</v>
      </c>
      <c r="J206" s="2">
        <v>44951</v>
      </c>
      <c r="K206" s="1">
        <v>18093.349610000001</v>
      </c>
      <c r="L206" s="1">
        <v>18100.599610000001</v>
      </c>
      <c r="M206" s="1">
        <v>17846.150389999999</v>
      </c>
      <c r="N206" s="1">
        <v>17891.949219999999</v>
      </c>
      <c r="O206" s="1">
        <v>17891.949219999999</v>
      </c>
      <c r="P206" s="1">
        <v>257200</v>
      </c>
      <c r="Q206" s="1">
        <v>-1.2492980000000001E-2</v>
      </c>
    </row>
    <row r="207" spans="1:17" ht="14.25" customHeight="1">
      <c r="A207" s="2">
        <v>44953</v>
      </c>
      <c r="B207" s="1">
        <v>473.85000600000001</v>
      </c>
      <c r="C207" s="1">
        <v>476.10000600000001</v>
      </c>
      <c r="D207" s="1">
        <v>460</v>
      </c>
      <c r="E207" s="1">
        <v>464.70001200000002</v>
      </c>
      <c r="F207" s="1">
        <v>464.70001200000002</v>
      </c>
      <c r="G207" s="1">
        <v>177177</v>
      </c>
      <c r="H207" s="1">
        <f t="shared" si="0"/>
        <v>-1.9309895292055734E-2</v>
      </c>
      <c r="J207" s="2">
        <v>44953</v>
      </c>
      <c r="K207" s="1">
        <v>17877.199219999999</v>
      </c>
      <c r="L207" s="1">
        <v>17884.75</v>
      </c>
      <c r="M207" s="1">
        <v>17493.550780000001</v>
      </c>
      <c r="N207" s="1">
        <v>17604.349610000001</v>
      </c>
      <c r="O207" s="1">
        <v>17604.349610000001</v>
      </c>
      <c r="P207" s="1">
        <v>476300</v>
      </c>
      <c r="Q207" s="1">
        <v>-1.6074247E-2</v>
      </c>
    </row>
    <row r="208" spans="1:17" ht="14.25" customHeight="1">
      <c r="A208" s="2">
        <v>44956</v>
      </c>
      <c r="B208" s="1">
        <v>465</v>
      </c>
      <c r="C208" s="1">
        <v>476.70001200000002</v>
      </c>
      <c r="D208" s="1">
        <v>460.75</v>
      </c>
      <c r="E208" s="1">
        <v>471.45001200000002</v>
      </c>
      <c r="F208" s="1">
        <v>471.45001200000002</v>
      </c>
      <c r="G208" s="1">
        <v>160843</v>
      </c>
      <c r="H208" s="1">
        <f t="shared" si="0"/>
        <v>1.4525499947695364E-2</v>
      </c>
      <c r="J208" s="2">
        <v>44956</v>
      </c>
      <c r="K208" s="1">
        <v>17541.949219999999</v>
      </c>
      <c r="L208" s="1">
        <v>17709.150389999999</v>
      </c>
      <c r="M208" s="1">
        <v>17405.550780000001</v>
      </c>
      <c r="N208" s="1">
        <v>17648.949219999999</v>
      </c>
      <c r="O208" s="1">
        <v>17648.949219999999</v>
      </c>
      <c r="P208" s="1">
        <v>432400</v>
      </c>
      <c r="Q208" s="1">
        <v>2.5334429999999998E-3</v>
      </c>
    </row>
    <row r="209" spans="1:17" ht="14.25" customHeight="1">
      <c r="A209" s="2">
        <v>44957</v>
      </c>
      <c r="B209" s="1">
        <v>470.89999399999999</v>
      </c>
      <c r="C209" s="1">
        <v>484.95001200000002</v>
      </c>
      <c r="D209" s="1">
        <v>469.95001200000002</v>
      </c>
      <c r="E209" s="1">
        <v>476.89999399999999</v>
      </c>
      <c r="F209" s="1">
        <v>476.89999399999999</v>
      </c>
      <c r="G209" s="1">
        <v>191262</v>
      </c>
      <c r="H209" s="1">
        <f t="shared" si="0"/>
        <v>1.1560042128071935E-2</v>
      </c>
      <c r="J209" s="2">
        <v>44957</v>
      </c>
      <c r="K209" s="1">
        <v>17731.449219999999</v>
      </c>
      <c r="L209" s="1">
        <v>17735.699219999999</v>
      </c>
      <c r="M209" s="1">
        <v>17537.550780000001</v>
      </c>
      <c r="N209" s="1">
        <v>17662.150389999999</v>
      </c>
      <c r="O209" s="1">
        <v>17662.150389999999</v>
      </c>
      <c r="P209" s="1">
        <v>398300</v>
      </c>
      <c r="Q209" s="1">
        <v>7.4798599999999996E-4</v>
      </c>
    </row>
    <row r="210" spans="1:17" ht="14.25" customHeight="1">
      <c r="A210" s="2">
        <v>44958</v>
      </c>
      <c r="B210" s="1">
        <v>485</v>
      </c>
      <c r="C210" s="1">
        <v>534</v>
      </c>
      <c r="D210" s="1">
        <v>482</v>
      </c>
      <c r="E210" s="1">
        <v>509.60000600000001</v>
      </c>
      <c r="F210" s="1">
        <v>509.60000600000001</v>
      </c>
      <c r="G210" s="1">
        <v>1971857</v>
      </c>
      <c r="H210" s="1">
        <f t="shared" si="0"/>
        <v>6.8567859952625598E-2</v>
      </c>
      <c r="J210" s="2">
        <v>44958</v>
      </c>
      <c r="K210" s="1">
        <v>17811.599610000001</v>
      </c>
      <c r="L210" s="1">
        <v>17972.199219999999</v>
      </c>
      <c r="M210" s="1">
        <v>17353.400389999999</v>
      </c>
      <c r="N210" s="1">
        <v>17616.300780000001</v>
      </c>
      <c r="O210" s="1">
        <v>17616.300780000001</v>
      </c>
      <c r="P210" s="1">
        <v>512900</v>
      </c>
      <c r="Q210" s="1">
        <v>-2.5959249999999998E-3</v>
      </c>
    </row>
    <row r="211" spans="1:17" ht="14.25" customHeight="1">
      <c r="A211" s="2">
        <v>44959</v>
      </c>
      <c r="B211" s="1">
        <v>507.39999399999999</v>
      </c>
      <c r="C211" s="1">
        <v>528.84997599999997</v>
      </c>
      <c r="D211" s="1">
        <v>506</v>
      </c>
      <c r="E211" s="1">
        <v>513.79998799999998</v>
      </c>
      <c r="F211" s="1">
        <v>513.79998799999998</v>
      </c>
      <c r="G211" s="1">
        <v>364701</v>
      </c>
      <c r="H211" s="1">
        <f t="shared" si="0"/>
        <v>8.2417228228996997E-3</v>
      </c>
      <c r="J211" s="2">
        <v>44959</v>
      </c>
      <c r="K211" s="1">
        <v>17517.099610000001</v>
      </c>
      <c r="L211" s="1">
        <v>17653.900389999999</v>
      </c>
      <c r="M211" s="1">
        <v>17445.949219999999</v>
      </c>
      <c r="N211" s="1">
        <v>17610.400389999999</v>
      </c>
      <c r="O211" s="1">
        <v>17610.400389999999</v>
      </c>
      <c r="P211" s="1">
        <v>490100</v>
      </c>
      <c r="Q211" s="1">
        <v>-3.3493900000000003E-4</v>
      </c>
    </row>
    <row r="212" spans="1:17" ht="14.25" customHeight="1">
      <c r="A212" s="2">
        <v>44960</v>
      </c>
      <c r="B212" s="1">
        <v>525</v>
      </c>
      <c r="C212" s="1">
        <v>525</v>
      </c>
      <c r="D212" s="1">
        <v>500</v>
      </c>
      <c r="E212" s="1">
        <v>503.60000600000001</v>
      </c>
      <c r="F212" s="1">
        <v>503.60000600000001</v>
      </c>
      <c r="G212" s="1">
        <v>207383</v>
      </c>
      <c r="H212" s="1">
        <f t="shared" si="0"/>
        <v>-1.9852047952947705E-2</v>
      </c>
      <c r="J212" s="2">
        <v>44960</v>
      </c>
      <c r="K212" s="1">
        <v>17721.75</v>
      </c>
      <c r="L212" s="1">
        <v>17870.300780000001</v>
      </c>
      <c r="M212" s="1">
        <v>17584.199219999999</v>
      </c>
      <c r="N212" s="1">
        <v>17854.050780000001</v>
      </c>
      <c r="O212" s="1">
        <v>17854.050780000001</v>
      </c>
      <c r="P212" s="1">
        <v>424100</v>
      </c>
      <c r="Q212" s="1">
        <v>1.3835596E-2</v>
      </c>
    </row>
    <row r="213" spans="1:17" ht="14.25" customHeight="1">
      <c r="A213" s="2">
        <v>44963</v>
      </c>
      <c r="B213" s="1">
        <v>503.70001200000002</v>
      </c>
      <c r="C213" s="1">
        <v>504.95001200000002</v>
      </c>
      <c r="D213" s="1">
        <v>480.04998799999998</v>
      </c>
      <c r="E213" s="1">
        <v>483.14999399999999</v>
      </c>
      <c r="F213" s="1">
        <v>483.14999399999999</v>
      </c>
      <c r="G213" s="1">
        <v>211035</v>
      </c>
      <c r="H213" s="1">
        <f t="shared" si="0"/>
        <v>-4.060764844391207E-2</v>
      </c>
      <c r="J213" s="2">
        <v>44963</v>
      </c>
      <c r="K213" s="1">
        <v>17818.550780000001</v>
      </c>
      <c r="L213" s="1">
        <v>17823.699219999999</v>
      </c>
      <c r="M213" s="1">
        <v>17698.349610000001</v>
      </c>
      <c r="N213" s="1">
        <v>17764.599610000001</v>
      </c>
      <c r="O213" s="1">
        <v>17764.599610000001</v>
      </c>
      <c r="P213" s="1">
        <v>282500</v>
      </c>
      <c r="Q213" s="1">
        <v>-5.0101329999999999E-3</v>
      </c>
    </row>
    <row r="214" spans="1:17" ht="14.25" customHeight="1">
      <c r="A214" s="2">
        <v>44964</v>
      </c>
      <c r="B214" s="1">
        <v>484.89999399999999</v>
      </c>
      <c r="C214" s="1">
        <v>489.95001200000002</v>
      </c>
      <c r="D214" s="1">
        <v>475.95001200000002</v>
      </c>
      <c r="E214" s="1">
        <v>478.20001200000002</v>
      </c>
      <c r="F214" s="1">
        <v>478.20001200000002</v>
      </c>
      <c r="G214" s="1">
        <v>162118</v>
      </c>
      <c r="H214" s="1">
        <f t="shared" si="0"/>
        <v>-1.0245228317233512E-2</v>
      </c>
      <c r="J214" s="2">
        <v>44964</v>
      </c>
      <c r="K214" s="1">
        <v>17790.099610000001</v>
      </c>
      <c r="L214" s="1">
        <v>17811.150389999999</v>
      </c>
      <c r="M214" s="1">
        <v>17652.550780000001</v>
      </c>
      <c r="N214" s="1">
        <v>17721.5</v>
      </c>
      <c r="O214" s="1">
        <v>17721.5</v>
      </c>
      <c r="P214" s="1">
        <v>354400</v>
      </c>
      <c r="Q214" s="1">
        <v>-2.4261510000000001E-3</v>
      </c>
    </row>
    <row r="215" spans="1:17" ht="14.25" customHeight="1">
      <c r="A215" s="2">
        <v>44965</v>
      </c>
      <c r="B215" s="1">
        <v>477.20001200000002</v>
      </c>
      <c r="C215" s="1">
        <v>485</v>
      </c>
      <c r="D215" s="1">
        <v>476.75</v>
      </c>
      <c r="E215" s="1">
        <v>479.70001200000002</v>
      </c>
      <c r="F215" s="1">
        <v>479.70001200000002</v>
      </c>
      <c r="G215" s="1">
        <v>110278</v>
      </c>
      <c r="H215" s="1">
        <f t="shared" si="0"/>
        <v>3.1367627820135802E-3</v>
      </c>
      <c r="J215" s="2">
        <v>44965</v>
      </c>
      <c r="K215" s="1">
        <v>17750.300780000001</v>
      </c>
      <c r="L215" s="1">
        <v>17898.699219999999</v>
      </c>
      <c r="M215" s="1">
        <v>17744.150389999999</v>
      </c>
      <c r="N215" s="1">
        <v>17871.699219999999</v>
      </c>
      <c r="O215" s="1">
        <v>17871.699219999999</v>
      </c>
      <c r="P215" s="1">
        <v>291000</v>
      </c>
      <c r="Q215" s="1">
        <v>8.4755360000000005E-3</v>
      </c>
    </row>
    <row r="216" spans="1:17" ht="14.25" customHeight="1">
      <c r="A216" s="2">
        <v>44966</v>
      </c>
      <c r="B216" s="1">
        <v>479.85000600000001</v>
      </c>
      <c r="C216" s="1">
        <v>487.39999399999999</v>
      </c>
      <c r="D216" s="1">
        <v>476.75</v>
      </c>
      <c r="E216" s="1">
        <v>479.35000600000001</v>
      </c>
      <c r="F216" s="1">
        <v>479.35000600000001</v>
      </c>
      <c r="G216" s="1">
        <v>97125</v>
      </c>
      <c r="H216" s="1">
        <f t="shared" si="0"/>
        <v>-7.2963517040736114E-4</v>
      </c>
      <c r="J216" s="2">
        <v>44966</v>
      </c>
      <c r="K216" s="1">
        <v>17885.5</v>
      </c>
      <c r="L216" s="1">
        <v>17916.900389999999</v>
      </c>
      <c r="M216" s="1">
        <v>17779.800780000001</v>
      </c>
      <c r="N216" s="1">
        <v>17893.449219999999</v>
      </c>
      <c r="O216" s="1">
        <v>17893.449219999999</v>
      </c>
      <c r="P216" s="1">
        <v>260900</v>
      </c>
      <c r="Q216" s="1">
        <v>1.2170079999999999E-3</v>
      </c>
    </row>
    <row r="217" spans="1:17" ht="14.25" customHeight="1">
      <c r="A217" s="2">
        <v>44967</v>
      </c>
      <c r="B217" s="1">
        <v>478</v>
      </c>
      <c r="C217" s="1">
        <v>488</v>
      </c>
      <c r="D217" s="1">
        <v>477.95001200000002</v>
      </c>
      <c r="E217" s="1">
        <v>483.64999399999999</v>
      </c>
      <c r="F217" s="1">
        <v>483.64999399999999</v>
      </c>
      <c r="G217" s="1">
        <v>73094</v>
      </c>
      <c r="H217" s="1">
        <f t="shared" si="0"/>
        <v>8.9704557133143403E-3</v>
      </c>
      <c r="J217" s="2">
        <v>44967</v>
      </c>
      <c r="K217" s="1">
        <v>17847.550780000001</v>
      </c>
      <c r="L217" s="1">
        <v>17876.949219999999</v>
      </c>
      <c r="M217" s="1">
        <v>17801</v>
      </c>
      <c r="N217" s="1">
        <v>17856.5</v>
      </c>
      <c r="O217" s="1">
        <v>17856.5</v>
      </c>
      <c r="P217" s="1">
        <v>232000</v>
      </c>
      <c r="Q217" s="1">
        <v>-2.064958E-3</v>
      </c>
    </row>
    <row r="218" spans="1:17" ht="14.25" customHeight="1">
      <c r="A218" s="2">
        <v>44970</v>
      </c>
      <c r="B218" s="1">
        <v>485</v>
      </c>
      <c r="C218" s="1">
        <v>486.70001200000002</v>
      </c>
      <c r="D218" s="1">
        <v>461.75</v>
      </c>
      <c r="E218" s="1">
        <v>465.89999399999999</v>
      </c>
      <c r="F218" s="1">
        <v>465.89999399999999</v>
      </c>
      <c r="G218" s="1">
        <v>372650</v>
      </c>
      <c r="H218" s="1">
        <f t="shared" si="0"/>
        <v>-3.6700093497778474E-2</v>
      </c>
      <c r="J218" s="2">
        <v>44970</v>
      </c>
      <c r="K218" s="1">
        <v>17859.099610000001</v>
      </c>
      <c r="L218" s="1">
        <v>17880.699219999999</v>
      </c>
      <c r="M218" s="1">
        <v>17719.75</v>
      </c>
      <c r="N218" s="1">
        <v>17770.900389999999</v>
      </c>
      <c r="O218" s="1">
        <v>17770.900389999999</v>
      </c>
      <c r="P218" s="1">
        <v>231300</v>
      </c>
      <c r="Q218" s="1">
        <v>-4.7937509999999997E-3</v>
      </c>
    </row>
    <row r="219" spans="1:17" ht="14.25" customHeight="1">
      <c r="A219" s="2">
        <v>44971</v>
      </c>
      <c r="B219" s="1">
        <v>462.20001200000002</v>
      </c>
      <c r="C219" s="1">
        <v>464</v>
      </c>
      <c r="D219" s="1">
        <v>441.75</v>
      </c>
      <c r="E219" s="1">
        <v>444.10000600000001</v>
      </c>
      <c r="F219" s="1">
        <v>444.10000600000001</v>
      </c>
      <c r="G219" s="1">
        <v>363444</v>
      </c>
      <c r="H219" s="1">
        <f t="shared" si="0"/>
        <v>-4.6791131746612535E-2</v>
      </c>
      <c r="J219" s="2">
        <v>44971</v>
      </c>
      <c r="K219" s="1">
        <v>17840.349610000001</v>
      </c>
      <c r="L219" s="1">
        <v>17954.550780000001</v>
      </c>
      <c r="M219" s="1">
        <v>17800.050780000001</v>
      </c>
      <c r="N219" s="1">
        <v>17929.849610000001</v>
      </c>
      <c r="O219" s="1">
        <v>17929.849610000001</v>
      </c>
      <c r="P219" s="1">
        <v>244500</v>
      </c>
      <c r="Q219" s="1">
        <v>8.9443539999999998E-3</v>
      </c>
    </row>
    <row r="220" spans="1:17" ht="14.25" customHeight="1">
      <c r="A220" s="2">
        <v>44972</v>
      </c>
      <c r="B220" s="1">
        <v>440</v>
      </c>
      <c r="C220" s="1">
        <v>472.85000600000001</v>
      </c>
      <c r="D220" s="1">
        <v>436.35000600000001</v>
      </c>
      <c r="E220" s="1">
        <v>463.39999399999999</v>
      </c>
      <c r="F220" s="1">
        <v>463.39999399999999</v>
      </c>
      <c r="G220" s="1">
        <v>644856</v>
      </c>
      <c r="H220" s="1">
        <f t="shared" si="0"/>
        <v>4.3458652869281744E-2</v>
      </c>
      <c r="J220" s="2">
        <v>44972</v>
      </c>
      <c r="K220" s="1">
        <v>17896.599610000001</v>
      </c>
      <c r="L220" s="1">
        <v>18034.099610000001</v>
      </c>
      <c r="M220" s="1">
        <v>17853.800780000001</v>
      </c>
      <c r="N220" s="1">
        <v>18015.849610000001</v>
      </c>
      <c r="O220" s="1">
        <v>18015.849610000001</v>
      </c>
      <c r="P220" s="1">
        <v>229300</v>
      </c>
      <c r="Q220" s="1">
        <v>4.7964710000000001E-3</v>
      </c>
    </row>
    <row r="221" spans="1:17" ht="14.25" customHeight="1">
      <c r="A221" s="2">
        <v>44973</v>
      </c>
      <c r="B221" s="1">
        <v>469</v>
      </c>
      <c r="C221" s="1">
        <v>484</v>
      </c>
      <c r="D221" s="1">
        <v>468.10000600000001</v>
      </c>
      <c r="E221" s="1">
        <v>481.45001200000002</v>
      </c>
      <c r="F221" s="1">
        <v>481.45001200000002</v>
      </c>
      <c r="G221" s="1">
        <v>395279</v>
      </c>
      <c r="H221" s="1">
        <f t="shared" si="0"/>
        <v>3.8951269386507725E-2</v>
      </c>
      <c r="J221" s="2">
        <v>44973</v>
      </c>
      <c r="K221" s="1">
        <v>18094.75</v>
      </c>
      <c r="L221" s="1">
        <v>18134.75</v>
      </c>
      <c r="M221" s="1">
        <v>18000.650389999999</v>
      </c>
      <c r="N221" s="1">
        <v>18035.849610000001</v>
      </c>
      <c r="O221" s="1">
        <v>18035.849610000001</v>
      </c>
      <c r="P221" s="1">
        <v>230200</v>
      </c>
      <c r="Q221" s="1">
        <v>1.110134E-3</v>
      </c>
    </row>
    <row r="222" spans="1:17" ht="14.25" customHeight="1">
      <c r="A222" s="2">
        <v>44974</v>
      </c>
      <c r="B222" s="1">
        <v>478.04998799999998</v>
      </c>
      <c r="C222" s="1">
        <v>487.5</v>
      </c>
      <c r="D222" s="1">
        <v>475.10000600000001</v>
      </c>
      <c r="E222" s="1">
        <v>477.95001200000002</v>
      </c>
      <c r="F222" s="1">
        <v>477.95001200000002</v>
      </c>
      <c r="G222" s="1">
        <v>214791</v>
      </c>
      <c r="H222" s="1">
        <f t="shared" si="0"/>
        <v>-7.2697059149725574E-3</v>
      </c>
      <c r="J222" s="2">
        <v>44974</v>
      </c>
      <c r="K222" s="1">
        <v>17974.849610000001</v>
      </c>
      <c r="L222" s="1">
        <v>18034.25</v>
      </c>
      <c r="M222" s="1">
        <v>17884.599610000001</v>
      </c>
      <c r="N222" s="1">
        <v>17944.199219999999</v>
      </c>
      <c r="O222" s="1">
        <v>17944.199219999999</v>
      </c>
      <c r="P222" s="1">
        <v>208100</v>
      </c>
      <c r="Q222" s="1">
        <v>-5.0815679999999998E-3</v>
      </c>
    </row>
    <row r="223" spans="1:17" ht="14.25" customHeight="1">
      <c r="A223" s="2">
        <v>44977</v>
      </c>
      <c r="B223" s="1">
        <v>477.70001200000002</v>
      </c>
      <c r="C223" s="1">
        <v>480.95001200000002</v>
      </c>
      <c r="D223" s="1">
        <v>458.10000600000001</v>
      </c>
      <c r="E223" s="1">
        <v>461.85000600000001</v>
      </c>
      <c r="F223" s="1">
        <v>461.85000600000001</v>
      </c>
      <c r="G223" s="1">
        <v>294202</v>
      </c>
      <c r="H223" s="1">
        <f t="shared" si="0"/>
        <v>-3.3685543667273721E-2</v>
      </c>
      <c r="J223" s="2">
        <v>44977</v>
      </c>
      <c r="K223" s="1">
        <v>17965.550780000001</v>
      </c>
      <c r="L223" s="1">
        <v>18004.349610000001</v>
      </c>
      <c r="M223" s="1">
        <v>17818.400389999999</v>
      </c>
      <c r="N223" s="1">
        <v>17844.599610000001</v>
      </c>
      <c r="O223" s="1">
        <v>17844.599610000001</v>
      </c>
      <c r="P223" s="1">
        <v>174600</v>
      </c>
      <c r="Q223" s="1">
        <v>-5.5505190000000003E-3</v>
      </c>
    </row>
    <row r="224" spans="1:17" ht="14.25" customHeight="1">
      <c r="A224" s="2">
        <v>44978</v>
      </c>
      <c r="B224" s="1">
        <v>459.39999399999999</v>
      </c>
      <c r="C224" s="1">
        <v>464.85000600000001</v>
      </c>
      <c r="D224" s="1">
        <v>450.89999399999999</v>
      </c>
      <c r="E224" s="1">
        <v>452.64999399999999</v>
      </c>
      <c r="F224" s="1">
        <v>452.64999399999999</v>
      </c>
      <c r="G224" s="1">
        <v>138649</v>
      </c>
      <c r="H224" s="1">
        <f t="shared" si="0"/>
        <v>-1.991991313300967E-2</v>
      </c>
      <c r="J224" s="2">
        <v>44978</v>
      </c>
      <c r="K224" s="1">
        <v>17905.800780000001</v>
      </c>
      <c r="L224" s="1">
        <v>17924.900389999999</v>
      </c>
      <c r="M224" s="1">
        <v>17800.300780000001</v>
      </c>
      <c r="N224" s="1">
        <v>17826.699219999999</v>
      </c>
      <c r="O224" s="1">
        <v>17826.699219999999</v>
      </c>
      <c r="P224" s="1">
        <v>198200</v>
      </c>
      <c r="Q224" s="1">
        <v>-1.003126E-3</v>
      </c>
    </row>
    <row r="225" spans="1:17" ht="14.25" customHeight="1">
      <c r="A225" s="2">
        <v>44979</v>
      </c>
      <c r="B225" s="1">
        <v>449.70001200000002</v>
      </c>
      <c r="C225" s="1">
        <v>457</v>
      </c>
      <c r="D225" s="1">
        <v>445.54998799999998</v>
      </c>
      <c r="E225" s="1">
        <v>451.20001200000002</v>
      </c>
      <c r="F225" s="1">
        <v>451.20001200000002</v>
      </c>
      <c r="G225" s="1">
        <v>122138</v>
      </c>
      <c r="H225" s="1">
        <f t="shared" si="0"/>
        <v>-3.2033182795092596E-3</v>
      </c>
      <c r="J225" s="2">
        <v>44979</v>
      </c>
      <c r="K225" s="1">
        <v>17755.349610000001</v>
      </c>
      <c r="L225" s="1">
        <v>17772.5</v>
      </c>
      <c r="M225" s="1">
        <v>17529.449219999999</v>
      </c>
      <c r="N225" s="1">
        <v>17554.300780000001</v>
      </c>
      <c r="O225" s="1">
        <v>17554.300780000001</v>
      </c>
      <c r="P225" s="1">
        <v>204000</v>
      </c>
      <c r="Q225" s="1">
        <v>-1.5280363E-2</v>
      </c>
    </row>
    <row r="226" spans="1:17" ht="14.25" customHeight="1">
      <c r="A226" s="2">
        <v>44980</v>
      </c>
      <c r="B226" s="1">
        <v>454.75</v>
      </c>
      <c r="C226" s="1">
        <v>459.04998799999998</v>
      </c>
      <c r="D226" s="1">
        <v>450</v>
      </c>
      <c r="E226" s="1">
        <v>452.35000600000001</v>
      </c>
      <c r="F226" s="1">
        <v>452.35000600000001</v>
      </c>
      <c r="G226" s="1">
        <v>88900</v>
      </c>
      <c r="H226" s="1">
        <f t="shared" si="0"/>
        <v>2.5487454995900549E-3</v>
      </c>
      <c r="J226" s="2">
        <v>44980</v>
      </c>
      <c r="K226" s="1">
        <v>17574.650389999999</v>
      </c>
      <c r="L226" s="1">
        <v>17620.050780000001</v>
      </c>
      <c r="M226" s="1">
        <v>17455.400389999999</v>
      </c>
      <c r="N226" s="1">
        <v>17511.25</v>
      </c>
      <c r="O226" s="1">
        <v>17511.25</v>
      </c>
      <c r="P226" s="1">
        <v>240800</v>
      </c>
      <c r="Q226" s="1">
        <v>-2.4524350000000002E-3</v>
      </c>
    </row>
    <row r="227" spans="1:17" ht="14.25" customHeight="1">
      <c r="A227" s="2">
        <v>44981</v>
      </c>
      <c r="B227" s="1">
        <v>457.5</v>
      </c>
      <c r="C227" s="1">
        <v>472</v>
      </c>
      <c r="D227" s="1">
        <v>451</v>
      </c>
      <c r="E227" s="1">
        <v>453.64999399999999</v>
      </c>
      <c r="F227" s="1">
        <v>453.64999399999999</v>
      </c>
      <c r="G227" s="1">
        <v>289838</v>
      </c>
      <c r="H227" s="1">
        <f t="shared" si="0"/>
        <v>2.8738542782289489E-3</v>
      </c>
      <c r="J227" s="2">
        <v>44981</v>
      </c>
      <c r="K227" s="1">
        <v>17591.349610000001</v>
      </c>
      <c r="L227" s="1">
        <v>17599.75</v>
      </c>
      <c r="M227" s="1">
        <v>17421.800780000001</v>
      </c>
      <c r="N227" s="1">
        <v>17465.800780000001</v>
      </c>
      <c r="O227" s="1">
        <v>17465.800780000001</v>
      </c>
      <c r="P227" s="1">
        <v>209400</v>
      </c>
      <c r="Q227" s="1">
        <v>-2.5954300000000001E-3</v>
      </c>
    </row>
    <row r="228" spans="1:17" ht="14.25" customHeight="1">
      <c r="A228" s="2">
        <v>44984</v>
      </c>
      <c r="B228" s="1">
        <v>453.39999399999999</v>
      </c>
      <c r="C228" s="1">
        <v>456</v>
      </c>
      <c r="D228" s="1">
        <v>445.35000600000001</v>
      </c>
      <c r="E228" s="1">
        <v>451</v>
      </c>
      <c r="F228" s="1">
        <v>451</v>
      </c>
      <c r="G228" s="1">
        <v>92781</v>
      </c>
      <c r="H228" s="1">
        <f t="shared" si="0"/>
        <v>-5.8414946215120667E-3</v>
      </c>
      <c r="J228" s="2">
        <v>44984</v>
      </c>
      <c r="K228" s="1">
        <v>17428.599610000001</v>
      </c>
      <c r="L228" s="1">
        <v>17451.599610000001</v>
      </c>
      <c r="M228" s="1">
        <v>17299</v>
      </c>
      <c r="N228" s="1">
        <v>17392.699219999999</v>
      </c>
      <c r="O228" s="1">
        <v>17392.699219999999</v>
      </c>
      <c r="P228" s="1">
        <v>246400</v>
      </c>
      <c r="Q228" s="1">
        <v>-4.185411E-3</v>
      </c>
    </row>
    <row r="229" spans="1:17" ht="14.25" customHeight="1">
      <c r="A229" s="2">
        <v>44985</v>
      </c>
      <c r="B229" s="1">
        <v>450</v>
      </c>
      <c r="C229" s="1">
        <v>475</v>
      </c>
      <c r="D229" s="1">
        <v>449.5</v>
      </c>
      <c r="E229" s="1">
        <v>469.20001200000002</v>
      </c>
      <c r="F229" s="1">
        <v>469.20001200000002</v>
      </c>
      <c r="G229" s="1">
        <v>154181</v>
      </c>
      <c r="H229" s="1">
        <f t="shared" si="0"/>
        <v>4.0354793791574251E-2</v>
      </c>
      <c r="J229" s="2">
        <v>44985</v>
      </c>
      <c r="K229" s="1">
        <v>17383.25</v>
      </c>
      <c r="L229" s="1">
        <v>17440.449219999999</v>
      </c>
      <c r="M229" s="1">
        <v>17255.199219999999</v>
      </c>
      <c r="N229" s="1">
        <v>17303.949219999999</v>
      </c>
      <c r="O229" s="1">
        <v>17303.949219999999</v>
      </c>
      <c r="P229" s="1">
        <v>420900</v>
      </c>
      <c r="Q229" s="1">
        <v>-5.1027160000000002E-3</v>
      </c>
    </row>
    <row r="230" spans="1:17" ht="14.25" customHeight="1">
      <c r="A230" s="2">
        <v>44986</v>
      </c>
      <c r="B230" s="1">
        <v>469.20001200000002</v>
      </c>
      <c r="C230" s="1">
        <v>479.85000600000001</v>
      </c>
      <c r="D230" s="1">
        <v>469.20001200000002</v>
      </c>
      <c r="E230" s="1">
        <v>474.79998799999998</v>
      </c>
      <c r="F230" s="1">
        <v>474.79998799999998</v>
      </c>
      <c r="G230" s="1">
        <v>184391</v>
      </c>
      <c r="H230" s="1">
        <f t="shared" si="0"/>
        <v>1.1935157410013053E-2</v>
      </c>
      <c r="J230" s="2">
        <v>44986</v>
      </c>
      <c r="K230" s="1">
        <v>17360.099610000001</v>
      </c>
      <c r="L230" s="1">
        <v>17467.75</v>
      </c>
      <c r="M230" s="1">
        <v>17345.25</v>
      </c>
      <c r="N230" s="1">
        <v>17450.900389999999</v>
      </c>
      <c r="O230" s="1">
        <v>17450.900389999999</v>
      </c>
      <c r="P230" s="1">
        <v>272900</v>
      </c>
      <c r="Q230" s="1">
        <v>8.4923489999999997E-3</v>
      </c>
    </row>
    <row r="231" spans="1:17" ht="14.25" customHeight="1">
      <c r="A231" s="2">
        <v>44987</v>
      </c>
      <c r="B231" s="1">
        <v>473.95001200000002</v>
      </c>
      <c r="C231" s="1">
        <v>479</v>
      </c>
      <c r="D231" s="1">
        <v>467.79998799999998</v>
      </c>
      <c r="E231" s="1">
        <v>469.29998799999998</v>
      </c>
      <c r="F231" s="1">
        <v>469.29998799999998</v>
      </c>
      <c r="G231" s="1">
        <v>81568</v>
      </c>
      <c r="H231" s="1">
        <f t="shared" si="0"/>
        <v>-1.1583825061090791E-2</v>
      </c>
      <c r="J231" s="2">
        <v>44987</v>
      </c>
      <c r="K231" s="1">
        <v>17421.5</v>
      </c>
      <c r="L231" s="1">
        <v>17445.800780000001</v>
      </c>
      <c r="M231" s="1">
        <v>17306</v>
      </c>
      <c r="N231" s="1">
        <v>17321.900389999999</v>
      </c>
      <c r="O231" s="1">
        <v>17321.900389999999</v>
      </c>
      <c r="P231" s="1">
        <v>310700</v>
      </c>
      <c r="Q231" s="1">
        <v>-7.3921689999999996E-3</v>
      </c>
    </row>
    <row r="232" spans="1:17" ht="14.25" customHeight="1">
      <c r="A232" s="2">
        <v>44988</v>
      </c>
      <c r="B232" s="1">
        <v>470.5</v>
      </c>
      <c r="C232" s="1">
        <v>473</v>
      </c>
      <c r="D232" s="1">
        <v>464</v>
      </c>
      <c r="E232" s="1">
        <v>465.35000600000001</v>
      </c>
      <c r="F232" s="1">
        <v>465.35000600000001</v>
      </c>
      <c r="G232" s="1">
        <v>98756</v>
      </c>
      <c r="H232" s="1">
        <f t="shared" si="0"/>
        <v>-8.4167528254869284E-3</v>
      </c>
      <c r="J232" s="2">
        <v>44988</v>
      </c>
      <c r="K232" s="1">
        <v>17451.25</v>
      </c>
      <c r="L232" s="1">
        <v>17644.75</v>
      </c>
      <c r="M232" s="1">
        <v>17427.699219999999</v>
      </c>
      <c r="N232" s="1">
        <v>17594.349610000001</v>
      </c>
      <c r="O232" s="1">
        <v>17594.349610000001</v>
      </c>
      <c r="P232" s="1">
        <v>356200</v>
      </c>
      <c r="Q232" s="1">
        <v>1.5728598999999999E-2</v>
      </c>
    </row>
    <row r="233" spans="1:17" ht="14.25" customHeight="1">
      <c r="A233" s="2">
        <v>44991</v>
      </c>
      <c r="B233" s="1">
        <v>463</v>
      </c>
      <c r="C233" s="1">
        <v>475</v>
      </c>
      <c r="D233" s="1">
        <v>462.04998799999998</v>
      </c>
      <c r="E233" s="1">
        <v>464.14999399999999</v>
      </c>
      <c r="F233" s="1">
        <v>464.14999399999999</v>
      </c>
      <c r="G233" s="1">
        <v>200130</v>
      </c>
      <c r="H233" s="1">
        <f t="shared" si="0"/>
        <v>-2.5787299549320242E-3</v>
      </c>
      <c r="J233" s="2">
        <v>44991</v>
      </c>
      <c r="K233" s="1">
        <v>17680.349610000001</v>
      </c>
      <c r="L233" s="1">
        <v>17799.949219999999</v>
      </c>
      <c r="M233" s="1">
        <v>17671.949219999999</v>
      </c>
      <c r="N233" s="1">
        <v>17711.449219999999</v>
      </c>
      <c r="O233" s="1">
        <v>17711.449219999999</v>
      </c>
      <c r="P233" s="1">
        <v>362800</v>
      </c>
      <c r="Q233" s="1">
        <v>6.6555240000000003E-3</v>
      </c>
    </row>
    <row r="234" spans="1:17" ht="14.25" customHeight="1">
      <c r="A234" s="2">
        <v>44993</v>
      </c>
      <c r="B234" s="1">
        <v>461</v>
      </c>
      <c r="C234" s="1">
        <v>469.75</v>
      </c>
      <c r="D234" s="1">
        <v>460</v>
      </c>
      <c r="E234" s="1">
        <v>462.64999399999999</v>
      </c>
      <c r="F234" s="1">
        <v>462.64999399999999</v>
      </c>
      <c r="G234" s="1">
        <v>251089</v>
      </c>
      <c r="H234" s="1">
        <f t="shared" si="0"/>
        <v>-3.2317139273732032E-3</v>
      </c>
      <c r="J234" s="2">
        <v>44993</v>
      </c>
      <c r="K234" s="1">
        <v>17665.75</v>
      </c>
      <c r="L234" s="1">
        <v>17766.5</v>
      </c>
      <c r="M234" s="1">
        <v>17602.25</v>
      </c>
      <c r="N234" s="1">
        <v>17754.400389999999</v>
      </c>
      <c r="O234" s="1">
        <v>17754.400389999999</v>
      </c>
      <c r="P234" s="1">
        <v>267000</v>
      </c>
      <c r="Q234" s="1">
        <v>2.4250510000000001E-3</v>
      </c>
    </row>
    <row r="235" spans="1:17" ht="14.25" customHeight="1">
      <c r="A235" s="2">
        <v>44994</v>
      </c>
      <c r="B235" s="1">
        <v>462.95001200000002</v>
      </c>
      <c r="C235" s="1">
        <v>479.95001200000002</v>
      </c>
      <c r="D235" s="1">
        <v>462.95001200000002</v>
      </c>
      <c r="E235" s="1">
        <v>476.54998799999998</v>
      </c>
      <c r="F235" s="1">
        <v>476.54998799999998</v>
      </c>
      <c r="G235" s="1">
        <v>244477</v>
      </c>
      <c r="H235" s="1">
        <f t="shared" si="0"/>
        <v>3.0044297374399065E-2</v>
      </c>
      <c r="J235" s="2">
        <v>44994</v>
      </c>
      <c r="K235" s="1">
        <v>17772.050780000001</v>
      </c>
      <c r="L235" s="1">
        <v>17772.349610000001</v>
      </c>
      <c r="M235" s="1">
        <v>17573.599610000001</v>
      </c>
      <c r="N235" s="1">
        <v>17589.599610000001</v>
      </c>
      <c r="O235" s="1">
        <v>17589.599610000001</v>
      </c>
      <c r="P235" s="1">
        <v>262400</v>
      </c>
      <c r="Q235" s="1">
        <v>-9.2822500000000006E-3</v>
      </c>
    </row>
    <row r="236" spans="1:17" ht="14.25" customHeight="1">
      <c r="A236" s="2">
        <v>44995</v>
      </c>
      <c r="B236" s="1">
        <v>471.54998799999998</v>
      </c>
      <c r="C236" s="1">
        <v>473</v>
      </c>
      <c r="D236" s="1">
        <v>464.70001200000002</v>
      </c>
      <c r="E236" s="1">
        <v>469.10000600000001</v>
      </c>
      <c r="F236" s="1">
        <v>469.10000600000001</v>
      </c>
      <c r="G236" s="1">
        <v>152204</v>
      </c>
      <c r="H236" s="1">
        <f t="shared" si="0"/>
        <v>-1.5633159558488874E-2</v>
      </c>
      <c r="J236" s="2">
        <v>44995</v>
      </c>
      <c r="K236" s="1">
        <v>17443.800780000001</v>
      </c>
      <c r="L236" s="1">
        <v>17451.5</v>
      </c>
      <c r="M236" s="1">
        <v>17324.349610000001</v>
      </c>
      <c r="N236" s="1">
        <v>17412.900389999999</v>
      </c>
      <c r="O236" s="1">
        <v>17412.900389999999</v>
      </c>
      <c r="P236" s="1">
        <v>235900</v>
      </c>
      <c r="Q236" s="1">
        <v>-1.0045665E-2</v>
      </c>
    </row>
    <row r="237" spans="1:17" ht="14.25" customHeight="1">
      <c r="A237" s="2">
        <v>44998</v>
      </c>
      <c r="B237" s="1">
        <v>463.10000600000001</v>
      </c>
      <c r="C237" s="1">
        <v>468.95001200000002</v>
      </c>
      <c r="D237" s="1">
        <v>453.35000600000001</v>
      </c>
      <c r="E237" s="1">
        <v>457.79998799999998</v>
      </c>
      <c r="F237" s="1">
        <v>457.79998799999998</v>
      </c>
      <c r="G237" s="1">
        <v>142214</v>
      </c>
      <c r="H237" s="1">
        <f t="shared" si="0"/>
        <v>-2.4088718515173135E-2</v>
      </c>
      <c r="J237" s="2">
        <v>44998</v>
      </c>
      <c r="K237" s="1">
        <v>17421.900389999999</v>
      </c>
      <c r="L237" s="1">
        <v>17529.900389999999</v>
      </c>
      <c r="M237" s="1">
        <v>17113.449219999999</v>
      </c>
      <c r="N237" s="1">
        <v>17154.300780000001</v>
      </c>
      <c r="O237" s="1">
        <v>17154.300780000001</v>
      </c>
      <c r="P237" s="1">
        <v>254900</v>
      </c>
      <c r="Q237" s="1">
        <v>-1.4851036E-2</v>
      </c>
    </row>
    <row r="238" spans="1:17" ht="14.25" customHeight="1">
      <c r="A238" s="2">
        <v>44999</v>
      </c>
      <c r="B238" s="1">
        <v>456.54998799999998</v>
      </c>
      <c r="C238" s="1">
        <v>461.95001200000002</v>
      </c>
      <c r="D238" s="1">
        <v>443</v>
      </c>
      <c r="E238" s="1">
        <v>447.35000600000001</v>
      </c>
      <c r="F238" s="1">
        <v>447.35000600000001</v>
      </c>
      <c r="G238" s="1">
        <v>162406</v>
      </c>
      <c r="H238" s="1">
        <f t="shared" si="0"/>
        <v>-2.2826523097243867E-2</v>
      </c>
      <c r="J238" s="2">
        <v>44999</v>
      </c>
      <c r="K238" s="1">
        <v>17160.550780000001</v>
      </c>
      <c r="L238" s="1">
        <v>17224.650389999999</v>
      </c>
      <c r="M238" s="1">
        <v>16987.099610000001</v>
      </c>
      <c r="N238" s="1">
        <v>17043.300780000001</v>
      </c>
      <c r="O238" s="1">
        <v>17043.300780000001</v>
      </c>
      <c r="P238" s="1">
        <v>290600</v>
      </c>
      <c r="Q238" s="1">
        <v>-6.4706809999999998E-3</v>
      </c>
    </row>
    <row r="239" spans="1:17" ht="14.25" customHeight="1">
      <c r="A239" s="2">
        <v>45000</v>
      </c>
      <c r="B239" s="1">
        <v>449.70001200000002</v>
      </c>
      <c r="C239" s="1">
        <v>458.25</v>
      </c>
      <c r="D239" s="1">
        <v>442.04998799999998</v>
      </c>
      <c r="E239" s="1">
        <v>444.25</v>
      </c>
      <c r="F239" s="1">
        <v>444.25</v>
      </c>
      <c r="G239" s="1">
        <v>112643</v>
      </c>
      <c r="H239" s="1">
        <f t="shared" si="0"/>
        <v>-6.9297104245484853E-3</v>
      </c>
      <c r="J239" s="2">
        <v>45000</v>
      </c>
      <c r="K239" s="1">
        <v>17166.449219999999</v>
      </c>
      <c r="L239" s="1">
        <v>17211.349610000001</v>
      </c>
      <c r="M239" s="1">
        <v>16938.900389999999</v>
      </c>
      <c r="N239" s="1">
        <v>16972.150389999999</v>
      </c>
      <c r="O239" s="1">
        <v>16972.150389999999</v>
      </c>
      <c r="P239" s="1">
        <v>248200</v>
      </c>
      <c r="Q239" s="1">
        <v>-4.1746839999999997E-3</v>
      </c>
    </row>
    <row r="240" spans="1:17" ht="14.25" customHeight="1">
      <c r="A240" s="2">
        <v>45001</v>
      </c>
      <c r="B240" s="1">
        <v>446.04998799999998</v>
      </c>
      <c r="C240" s="1">
        <v>446.04998799999998</v>
      </c>
      <c r="D240" s="1">
        <v>434</v>
      </c>
      <c r="E240" s="1">
        <v>440.04998799999998</v>
      </c>
      <c r="F240" s="1">
        <v>440.04998799999998</v>
      </c>
      <c r="G240" s="1">
        <v>156863</v>
      </c>
      <c r="H240" s="1">
        <f t="shared" si="0"/>
        <v>-9.4541631963984685E-3</v>
      </c>
      <c r="J240" s="2">
        <v>45001</v>
      </c>
      <c r="K240" s="1">
        <v>16994.650389999999</v>
      </c>
      <c r="L240" s="1">
        <v>17062.449219999999</v>
      </c>
      <c r="M240" s="1">
        <v>16850.150389999999</v>
      </c>
      <c r="N240" s="1">
        <v>16985.599610000001</v>
      </c>
      <c r="O240" s="1">
        <v>16985.599610000001</v>
      </c>
      <c r="P240" s="1">
        <v>349800</v>
      </c>
      <c r="Q240" s="1">
        <v>7.9242899999999998E-4</v>
      </c>
    </row>
    <row r="241" spans="1:17" ht="14.25" customHeight="1">
      <c r="A241" s="2">
        <v>45002</v>
      </c>
      <c r="B241" s="1">
        <v>442.29998799999998</v>
      </c>
      <c r="C241" s="1">
        <v>454.70001200000002</v>
      </c>
      <c r="D241" s="1">
        <v>437</v>
      </c>
      <c r="E241" s="1">
        <v>439.39999399999999</v>
      </c>
      <c r="F241" s="1">
        <v>439.39999399999999</v>
      </c>
      <c r="G241" s="1">
        <v>169338</v>
      </c>
      <c r="H241" s="1">
        <f t="shared" si="0"/>
        <v>-1.4770912799115798E-3</v>
      </c>
      <c r="J241" s="2">
        <v>45002</v>
      </c>
      <c r="K241" s="1">
        <v>17111.800780000001</v>
      </c>
      <c r="L241" s="1">
        <v>17145.800780000001</v>
      </c>
      <c r="M241" s="1">
        <v>16958.150389999999</v>
      </c>
      <c r="N241" s="1">
        <v>17100.050780000001</v>
      </c>
      <c r="O241" s="1">
        <v>17100.050780000001</v>
      </c>
      <c r="P241" s="1">
        <v>408100</v>
      </c>
      <c r="Q241" s="1">
        <v>6.7381300000000002E-3</v>
      </c>
    </row>
    <row r="242" spans="1:17" ht="14.25" customHeight="1">
      <c r="A242" s="2">
        <v>45005</v>
      </c>
      <c r="B242" s="1">
        <v>435.04998799999998</v>
      </c>
      <c r="C242" s="1">
        <v>452.29998799999998</v>
      </c>
      <c r="D242" s="1">
        <v>434</v>
      </c>
      <c r="E242" s="1">
        <v>447.79998799999998</v>
      </c>
      <c r="F242" s="1">
        <v>447.79998799999998</v>
      </c>
      <c r="G242" s="1">
        <v>167490</v>
      </c>
      <c r="H242" s="1">
        <f t="shared" si="0"/>
        <v>1.9116964302917205E-2</v>
      </c>
      <c r="J242" s="2">
        <v>45005</v>
      </c>
      <c r="K242" s="1">
        <v>17066.599610000001</v>
      </c>
      <c r="L242" s="1">
        <v>17066.599610000001</v>
      </c>
      <c r="M242" s="1">
        <v>16828.349610000001</v>
      </c>
      <c r="N242" s="1">
        <v>16988.400389999999</v>
      </c>
      <c r="O242" s="1">
        <v>16988.400389999999</v>
      </c>
      <c r="P242" s="1">
        <v>241800</v>
      </c>
      <c r="Q242" s="1">
        <v>-6.5292429999999997E-3</v>
      </c>
    </row>
    <row r="243" spans="1:17" ht="14.25" customHeight="1">
      <c r="A243" s="2">
        <v>45006</v>
      </c>
      <c r="B243" s="1">
        <v>448.89999399999999</v>
      </c>
      <c r="C243" s="1">
        <v>459.70001200000002</v>
      </c>
      <c r="D243" s="1">
        <v>441.54998799999998</v>
      </c>
      <c r="E243" s="1">
        <v>443.85000600000001</v>
      </c>
      <c r="F243" s="1">
        <v>443.85000600000001</v>
      </c>
      <c r="G243" s="1">
        <v>123336</v>
      </c>
      <c r="H243" s="1">
        <f t="shared" si="0"/>
        <v>-8.8208622283392213E-3</v>
      </c>
      <c r="J243" s="2">
        <v>45006</v>
      </c>
      <c r="K243" s="1">
        <v>17060.400389999999</v>
      </c>
      <c r="L243" s="1">
        <v>17127.699219999999</v>
      </c>
      <c r="M243" s="1">
        <v>17016</v>
      </c>
      <c r="N243" s="1">
        <v>17107.5</v>
      </c>
      <c r="O243" s="1">
        <v>17107.5</v>
      </c>
      <c r="P243" s="1">
        <v>246700</v>
      </c>
      <c r="Q243" s="1">
        <v>7.0106430000000004E-3</v>
      </c>
    </row>
    <row r="244" spans="1:17" ht="14.25" customHeight="1">
      <c r="A244" s="2">
        <v>45007</v>
      </c>
      <c r="B244" s="1">
        <v>445.89999399999999</v>
      </c>
      <c r="C244" s="1">
        <v>450</v>
      </c>
      <c r="D244" s="1">
        <v>441</v>
      </c>
      <c r="E244" s="1">
        <v>444.45001200000002</v>
      </c>
      <c r="F244" s="1">
        <v>444.45001200000002</v>
      </c>
      <c r="G244" s="1">
        <v>95006</v>
      </c>
      <c r="H244" s="1">
        <f t="shared" si="0"/>
        <v>1.3518215430643465E-3</v>
      </c>
      <c r="J244" s="2">
        <v>45007</v>
      </c>
      <c r="K244" s="1">
        <v>17177.449219999999</v>
      </c>
      <c r="L244" s="1">
        <v>17207.25</v>
      </c>
      <c r="M244" s="1">
        <v>17107.849610000001</v>
      </c>
      <c r="N244" s="1">
        <v>17151.900389999999</v>
      </c>
      <c r="O244" s="1">
        <v>17151.900389999999</v>
      </c>
      <c r="P244" s="1">
        <v>0</v>
      </c>
      <c r="Q244" s="1">
        <v>2.5953759999999999E-3</v>
      </c>
    </row>
    <row r="245" spans="1:17" ht="14.25" customHeight="1">
      <c r="A245" s="2">
        <v>45008</v>
      </c>
      <c r="B245" s="1">
        <v>440.70001200000002</v>
      </c>
      <c r="C245" s="1">
        <v>446.75</v>
      </c>
      <c r="D245" s="1">
        <v>435.29998799999998</v>
      </c>
      <c r="E245" s="1">
        <v>437.29998799999998</v>
      </c>
      <c r="F245" s="1">
        <v>437.29998799999998</v>
      </c>
      <c r="G245" s="1">
        <v>108777</v>
      </c>
      <c r="H245" s="1">
        <f t="shared" si="0"/>
        <v>-1.6087352473735606E-2</v>
      </c>
      <c r="J245" s="2">
        <v>45008</v>
      </c>
      <c r="K245" s="1">
        <v>17097.400389999999</v>
      </c>
      <c r="L245" s="1">
        <v>17205.400389999999</v>
      </c>
      <c r="M245" s="1">
        <v>17045.300780000001</v>
      </c>
      <c r="N245" s="1">
        <v>17076.900389999999</v>
      </c>
      <c r="O245" s="1">
        <v>17076.900389999999</v>
      </c>
      <c r="P245" s="1">
        <v>219200</v>
      </c>
      <c r="Q245" s="1">
        <v>-4.3726930000000004E-3</v>
      </c>
    </row>
    <row r="246" spans="1:17" ht="14.25" customHeight="1">
      <c r="A246" s="2">
        <v>45009</v>
      </c>
      <c r="B246" s="1">
        <v>436.89999399999999</v>
      </c>
      <c r="C246" s="1">
        <v>441.5</v>
      </c>
      <c r="D246" s="1">
        <v>426</v>
      </c>
      <c r="E246" s="1">
        <v>428.60000600000001</v>
      </c>
      <c r="F246" s="1">
        <v>428.60000600000001</v>
      </c>
      <c r="G246" s="1">
        <v>144971</v>
      </c>
      <c r="H246" s="1">
        <f t="shared" si="0"/>
        <v>-1.9894768439828958E-2</v>
      </c>
      <c r="J246" s="2">
        <v>45009</v>
      </c>
      <c r="K246" s="1">
        <v>17076.199219999999</v>
      </c>
      <c r="L246" s="1">
        <v>17109.449219999999</v>
      </c>
      <c r="M246" s="1">
        <v>16917.349610000001</v>
      </c>
      <c r="N246" s="1">
        <v>16945.050780000001</v>
      </c>
      <c r="O246" s="1">
        <v>16945.050780000001</v>
      </c>
      <c r="P246" s="1">
        <v>228000</v>
      </c>
      <c r="Q246" s="1">
        <v>-7.7209330000000001E-3</v>
      </c>
    </row>
    <row r="247" spans="1:17" ht="14.25" customHeight="1">
      <c r="A247" s="2">
        <v>45012</v>
      </c>
      <c r="B247" s="1">
        <v>421.14999399999999</v>
      </c>
      <c r="C247" s="1">
        <v>428.04998799999998</v>
      </c>
      <c r="D247" s="1">
        <v>402</v>
      </c>
      <c r="E247" s="1">
        <v>404.60000600000001</v>
      </c>
      <c r="F247" s="1">
        <v>404.60000600000001</v>
      </c>
      <c r="G247" s="1">
        <v>343941</v>
      </c>
      <c r="H247" s="1">
        <f t="shared" si="0"/>
        <v>-5.5996266131643546E-2</v>
      </c>
      <c r="J247" s="2">
        <v>45012</v>
      </c>
      <c r="K247" s="1">
        <v>16984.300780000001</v>
      </c>
      <c r="L247" s="1">
        <v>17091</v>
      </c>
      <c r="M247" s="1">
        <v>16918.550780000001</v>
      </c>
      <c r="N247" s="1">
        <v>16985.699219999999</v>
      </c>
      <c r="O247" s="1">
        <v>16985.699219999999</v>
      </c>
      <c r="P247" s="1">
        <v>218400</v>
      </c>
      <c r="Q247" s="1">
        <v>2.3988379999999999E-3</v>
      </c>
    </row>
    <row r="248" spans="1:17" ht="14.25" customHeight="1">
      <c r="A248" s="2">
        <v>45013</v>
      </c>
      <c r="B248" s="1">
        <v>408</v>
      </c>
      <c r="C248" s="1">
        <v>408.95001200000002</v>
      </c>
      <c r="D248" s="1">
        <v>380</v>
      </c>
      <c r="E248" s="1">
        <v>390.60000600000001</v>
      </c>
      <c r="F248" s="1">
        <v>390.60000600000001</v>
      </c>
      <c r="G248" s="1">
        <v>521503</v>
      </c>
      <c r="H248" s="1">
        <f t="shared" si="0"/>
        <v>-3.4602075611437355E-2</v>
      </c>
      <c r="J248" s="2">
        <v>45013</v>
      </c>
      <c r="K248" s="1">
        <v>17031.75</v>
      </c>
      <c r="L248" s="1">
        <v>17061.75</v>
      </c>
      <c r="M248" s="1">
        <v>16913.75</v>
      </c>
      <c r="N248" s="1">
        <v>16951.699219999999</v>
      </c>
      <c r="O248" s="1">
        <v>16951.699219999999</v>
      </c>
      <c r="P248" s="1">
        <v>238800</v>
      </c>
      <c r="Q248" s="1">
        <v>-2.0016840000000001E-3</v>
      </c>
    </row>
    <row r="249" spans="1:17" ht="14.25" customHeight="1">
      <c r="A249" s="2">
        <v>45014</v>
      </c>
      <c r="B249" s="1">
        <v>392</v>
      </c>
      <c r="C249" s="1">
        <v>424</v>
      </c>
      <c r="D249" s="1">
        <v>391.79998799999998</v>
      </c>
      <c r="E249" s="1">
        <v>414.64999399999999</v>
      </c>
      <c r="F249" s="1">
        <v>414.64999399999999</v>
      </c>
      <c r="G249" s="1">
        <v>1840204</v>
      </c>
      <c r="H249" s="1">
        <f t="shared" si="0"/>
        <v>6.1571908936427278E-2</v>
      </c>
      <c r="J249" s="2">
        <v>45014</v>
      </c>
      <c r="K249" s="1">
        <v>16977.300780000001</v>
      </c>
      <c r="L249" s="1">
        <v>17126.150389999999</v>
      </c>
      <c r="M249" s="1">
        <v>16940.599610000001</v>
      </c>
      <c r="N249" s="1">
        <v>17080.699219999999</v>
      </c>
      <c r="O249" s="1">
        <v>17080.699219999999</v>
      </c>
      <c r="P249" s="1">
        <v>345900</v>
      </c>
      <c r="Q249" s="1">
        <v>7.6098570000000003E-3</v>
      </c>
    </row>
    <row r="250" spans="1:17" ht="14.25" customHeight="1">
      <c r="A250" s="2">
        <v>45016</v>
      </c>
      <c r="B250" s="1">
        <v>418</v>
      </c>
      <c r="C250" s="1">
        <v>421.60000600000001</v>
      </c>
      <c r="D250" s="1">
        <v>407</v>
      </c>
      <c r="E250" s="1">
        <v>410.85000600000001</v>
      </c>
      <c r="F250" s="1">
        <v>410.85000600000001</v>
      </c>
      <c r="G250" s="1">
        <v>331005</v>
      </c>
      <c r="H250" s="1">
        <f t="shared" si="0"/>
        <v>-9.1643266730638828E-3</v>
      </c>
      <c r="J250" s="2">
        <v>45016</v>
      </c>
      <c r="K250" s="1">
        <v>17210.349610000001</v>
      </c>
      <c r="L250" s="1">
        <v>17381.599610000001</v>
      </c>
      <c r="M250" s="1">
        <v>17204.650389999999</v>
      </c>
      <c r="N250" s="1">
        <v>17359.75</v>
      </c>
      <c r="O250" s="1">
        <v>17359.75</v>
      </c>
      <c r="P250" s="1">
        <v>263900</v>
      </c>
      <c r="Q250" s="1">
        <v>1.6337199E-2</v>
      </c>
    </row>
    <row r="251" spans="1:17" ht="14.25" customHeight="1">
      <c r="A251" s="2">
        <v>45019</v>
      </c>
      <c r="B251" s="1">
        <v>412.25</v>
      </c>
      <c r="C251" s="1">
        <v>423.45001200000002</v>
      </c>
      <c r="D251" s="1">
        <v>412.25</v>
      </c>
      <c r="E251" s="1">
        <v>420</v>
      </c>
      <c r="F251" s="1">
        <v>420</v>
      </c>
      <c r="G251" s="1">
        <v>180857</v>
      </c>
      <c r="H251" s="1">
        <f t="shared" si="0"/>
        <v>2.2270886859862893E-2</v>
      </c>
      <c r="J251" s="2">
        <v>45019</v>
      </c>
      <c r="K251" s="1">
        <v>17427.949219999999</v>
      </c>
      <c r="L251" s="1">
        <v>17428.050780000001</v>
      </c>
      <c r="M251" s="1">
        <v>17312.75</v>
      </c>
      <c r="N251" s="1">
        <v>17398.050780000001</v>
      </c>
      <c r="O251" s="1">
        <v>17398.050780000001</v>
      </c>
      <c r="P251" s="1">
        <v>0</v>
      </c>
      <c r="Q251" s="1">
        <v>2.2062980000000002E-3</v>
      </c>
    </row>
    <row r="252" spans="1:17" ht="14.25" customHeight="1"/>
    <row r="253" spans="1:17" ht="14.25" customHeight="1"/>
    <row r="254" spans="1:17" ht="14.25" customHeight="1"/>
    <row r="255" spans="1:17" ht="14.25" customHeight="1"/>
    <row r="256" spans="1:1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/>
  </sheetViews>
  <sheetFormatPr defaultColWidth="14.453125" defaultRowHeight="15" customHeight="1"/>
  <cols>
    <col min="1" max="1" width="10.453125" customWidth="1"/>
    <col min="2" max="9" width="8.7265625" customWidth="1"/>
    <col min="10" max="10" width="10.453125" customWidth="1"/>
    <col min="11" max="18" width="8.7265625" customWidth="1"/>
    <col min="19" max="19" width="32" customWidth="1"/>
    <col min="20" max="20" width="15" customWidth="1"/>
    <col min="21" max="21" width="13.08984375" customWidth="1"/>
    <col min="22" max="26" width="8.7265625" customWidth="1"/>
  </cols>
  <sheetData>
    <row r="1" spans="1:22" ht="14.25" customHeight="1">
      <c r="A1" s="1" t="s">
        <v>24</v>
      </c>
      <c r="J1" s="1" t="s">
        <v>1</v>
      </c>
    </row>
    <row r="2" spans="1:2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22" ht="14.25" customHeight="1">
      <c r="A3" s="2">
        <v>44655</v>
      </c>
      <c r="B3" s="1">
        <v>401.70001200000002</v>
      </c>
      <c r="C3" s="1">
        <v>402.89999399999999</v>
      </c>
      <c r="D3" s="1">
        <v>391.04998799999998</v>
      </c>
      <c r="E3" s="1">
        <v>397.35000600000001</v>
      </c>
      <c r="F3" s="1">
        <v>392.40322900000001</v>
      </c>
      <c r="G3" s="1">
        <v>193199</v>
      </c>
      <c r="J3" s="2">
        <v>44655</v>
      </c>
      <c r="K3" s="1">
        <v>17809.099610000001</v>
      </c>
      <c r="L3" s="1">
        <v>18114.650389999999</v>
      </c>
      <c r="M3" s="1">
        <v>17791.400389999999</v>
      </c>
      <c r="N3" s="1">
        <v>18053.400389999999</v>
      </c>
      <c r="O3" s="1">
        <v>18053.400389999999</v>
      </c>
      <c r="P3" s="1">
        <v>345500</v>
      </c>
      <c r="S3" s="1" t="s">
        <v>10</v>
      </c>
      <c r="T3" s="1">
        <v>1.0861987879999999</v>
      </c>
    </row>
    <row r="4" spans="1:22" ht="14.25" customHeight="1">
      <c r="A4" s="2">
        <v>44656</v>
      </c>
      <c r="B4" s="1">
        <v>398.5</v>
      </c>
      <c r="C4" s="1">
        <v>415</v>
      </c>
      <c r="D4" s="1">
        <v>398.5</v>
      </c>
      <c r="E4" s="1">
        <v>407.85000600000001</v>
      </c>
      <c r="F4" s="1">
        <v>402.772491</v>
      </c>
      <c r="G4" s="1">
        <v>531877</v>
      </c>
      <c r="H4" s="1">
        <v>2.6425066000000001E-2</v>
      </c>
      <c r="J4" s="2">
        <v>44656</v>
      </c>
      <c r="K4" s="1">
        <v>18080.599610000001</v>
      </c>
      <c r="L4" s="1">
        <v>18095.449219999999</v>
      </c>
      <c r="M4" s="1">
        <v>17921.550780000001</v>
      </c>
      <c r="N4" s="1">
        <v>17957.400389999999</v>
      </c>
      <c r="O4" s="1">
        <v>17957.400389999999</v>
      </c>
      <c r="P4" s="1">
        <v>283500</v>
      </c>
      <c r="Q4" s="1">
        <v>-5.317558E-3</v>
      </c>
      <c r="S4" s="1" t="s">
        <v>11</v>
      </c>
      <c r="T4" s="1">
        <v>1.0553668039999999</v>
      </c>
      <c r="U4" s="1" t="s">
        <v>12</v>
      </c>
      <c r="V4" s="1">
        <v>0.82990962700000004</v>
      </c>
    </row>
    <row r="5" spans="1:22" ht="14.25" customHeight="1">
      <c r="A5" s="2">
        <v>44657</v>
      </c>
      <c r="B5" s="1">
        <v>408</v>
      </c>
      <c r="C5" s="1">
        <v>417.5</v>
      </c>
      <c r="D5" s="1">
        <v>402.5</v>
      </c>
      <c r="E5" s="1">
        <v>415.10000600000001</v>
      </c>
      <c r="F5" s="1">
        <v>409.93225100000001</v>
      </c>
      <c r="G5" s="1">
        <v>350469</v>
      </c>
      <c r="H5" s="1">
        <v>1.7776143000000001E-2</v>
      </c>
      <c r="J5" s="2">
        <v>44657</v>
      </c>
      <c r="K5" s="1">
        <v>17842.75</v>
      </c>
      <c r="L5" s="1">
        <v>17901</v>
      </c>
      <c r="M5" s="1">
        <v>17779.849610000001</v>
      </c>
      <c r="N5" s="1">
        <v>17807.650389999999</v>
      </c>
      <c r="O5" s="1">
        <v>17807.650389999999</v>
      </c>
      <c r="P5" s="1">
        <v>328800</v>
      </c>
      <c r="Q5" s="1">
        <v>-8.3391799999999999E-3</v>
      </c>
      <c r="S5" s="1" t="s">
        <v>18</v>
      </c>
      <c r="T5" s="3">
        <v>6.4799999999999996E-2</v>
      </c>
    </row>
    <row r="6" spans="1:22" ht="14.25" customHeight="1">
      <c r="A6" s="2">
        <v>44658</v>
      </c>
      <c r="B6" s="1">
        <v>416</v>
      </c>
      <c r="C6" s="1">
        <v>429</v>
      </c>
      <c r="D6" s="1">
        <v>410.25</v>
      </c>
      <c r="E6" s="1">
        <v>416.25</v>
      </c>
      <c r="F6" s="1">
        <v>411.06793199999998</v>
      </c>
      <c r="G6" s="1">
        <v>1102700</v>
      </c>
      <c r="H6" s="1">
        <v>2.7704019999999999E-3</v>
      </c>
      <c r="J6" s="2">
        <v>44658</v>
      </c>
      <c r="K6" s="1">
        <v>17723.300780000001</v>
      </c>
      <c r="L6" s="1">
        <v>17787.5</v>
      </c>
      <c r="M6" s="1">
        <v>17623.699219999999</v>
      </c>
      <c r="N6" s="1">
        <v>17639.550780000001</v>
      </c>
      <c r="O6" s="1">
        <v>17639.550780000001</v>
      </c>
      <c r="P6" s="1">
        <v>308800</v>
      </c>
      <c r="Q6" s="1">
        <v>-9.4397409999999998E-3</v>
      </c>
      <c r="S6" s="1" t="s">
        <v>14</v>
      </c>
      <c r="T6" s="1">
        <f>STDEV(H4:H251)</f>
        <v>2.5218870010347293E-2</v>
      </c>
    </row>
    <row r="7" spans="1:22" ht="14.25" customHeight="1">
      <c r="A7" s="2">
        <v>44659</v>
      </c>
      <c r="B7" s="1">
        <v>417</v>
      </c>
      <c r="C7" s="1">
        <v>423.60000600000001</v>
      </c>
      <c r="D7" s="1">
        <v>415</v>
      </c>
      <c r="E7" s="1">
        <v>417.25</v>
      </c>
      <c r="F7" s="1">
        <v>412.05548099999999</v>
      </c>
      <c r="G7" s="1">
        <v>281083</v>
      </c>
      <c r="H7" s="1">
        <v>2.4024020000000001E-3</v>
      </c>
      <c r="J7" s="2">
        <v>44659</v>
      </c>
      <c r="K7" s="1">
        <v>17698.150389999999</v>
      </c>
      <c r="L7" s="1">
        <v>17842.75</v>
      </c>
      <c r="M7" s="1">
        <v>17600.550780000001</v>
      </c>
      <c r="N7" s="1">
        <v>17784.349610000001</v>
      </c>
      <c r="O7" s="1">
        <v>17784.349610000001</v>
      </c>
      <c r="P7" s="1">
        <v>274400</v>
      </c>
      <c r="Q7" s="1">
        <v>8.2087589999999995E-3</v>
      </c>
      <c r="S7" s="5" t="s">
        <v>15</v>
      </c>
      <c r="T7" s="1">
        <f>T6/T4%</f>
        <v>2.3895834050079992</v>
      </c>
    </row>
    <row r="8" spans="1:22" ht="14.25" customHeight="1">
      <c r="A8" s="2">
        <v>44662</v>
      </c>
      <c r="B8" s="1">
        <v>415</v>
      </c>
      <c r="C8" s="1">
        <v>418.75</v>
      </c>
      <c r="D8" s="1">
        <v>410</v>
      </c>
      <c r="E8" s="1">
        <v>415.60000600000001</v>
      </c>
      <c r="F8" s="1">
        <v>410.42602499999998</v>
      </c>
      <c r="G8" s="1">
        <v>232316</v>
      </c>
      <c r="H8" s="1">
        <v>-3.9544489999999996E-3</v>
      </c>
      <c r="J8" s="2">
        <v>44662</v>
      </c>
      <c r="K8" s="1">
        <v>17740.900389999999</v>
      </c>
      <c r="L8" s="1">
        <v>17779.050780000001</v>
      </c>
      <c r="M8" s="1">
        <v>17650.949219999999</v>
      </c>
      <c r="N8" s="1">
        <v>17674.949219999999</v>
      </c>
      <c r="O8" s="1">
        <v>17674.949219999999</v>
      </c>
      <c r="P8" s="1">
        <v>251700</v>
      </c>
      <c r="Q8" s="1">
        <v>-6.151498E-3</v>
      </c>
    </row>
    <row r="9" spans="1:22" ht="14.25" customHeight="1">
      <c r="A9" s="2">
        <v>44663</v>
      </c>
      <c r="B9" s="1">
        <v>415</v>
      </c>
      <c r="C9" s="1">
        <v>415</v>
      </c>
      <c r="D9" s="1">
        <v>405.25</v>
      </c>
      <c r="E9" s="1">
        <v>408.35000600000001</v>
      </c>
      <c r="F9" s="1">
        <v>403.26626599999997</v>
      </c>
      <c r="G9" s="1">
        <v>93456</v>
      </c>
      <c r="H9" s="1">
        <v>-1.7444657999999998E-2</v>
      </c>
      <c r="J9" s="2">
        <v>44663</v>
      </c>
      <c r="K9" s="1">
        <v>17584.849610000001</v>
      </c>
      <c r="L9" s="1">
        <v>17595.300780000001</v>
      </c>
      <c r="M9" s="1">
        <v>17442.349610000001</v>
      </c>
      <c r="N9" s="1">
        <v>17530.300780000001</v>
      </c>
      <c r="O9" s="1">
        <v>17530.300780000001</v>
      </c>
      <c r="P9" s="1">
        <v>266000</v>
      </c>
      <c r="Q9" s="1">
        <v>-8.1838109999999992E-3</v>
      </c>
    </row>
    <row r="10" spans="1:22" ht="14.25" customHeight="1">
      <c r="A10" s="2">
        <v>44664</v>
      </c>
      <c r="B10" s="1">
        <v>415</v>
      </c>
      <c r="C10" s="1">
        <v>419.95001200000002</v>
      </c>
      <c r="D10" s="1">
        <v>410</v>
      </c>
      <c r="E10" s="1">
        <v>419.14999399999999</v>
      </c>
      <c r="F10" s="1">
        <v>413.93182400000001</v>
      </c>
      <c r="G10" s="1">
        <v>206648</v>
      </c>
      <c r="H10" s="1">
        <v>2.6447869999999998E-2</v>
      </c>
      <c r="J10" s="2">
        <v>44664</v>
      </c>
      <c r="K10" s="1">
        <v>17599.900389999999</v>
      </c>
      <c r="L10" s="1">
        <v>17663.650389999999</v>
      </c>
      <c r="M10" s="1">
        <v>17457.400389999999</v>
      </c>
      <c r="N10" s="1">
        <v>17475.650389999999</v>
      </c>
      <c r="O10" s="1">
        <v>17475.650389999999</v>
      </c>
      <c r="P10" s="1">
        <v>245100</v>
      </c>
      <c r="Q10" s="1">
        <v>-3.117482E-3</v>
      </c>
    </row>
    <row r="11" spans="1:22" ht="14.25" customHeight="1">
      <c r="A11" s="2">
        <v>44669</v>
      </c>
      <c r="B11" s="1">
        <v>416</v>
      </c>
      <c r="C11" s="1">
        <v>417.79998799999998</v>
      </c>
      <c r="D11" s="1">
        <v>411.29998799999998</v>
      </c>
      <c r="E11" s="1">
        <v>413.89999399999999</v>
      </c>
      <c r="F11" s="1">
        <v>408.747162</v>
      </c>
      <c r="G11" s="1">
        <v>248757</v>
      </c>
      <c r="H11" s="1">
        <v>-1.2525349E-2</v>
      </c>
      <c r="J11" s="2">
        <v>44669</v>
      </c>
      <c r="K11" s="1">
        <v>17183.449219999999</v>
      </c>
      <c r="L11" s="1">
        <v>17237.75</v>
      </c>
      <c r="M11" s="1">
        <v>17067.849610000001</v>
      </c>
      <c r="N11" s="1">
        <v>17173.650389999999</v>
      </c>
      <c r="O11" s="1">
        <v>17173.650389999999</v>
      </c>
      <c r="P11" s="1">
        <v>376100</v>
      </c>
      <c r="Q11" s="1">
        <v>-1.7281187999999999E-2</v>
      </c>
    </row>
    <row r="12" spans="1:22" ht="14.25" customHeight="1">
      <c r="A12" s="2">
        <v>44670</v>
      </c>
      <c r="B12" s="1">
        <v>415</v>
      </c>
      <c r="C12" s="1">
        <v>424.70001200000002</v>
      </c>
      <c r="D12" s="1">
        <v>391.5</v>
      </c>
      <c r="E12" s="1">
        <v>409.10000600000001</v>
      </c>
      <c r="F12" s="1">
        <v>404.00692700000002</v>
      </c>
      <c r="G12" s="1">
        <v>226865</v>
      </c>
      <c r="H12" s="1">
        <v>-1.1596975000000001E-2</v>
      </c>
      <c r="J12" s="2">
        <v>44670</v>
      </c>
      <c r="K12" s="1">
        <v>17258.949219999999</v>
      </c>
      <c r="L12" s="1">
        <v>17275.650389999999</v>
      </c>
      <c r="M12" s="1">
        <v>16824.699219999999</v>
      </c>
      <c r="N12" s="1">
        <v>16958.650389999999</v>
      </c>
      <c r="O12" s="1">
        <v>16958.650389999999</v>
      </c>
      <c r="P12" s="1">
        <v>401400</v>
      </c>
      <c r="Q12" s="1">
        <v>-1.2519179E-2</v>
      </c>
    </row>
    <row r="13" spans="1:22" ht="14.25" customHeight="1">
      <c r="A13" s="2">
        <v>44671</v>
      </c>
      <c r="B13" s="1">
        <v>409</v>
      </c>
      <c r="C13" s="1">
        <v>419</v>
      </c>
      <c r="D13" s="1">
        <v>407.60000600000001</v>
      </c>
      <c r="E13" s="1">
        <v>413.64999399999999</v>
      </c>
      <c r="F13" s="1">
        <v>408.50027499999999</v>
      </c>
      <c r="G13" s="1">
        <v>154889</v>
      </c>
      <c r="H13" s="1">
        <v>1.1121946000000001E-2</v>
      </c>
      <c r="J13" s="2">
        <v>44671</v>
      </c>
      <c r="K13" s="1">
        <v>17045.25</v>
      </c>
      <c r="L13" s="1">
        <v>17186.900389999999</v>
      </c>
      <c r="M13" s="1">
        <v>16978.949219999999</v>
      </c>
      <c r="N13" s="1">
        <v>17136.550780000001</v>
      </c>
      <c r="O13" s="1">
        <v>17136.550780000001</v>
      </c>
      <c r="P13" s="1">
        <v>286100</v>
      </c>
      <c r="Q13" s="1">
        <v>1.0490245E-2</v>
      </c>
    </row>
    <row r="14" spans="1:22" ht="14.25" customHeight="1">
      <c r="A14" s="2">
        <v>44672</v>
      </c>
      <c r="B14" s="1">
        <v>417.75</v>
      </c>
      <c r="C14" s="1">
        <v>421.95001200000002</v>
      </c>
      <c r="D14" s="1">
        <v>413.70001200000002</v>
      </c>
      <c r="E14" s="1">
        <v>416.35000600000001</v>
      </c>
      <c r="F14" s="1">
        <v>411.16668700000002</v>
      </c>
      <c r="G14" s="1">
        <v>935461</v>
      </c>
      <c r="H14" s="1">
        <v>6.5272860000000002E-3</v>
      </c>
      <c r="J14" s="2">
        <v>44672</v>
      </c>
      <c r="K14" s="1">
        <v>17234.599610000001</v>
      </c>
      <c r="L14" s="1">
        <v>17414.699219999999</v>
      </c>
      <c r="M14" s="1">
        <v>17215.5</v>
      </c>
      <c r="N14" s="1">
        <v>17392.599610000001</v>
      </c>
      <c r="O14" s="1">
        <v>17392.599610000001</v>
      </c>
      <c r="P14" s="1">
        <v>285200</v>
      </c>
      <c r="Q14" s="1">
        <v>1.4941678E-2</v>
      </c>
    </row>
    <row r="15" spans="1:22" ht="14.25" customHeight="1">
      <c r="A15" s="2">
        <v>44673</v>
      </c>
      <c r="B15" s="1">
        <v>416.35000600000001</v>
      </c>
      <c r="C15" s="1">
        <v>418.70001200000002</v>
      </c>
      <c r="D15" s="1">
        <v>403.29998799999998</v>
      </c>
      <c r="E15" s="1">
        <v>408.54998799999998</v>
      </c>
      <c r="F15" s="1">
        <v>403.463776</v>
      </c>
      <c r="G15" s="1">
        <v>168248</v>
      </c>
      <c r="H15" s="1">
        <v>-1.8734280999999998E-2</v>
      </c>
      <c r="J15" s="2">
        <v>44673</v>
      </c>
      <c r="K15" s="1">
        <v>17242.75</v>
      </c>
      <c r="L15" s="1">
        <v>17315.300780000001</v>
      </c>
      <c r="M15" s="1">
        <v>17149.199219999999</v>
      </c>
      <c r="N15" s="1">
        <v>17171.949219999999</v>
      </c>
      <c r="O15" s="1">
        <v>17171.949219999999</v>
      </c>
      <c r="P15" s="1">
        <v>262700</v>
      </c>
      <c r="Q15" s="1">
        <v>-1.2686453E-2</v>
      </c>
    </row>
    <row r="16" spans="1:22" ht="14.25" customHeight="1">
      <c r="A16" s="2">
        <v>44676</v>
      </c>
      <c r="B16" s="1">
        <v>408</v>
      </c>
      <c r="C16" s="1">
        <v>408.45001200000002</v>
      </c>
      <c r="D16" s="1">
        <v>395.89999399999999</v>
      </c>
      <c r="E16" s="1">
        <v>400.04998799999998</v>
      </c>
      <c r="F16" s="1">
        <v>395.06957999999997</v>
      </c>
      <c r="G16" s="1">
        <v>213930</v>
      </c>
      <c r="H16" s="1">
        <v>-2.0805288000000002E-2</v>
      </c>
      <c r="J16" s="2">
        <v>44676</v>
      </c>
      <c r="K16" s="1">
        <v>17009.050780000001</v>
      </c>
      <c r="L16" s="1">
        <v>17054.300780000001</v>
      </c>
      <c r="M16" s="1">
        <v>16888.699219999999</v>
      </c>
      <c r="N16" s="1">
        <v>16953.949219999999</v>
      </c>
      <c r="O16" s="1">
        <v>16953.949219999999</v>
      </c>
      <c r="P16" s="1">
        <v>275700</v>
      </c>
      <c r="Q16" s="1">
        <v>-1.2695123000000001E-2</v>
      </c>
    </row>
    <row r="17" spans="1:17" ht="14.25" customHeight="1">
      <c r="A17" s="2">
        <v>44677</v>
      </c>
      <c r="B17" s="1">
        <v>405</v>
      </c>
      <c r="C17" s="1">
        <v>409</v>
      </c>
      <c r="D17" s="1">
        <v>400.29998799999998</v>
      </c>
      <c r="E17" s="1">
        <v>408.04998799999998</v>
      </c>
      <c r="F17" s="1">
        <v>402.97000100000002</v>
      </c>
      <c r="G17" s="1">
        <v>100432</v>
      </c>
      <c r="H17" s="1">
        <v>1.9997501000000001E-2</v>
      </c>
      <c r="J17" s="2">
        <v>44677</v>
      </c>
      <c r="K17" s="1">
        <v>17121.300780000001</v>
      </c>
      <c r="L17" s="1">
        <v>17223.849610000001</v>
      </c>
      <c r="M17" s="1">
        <v>17064.449219999999</v>
      </c>
      <c r="N17" s="1">
        <v>17200.800780000001</v>
      </c>
      <c r="O17" s="1">
        <v>17200.800780000001</v>
      </c>
      <c r="P17" s="1">
        <v>261100</v>
      </c>
      <c r="Q17" s="1">
        <v>1.4560122E-2</v>
      </c>
    </row>
    <row r="18" spans="1:17" ht="14.25" customHeight="1">
      <c r="A18" s="2">
        <v>44678</v>
      </c>
      <c r="B18" s="1">
        <v>406</v>
      </c>
      <c r="C18" s="1">
        <v>408.79998799999998</v>
      </c>
      <c r="D18" s="1">
        <v>402.35000600000001</v>
      </c>
      <c r="E18" s="1">
        <v>407.14999399999999</v>
      </c>
      <c r="F18" s="1">
        <v>402.08120700000001</v>
      </c>
      <c r="G18" s="1">
        <v>124372</v>
      </c>
      <c r="H18" s="1">
        <v>-2.2055970000000001E-3</v>
      </c>
      <c r="J18" s="2">
        <v>44678</v>
      </c>
      <c r="K18" s="1">
        <v>17073.349610000001</v>
      </c>
      <c r="L18" s="1">
        <v>17110.699219999999</v>
      </c>
      <c r="M18" s="1">
        <v>16958.449219999999</v>
      </c>
      <c r="N18" s="1">
        <v>17038.400389999999</v>
      </c>
      <c r="O18" s="1">
        <v>17038.400389999999</v>
      </c>
      <c r="P18" s="1">
        <v>265100</v>
      </c>
      <c r="Q18" s="1">
        <v>-9.4414440000000002E-3</v>
      </c>
    </row>
    <row r="19" spans="1:17" ht="14.25" customHeight="1">
      <c r="A19" s="2">
        <v>44679</v>
      </c>
      <c r="B19" s="1">
        <v>407.10000600000001</v>
      </c>
      <c r="C19" s="1">
        <v>412.60000600000001</v>
      </c>
      <c r="D19" s="1">
        <v>403.64999399999999</v>
      </c>
      <c r="E19" s="1">
        <v>407.25</v>
      </c>
      <c r="F19" s="1">
        <v>402.17996199999999</v>
      </c>
      <c r="G19" s="1">
        <v>100585</v>
      </c>
      <c r="H19" s="1">
        <v>2.4562400000000001E-4</v>
      </c>
      <c r="J19" s="2">
        <v>44679</v>
      </c>
      <c r="K19" s="1">
        <v>17189.5</v>
      </c>
      <c r="L19" s="1">
        <v>17322.5</v>
      </c>
      <c r="M19" s="1">
        <v>17071.050780000001</v>
      </c>
      <c r="N19" s="1">
        <v>17245.050780000001</v>
      </c>
      <c r="O19" s="1">
        <v>17245.050780000001</v>
      </c>
      <c r="P19" s="1">
        <v>312900</v>
      </c>
      <c r="Q19" s="1">
        <v>1.2128509000000001E-2</v>
      </c>
    </row>
    <row r="20" spans="1:17" ht="14.25" customHeight="1">
      <c r="A20" s="2">
        <v>44680</v>
      </c>
      <c r="B20" s="1">
        <v>408.79998799999998</v>
      </c>
      <c r="C20" s="1">
        <v>412.89999399999999</v>
      </c>
      <c r="D20" s="1">
        <v>396.14999399999999</v>
      </c>
      <c r="E20" s="1">
        <v>401.39999399999999</v>
      </c>
      <c r="F20" s="1">
        <v>396.40280200000001</v>
      </c>
      <c r="G20" s="1">
        <v>158807</v>
      </c>
      <c r="H20" s="1">
        <v>-1.4364656E-2</v>
      </c>
      <c r="J20" s="2">
        <v>44680</v>
      </c>
      <c r="K20" s="1">
        <v>17329.25</v>
      </c>
      <c r="L20" s="1">
        <v>17377.650389999999</v>
      </c>
      <c r="M20" s="1">
        <v>17053.25</v>
      </c>
      <c r="N20" s="1">
        <v>17102.550780000001</v>
      </c>
      <c r="O20" s="1">
        <v>17102.550780000001</v>
      </c>
      <c r="P20" s="1">
        <v>336200</v>
      </c>
      <c r="Q20" s="1">
        <v>-8.2632399999999998E-3</v>
      </c>
    </row>
    <row r="21" spans="1:17" ht="14.25" customHeight="1">
      <c r="A21" s="2">
        <v>44683</v>
      </c>
      <c r="B21" s="1">
        <v>397.85000600000001</v>
      </c>
      <c r="C21" s="1">
        <v>400</v>
      </c>
      <c r="D21" s="1">
        <v>393</v>
      </c>
      <c r="E21" s="1">
        <v>394.79998799999998</v>
      </c>
      <c r="F21" s="1">
        <v>389.88494900000001</v>
      </c>
      <c r="G21" s="1">
        <v>60953</v>
      </c>
      <c r="H21" s="1">
        <v>-1.6442466999999999E-2</v>
      </c>
      <c r="J21" s="2">
        <v>44683</v>
      </c>
      <c r="K21" s="1">
        <v>16924.449219999999</v>
      </c>
      <c r="L21" s="1">
        <v>17092.25</v>
      </c>
      <c r="M21" s="1">
        <v>16917.25</v>
      </c>
      <c r="N21" s="1">
        <v>17069.099610000001</v>
      </c>
      <c r="O21" s="1">
        <v>17069.099610000001</v>
      </c>
      <c r="P21" s="1">
        <v>278200</v>
      </c>
      <c r="Q21" s="1">
        <v>-1.9559170000000002E-3</v>
      </c>
    </row>
    <row r="22" spans="1:17" ht="14.25" customHeight="1">
      <c r="A22" s="2">
        <v>44685</v>
      </c>
      <c r="B22" s="1">
        <v>401</v>
      </c>
      <c r="C22" s="1">
        <v>404.20001200000002</v>
      </c>
      <c r="D22" s="1">
        <v>381.20001200000002</v>
      </c>
      <c r="E22" s="1">
        <v>385.75</v>
      </c>
      <c r="F22" s="1">
        <v>380.947632</v>
      </c>
      <c r="G22" s="1">
        <v>92944</v>
      </c>
      <c r="H22" s="1">
        <v>-2.2922969000000001E-2</v>
      </c>
      <c r="J22" s="2">
        <v>44685</v>
      </c>
      <c r="K22" s="1">
        <v>17096.599610000001</v>
      </c>
      <c r="L22" s="1">
        <v>17132.849610000001</v>
      </c>
      <c r="M22" s="1">
        <v>16623.949219999999</v>
      </c>
      <c r="N22" s="1">
        <v>16677.599610000001</v>
      </c>
      <c r="O22" s="1">
        <v>16677.599610000001</v>
      </c>
      <c r="P22" s="1">
        <v>310600</v>
      </c>
      <c r="Q22" s="1">
        <v>-2.2936182999999999E-2</v>
      </c>
    </row>
    <row r="23" spans="1:17" ht="14.25" customHeight="1">
      <c r="A23" s="2">
        <v>44686</v>
      </c>
      <c r="B23" s="1">
        <v>390</v>
      </c>
      <c r="C23" s="1">
        <v>393.25</v>
      </c>
      <c r="D23" s="1">
        <v>366.14999399999999</v>
      </c>
      <c r="E23" s="1">
        <v>375</v>
      </c>
      <c r="F23" s="1">
        <v>370.33145100000002</v>
      </c>
      <c r="G23" s="1">
        <v>109912</v>
      </c>
      <c r="H23" s="1">
        <v>-2.786779E-2</v>
      </c>
      <c r="J23" s="2">
        <v>44686</v>
      </c>
      <c r="K23" s="1">
        <v>16854.75</v>
      </c>
      <c r="L23" s="1">
        <v>16945.699219999999</v>
      </c>
      <c r="M23" s="1">
        <v>16651.849610000001</v>
      </c>
      <c r="N23" s="1">
        <v>16682.650389999999</v>
      </c>
      <c r="O23" s="1">
        <v>16682.650389999999</v>
      </c>
      <c r="P23" s="1">
        <v>265800</v>
      </c>
      <c r="Q23" s="1">
        <v>3.0284799999999998E-4</v>
      </c>
    </row>
    <row r="24" spans="1:17" ht="14.25" customHeight="1">
      <c r="A24" s="2">
        <v>44687</v>
      </c>
      <c r="B24" s="1">
        <v>370.25</v>
      </c>
      <c r="C24" s="1">
        <v>374</v>
      </c>
      <c r="D24" s="1">
        <v>366.10000600000001</v>
      </c>
      <c r="E24" s="1">
        <v>370</v>
      </c>
      <c r="F24" s="1">
        <v>365.39370700000001</v>
      </c>
      <c r="G24" s="1">
        <v>139782</v>
      </c>
      <c r="H24" s="1">
        <v>-1.3333332999999999E-2</v>
      </c>
      <c r="J24" s="2">
        <v>44687</v>
      </c>
      <c r="K24" s="1">
        <v>16415.550780000001</v>
      </c>
      <c r="L24" s="1">
        <v>16484.199219999999</v>
      </c>
      <c r="M24" s="1">
        <v>16340.900390000001</v>
      </c>
      <c r="N24" s="1">
        <v>16411.25</v>
      </c>
      <c r="O24" s="1">
        <v>16411.25</v>
      </c>
      <c r="P24" s="1">
        <v>300500</v>
      </c>
      <c r="Q24" s="1">
        <v>-1.6268422000000001E-2</v>
      </c>
    </row>
    <row r="25" spans="1:17" ht="14.25" customHeight="1">
      <c r="A25" s="2">
        <v>44690</v>
      </c>
      <c r="B25" s="1">
        <v>370</v>
      </c>
      <c r="C25" s="1">
        <v>370</v>
      </c>
      <c r="D25" s="1">
        <v>361.60000600000001</v>
      </c>
      <c r="E25" s="1">
        <v>366.79998799999998</v>
      </c>
      <c r="F25" s="1">
        <v>362.233521</v>
      </c>
      <c r="G25" s="1">
        <v>88677</v>
      </c>
      <c r="H25" s="1">
        <v>-8.6486810000000001E-3</v>
      </c>
      <c r="J25" s="2">
        <v>44690</v>
      </c>
      <c r="K25" s="1">
        <v>16227.700199999999</v>
      </c>
      <c r="L25" s="1">
        <v>16403.699219999999</v>
      </c>
      <c r="M25" s="1">
        <v>16142.099609999999</v>
      </c>
      <c r="N25" s="1">
        <v>16301.849609999999</v>
      </c>
      <c r="O25" s="1">
        <v>16301.849609999999</v>
      </c>
      <c r="P25" s="1">
        <v>288400</v>
      </c>
      <c r="Q25" s="1">
        <v>-6.666183E-3</v>
      </c>
    </row>
    <row r="26" spans="1:17" ht="14.25" customHeight="1">
      <c r="A26" s="2">
        <v>44691</v>
      </c>
      <c r="B26" s="1">
        <v>362</v>
      </c>
      <c r="C26" s="1">
        <v>369.85000600000001</v>
      </c>
      <c r="D26" s="1">
        <v>356</v>
      </c>
      <c r="E26" s="1">
        <v>360</v>
      </c>
      <c r="F26" s="1">
        <v>355.51818800000001</v>
      </c>
      <c r="G26" s="1">
        <v>170842</v>
      </c>
      <c r="H26" s="1">
        <v>-1.8538681000000001E-2</v>
      </c>
      <c r="J26" s="2">
        <v>44691</v>
      </c>
      <c r="K26" s="1">
        <v>16248.900390000001</v>
      </c>
      <c r="L26" s="1">
        <v>16404.550780000001</v>
      </c>
      <c r="M26" s="1">
        <v>16197.29981</v>
      </c>
      <c r="N26" s="1">
        <v>16240.04981</v>
      </c>
      <c r="O26" s="1">
        <v>16240.04981</v>
      </c>
      <c r="P26" s="1">
        <v>283100</v>
      </c>
      <c r="Q26" s="1">
        <v>-3.7909689999999999E-3</v>
      </c>
    </row>
    <row r="27" spans="1:17" ht="14.25" customHeight="1">
      <c r="A27" s="2">
        <v>44692</v>
      </c>
      <c r="B27" s="1">
        <v>364</v>
      </c>
      <c r="C27" s="1">
        <v>367.64999399999999</v>
      </c>
      <c r="D27" s="1">
        <v>349.10000600000001</v>
      </c>
      <c r="E27" s="1">
        <v>355.29998799999998</v>
      </c>
      <c r="F27" s="1">
        <v>350.87670900000001</v>
      </c>
      <c r="G27" s="1">
        <v>164423</v>
      </c>
      <c r="H27" s="1">
        <v>-1.3055588999999999E-2</v>
      </c>
      <c r="J27" s="2">
        <v>44692</v>
      </c>
      <c r="K27" s="1">
        <v>16270.04981</v>
      </c>
      <c r="L27" s="1">
        <v>16318.75</v>
      </c>
      <c r="M27" s="1">
        <v>15992.599609999999</v>
      </c>
      <c r="N27" s="1">
        <v>16167.099609999999</v>
      </c>
      <c r="O27" s="1">
        <v>16167.099609999999</v>
      </c>
      <c r="P27" s="1">
        <v>284300</v>
      </c>
      <c r="Q27" s="1">
        <v>-4.4919929999999997E-3</v>
      </c>
    </row>
    <row r="28" spans="1:17" ht="14.25" customHeight="1">
      <c r="A28" s="2">
        <v>44693</v>
      </c>
      <c r="B28" s="1">
        <v>356.89999399999999</v>
      </c>
      <c r="C28" s="1">
        <v>368</v>
      </c>
      <c r="D28" s="1">
        <v>349.45001200000002</v>
      </c>
      <c r="E28" s="1">
        <v>365</v>
      </c>
      <c r="F28" s="1">
        <v>360.455963</v>
      </c>
      <c r="G28" s="1">
        <v>151361</v>
      </c>
      <c r="H28" s="1">
        <v>2.7300906999999999E-2</v>
      </c>
      <c r="J28" s="2">
        <v>44693</v>
      </c>
      <c r="K28" s="1">
        <v>16021.099609999999</v>
      </c>
      <c r="L28" s="1">
        <v>16041.950199999999</v>
      </c>
      <c r="M28" s="1">
        <v>15735.75</v>
      </c>
      <c r="N28" s="1">
        <v>15808</v>
      </c>
      <c r="O28" s="1">
        <v>15808</v>
      </c>
      <c r="P28" s="1">
        <v>314900</v>
      </c>
      <c r="Q28" s="1">
        <v>-2.2211752000000001E-2</v>
      </c>
    </row>
    <row r="29" spans="1:17" ht="14.25" customHeight="1">
      <c r="A29" s="2">
        <v>44694</v>
      </c>
      <c r="B29" s="1">
        <v>375</v>
      </c>
      <c r="C29" s="1">
        <v>390</v>
      </c>
      <c r="D29" s="1">
        <v>357.5</v>
      </c>
      <c r="E29" s="1">
        <v>359.85000600000001</v>
      </c>
      <c r="F29" s="1">
        <v>355.37008700000001</v>
      </c>
      <c r="G29" s="1">
        <v>215771</v>
      </c>
      <c r="H29" s="1">
        <v>-1.4109573E-2</v>
      </c>
      <c r="J29" s="2">
        <v>44694</v>
      </c>
      <c r="K29" s="1">
        <v>15977</v>
      </c>
      <c r="L29" s="1">
        <v>16083.599609999999</v>
      </c>
      <c r="M29" s="1">
        <v>15740.849609999999</v>
      </c>
      <c r="N29" s="1">
        <v>15782.150390000001</v>
      </c>
      <c r="O29" s="1">
        <v>15782.150390000001</v>
      </c>
      <c r="P29" s="1">
        <v>369100</v>
      </c>
      <c r="Q29" s="1">
        <v>-1.6352230000000001E-3</v>
      </c>
    </row>
    <row r="30" spans="1:17" ht="14.25" customHeight="1">
      <c r="A30" s="2">
        <v>44697</v>
      </c>
      <c r="B30" s="1">
        <v>365.25</v>
      </c>
      <c r="C30" s="1">
        <v>365.25</v>
      </c>
      <c r="D30" s="1">
        <v>354.64999399999999</v>
      </c>
      <c r="E30" s="1">
        <v>360.20001200000002</v>
      </c>
      <c r="F30" s="1">
        <v>355.71572900000001</v>
      </c>
      <c r="G30" s="1">
        <v>69965</v>
      </c>
      <c r="H30" s="1">
        <v>9.7264400000000005E-4</v>
      </c>
      <c r="J30" s="2">
        <v>44697</v>
      </c>
      <c r="K30" s="1">
        <v>15845.099609999999</v>
      </c>
      <c r="L30" s="1">
        <v>15977.950199999999</v>
      </c>
      <c r="M30" s="1">
        <v>15739.650390000001</v>
      </c>
      <c r="N30" s="1">
        <v>15842.29981</v>
      </c>
      <c r="O30" s="1">
        <v>15842.29981</v>
      </c>
      <c r="P30" s="1">
        <v>217600</v>
      </c>
      <c r="Q30" s="1">
        <v>3.811231E-3</v>
      </c>
    </row>
    <row r="31" spans="1:17" ht="14.25" customHeight="1">
      <c r="A31" s="2">
        <v>44698</v>
      </c>
      <c r="B31" s="1">
        <v>360</v>
      </c>
      <c r="C31" s="1">
        <v>364.75</v>
      </c>
      <c r="D31" s="1">
        <v>358.75</v>
      </c>
      <c r="E31" s="1">
        <v>363.75</v>
      </c>
      <c r="F31" s="1">
        <v>359.22152699999998</v>
      </c>
      <c r="G31" s="1">
        <v>499570</v>
      </c>
      <c r="H31" s="1">
        <v>9.8556019999999998E-3</v>
      </c>
      <c r="J31" s="2">
        <v>44698</v>
      </c>
      <c r="K31" s="1">
        <v>15912.599609999999</v>
      </c>
      <c r="L31" s="1">
        <v>16284.25</v>
      </c>
      <c r="M31" s="1">
        <v>15900.79981</v>
      </c>
      <c r="N31" s="1">
        <v>16259.29981</v>
      </c>
      <c r="O31" s="1">
        <v>16259.29981</v>
      </c>
      <c r="P31" s="1">
        <v>295700</v>
      </c>
      <c r="Q31" s="1">
        <v>2.6321936000000001E-2</v>
      </c>
    </row>
    <row r="32" spans="1:17" ht="14.25" customHeight="1">
      <c r="A32" s="2">
        <v>44699</v>
      </c>
      <c r="B32" s="1">
        <v>370</v>
      </c>
      <c r="C32" s="1">
        <v>371</v>
      </c>
      <c r="D32" s="1">
        <v>363.35000600000001</v>
      </c>
      <c r="E32" s="1">
        <v>364.85000600000001</v>
      </c>
      <c r="F32" s="1">
        <v>360.30783100000002</v>
      </c>
      <c r="G32" s="1">
        <v>97613</v>
      </c>
      <c r="H32" s="1">
        <v>3.0240710000000001E-3</v>
      </c>
      <c r="J32" s="2">
        <v>44699</v>
      </c>
      <c r="K32" s="1">
        <v>16318.150390000001</v>
      </c>
      <c r="L32" s="1">
        <v>16399.800780000001</v>
      </c>
      <c r="M32" s="1">
        <v>16211.200199999999</v>
      </c>
      <c r="N32" s="1">
        <v>16240.29981</v>
      </c>
      <c r="O32" s="1">
        <v>16240.29981</v>
      </c>
      <c r="P32" s="1">
        <v>290400</v>
      </c>
      <c r="Q32" s="1">
        <v>-1.1685619999999999E-3</v>
      </c>
    </row>
    <row r="33" spans="1:17" ht="14.25" customHeight="1">
      <c r="A33" s="2">
        <v>44700</v>
      </c>
      <c r="B33" s="1">
        <v>362.25</v>
      </c>
      <c r="C33" s="1">
        <v>362.29998799999998</v>
      </c>
      <c r="D33" s="1">
        <v>343.5</v>
      </c>
      <c r="E33" s="1">
        <v>348</v>
      </c>
      <c r="F33" s="1">
        <v>343.66760299999999</v>
      </c>
      <c r="G33" s="1">
        <v>107604</v>
      </c>
      <c r="H33" s="1">
        <v>-4.6183378999999997E-2</v>
      </c>
      <c r="J33" s="2">
        <v>44700</v>
      </c>
      <c r="K33" s="1">
        <v>15917.400390000001</v>
      </c>
      <c r="L33" s="1">
        <v>15984.75</v>
      </c>
      <c r="M33" s="1">
        <v>15775.200199999999</v>
      </c>
      <c r="N33" s="1">
        <v>15809.400390000001</v>
      </c>
      <c r="O33" s="1">
        <v>15809.400390000001</v>
      </c>
      <c r="P33" s="1">
        <v>313900</v>
      </c>
      <c r="Q33" s="1">
        <v>-2.6532725E-2</v>
      </c>
    </row>
    <row r="34" spans="1:17" ht="14.25" customHeight="1">
      <c r="A34" s="2">
        <v>44701</v>
      </c>
      <c r="B34" s="1">
        <v>352.20001200000002</v>
      </c>
      <c r="C34" s="1">
        <v>365</v>
      </c>
      <c r="D34" s="1">
        <v>351.75</v>
      </c>
      <c r="E34" s="1">
        <v>361.5</v>
      </c>
      <c r="F34" s="1">
        <v>356.99951199999998</v>
      </c>
      <c r="G34" s="1">
        <v>139307</v>
      </c>
      <c r="H34" s="1">
        <v>3.8793103000000002E-2</v>
      </c>
      <c r="J34" s="2">
        <v>44701</v>
      </c>
      <c r="K34" s="1">
        <v>16043.79981</v>
      </c>
      <c r="L34" s="1">
        <v>16283.04981</v>
      </c>
      <c r="M34" s="1">
        <v>16003.849609999999</v>
      </c>
      <c r="N34" s="1">
        <v>16266.150390000001</v>
      </c>
      <c r="O34" s="1">
        <v>16266.150390000001</v>
      </c>
      <c r="P34" s="1">
        <v>252400</v>
      </c>
      <c r="Q34" s="1">
        <v>2.8891039E-2</v>
      </c>
    </row>
    <row r="35" spans="1:17" ht="14.25" customHeight="1">
      <c r="A35" s="2">
        <v>44704</v>
      </c>
      <c r="B35" s="1">
        <v>368.29998799999998</v>
      </c>
      <c r="C35" s="1">
        <v>372</v>
      </c>
      <c r="D35" s="1">
        <v>358.35000600000001</v>
      </c>
      <c r="E35" s="1">
        <v>361.39999399999999</v>
      </c>
      <c r="F35" s="1">
        <v>356.900757</v>
      </c>
      <c r="G35" s="1">
        <v>276340</v>
      </c>
      <c r="H35" s="1">
        <v>-2.7664200000000001E-4</v>
      </c>
      <c r="J35" s="2">
        <v>44704</v>
      </c>
      <c r="K35" s="1">
        <v>16290.950199999999</v>
      </c>
      <c r="L35" s="1">
        <v>16414.699219999999</v>
      </c>
      <c r="M35" s="1">
        <v>16185.75</v>
      </c>
      <c r="N35" s="1">
        <v>16214.700199999999</v>
      </c>
      <c r="O35" s="1">
        <v>16214.700199999999</v>
      </c>
      <c r="P35" s="1">
        <v>293800</v>
      </c>
      <c r="Q35" s="1">
        <v>-3.1630220000000001E-3</v>
      </c>
    </row>
    <row r="36" spans="1:17" ht="14.25" customHeight="1">
      <c r="A36" s="2">
        <v>44705</v>
      </c>
      <c r="B36" s="1">
        <v>358</v>
      </c>
      <c r="C36" s="1">
        <v>366.95001200000002</v>
      </c>
      <c r="D36" s="1">
        <v>357</v>
      </c>
      <c r="E36" s="1">
        <v>361.70001200000002</v>
      </c>
      <c r="F36" s="1">
        <v>357.19705199999999</v>
      </c>
      <c r="G36" s="1">
        <v>59937</v>
      </c>
      <c r="H36" s="1">
        <v>8.3015499999999996E-4</v>
      </c>
      <c r="J36" s="2">
        <v>44705</v>
      </c>
      <c r="K36" s="1">
        <v>16225.54981</v>
      </c>
      <c r="L36" s="1">
        <v>16262.79981</v>
      </c>
      <c r="M36" s="1">
        <v>16078.599609999999</v>
      </c>
      <c r="N36" s="1">
        <v>16125.150390000001</v>
      </c>
      <c r="O36" s="1">
        <v>16125.150390000001</v>
      </c>
      <c r="P36" s="1">
        <v>249800</v>
      </c>
      <c r="Q36" s="1">
        <v>-5.5227540000000004E-3</v>
      </c>
    </row>
    <row r="37" spans="1:17" ht="14.25" customHeight="1">
      <c r="A37" s="2">
        <v>44706</v>
      </c>
      <c r="B37" s="1">
        <v>355.5</v>
      </c>
      <c r="C37" s="1">
        <v>362.95001200000002</v>
      </c>
      <c r="D37" s="1">
        <v>346</v>
      </c>
      <c r="E37" s="1">
        <v>349.10000600000001</v>
      </c>
      <c r="F37" s="1">
        <v>344.75390599999997</v>
      </c>
      <c r="G37" s="1">
        <v>48609</v>
      </c>
      <c r="H37" s="1">
        <v>-3.4835513999999998E-2</v>
      </c>
      <c r="J37" s="2">
        <v>44706</v>
      </c>
      <c r="K37" s="1">
        <v>16196.349609999999</v>
      </c>
      <c r="L37" s="1">
        <v>16223.349609999999</v>
      </c>
      <c r="M37" s="1">
        <v>16006.950199999999</v>
      </c>
      <c r="N37" s="1">
        <v>16025.79981</v>
      </c>
      <c r="O37" s="1">
        <v>16025.79981</v>
      </c>
      <c r="P37" s="1">
        <v>243300</v>
      </c>
      <c r="Q37" s="1">
        <v>-6.1612189999999999E-3</v>
      </c>
    </row>
    <row r="38" spans="1:17" ht="14.25" customHeight="1">
      <c r="A38" s="2">
        <v>44707</v>
      </c>
      <c r="B38" s="1">
        <v>349.14999399999999</v>
      </c>
      <c r="C38" s="1">
        <v>360</v>
      </c>
      <c r="D38" s="1">
        <v>345</v>
      </c>
      <c r="E38" s="1">
        <v>355.60000600000001</v>
      </c>
      <c r="F38" s="1">
        <v>351.17297400000001</v>
      </c>
      <c r="G38" s="1">
        <v>76867</v>
      </c>
      <c r="H38" s="1">
        <v>1.8619305999999999E-2</v>
      </c>
      <c r="J38" s="2">
        <v>44707</v>
      </c>
      <c r="K38" s="1">
        <v>16105</v>
      </c>
      <c r="L38" s="1">
        <v>16204.450199999999</v>
      </c>
      <c r="M38" s="1">
        <v>15903.700199999999</v>
      </c>
      <c r="N38" s="1">
        <v>16170.150390000001</v>
      </c>
      <c r="O38" s="1">
        <v>16170.150390000001</v>
      </c>
      <c r="P38" s="1">
        <v>314300</v>
      </c>
      <c r="Q38" s="1">
        <v>9.0073870000000004E-3</v>
      </c>
    </row>
    <row r="39" spans="1:17" ht="14.25" customHeight="1">
      <c r="A39" s="2">
        <v>44708</v>
      </c>
      <c r="B39" s="1">
        <v>362</v>
      </c>
      <c r="C39" s="1">
        <v>366.75</v>
      </c>
      <c r="D39" s="1">
        <v>357.5</v>
      </c>
      <c r="E39" s="1">
        <v>362.54998799999998</v>
      </c>
      <c r="F39" s="1">
        <v>358.03643799999998</v>
      </c>
      <c r="G39" s="1">
        <v>105440</v>
      </c>
      <c r="H39" s="1">
        <v>1.9544381E-2</v>
      </c>
      <c r="J39" s="2">
        <v>44708</v>
      </c>
      <c r="K39" s="1">
        <v>16296.599609999999</v>
      </c>
      <c r="L39" s="1">
        <v>16370.599609999999</v>
      </c>
      <c r="M39" s="1">
        <v>16221.950199999999</v>
      </c>
      <c r="N39" s="1">
        <v>16352.450199999999</v>
      </c>
      <c r="O39" s="1">
        <v>16352.450199999999</v>
      </c>
      <c r="P39" s="1">
        <v>274100</v>
      </c>
      <c r="Q39" s="1">
        <v>1.1273847E-2</v>
      </c>
    </row>
    <row r="40" spans="1:17" ht="14.25" customHeight="1">
      <c r="A40" s="2">
        <v>44711</v>
      </c>
      <c r="B40" s="1">
        <v>376</v>
      </c>
      <c r="C40" s="1">
        <v>380</v>
      </c>
      <c r="D40" s="1">
        <v>365</v>
      </c>
      <c r="E40" s="1">
        <v>373.20001200000002</v>
      </c>
      <c r="F40" s="1">
        <v>368.55389400000001</v>
      </c>
      <c r="G40" s="1">
        <v>483045</v>
      </c>
      <c r="H40" s="1">
        <v>2.9375326E-2</v>
      </c>
      <c r="J40" s="2">
        <v>44711</v>
      </c>
      <c r="K40" s="1">
        <v>16527.900389999999</v>
      </c>
      <c r="L40" s="1">
        <v>16695.5</v>
      </c>
      <c r="M40" s="1">
        <v>16506.150389999999</v>
      </c>
      <c r="N40" s="1">
        <v>16661.400389999999</v>
      </c>
      <c r="O40" s="1">
        <v>16661.400389999999</v>
      </c>
      <c r="P40" s="1">
        <v>251400</v>
      </c>
      <c r="Q40" s="1">
        <v>1.8893205E-2</v>
      </c>
    </row>
    <row r="41" spans="1:17" ht="14.25" customHeight="1">
      <c r="A41" s="2">
        <v>44712</v>
      </c>
      <c r="B41" s="1">
        <v>377</v>
      </c>
      <c r="C41" s="1">
        <v>377.20001200000002</v>
      </c>
      <c r="D41" s="1">
        <v>367.04998799999998</v>
      </c>
      <c r="E41" s="1">
        <v>370.70001200000002</v>
      </c>
      <c r="F41" s="1">
        <v>366.084991</v>
      </c>
      <c r="G41" s="1">
        <v>334249</v>
      </c>
      <c r="H41" s="1">
        <v>-6.6988209999999998E-3</v>
      </c>
      <c r="J41" s="2">
        <v>44712</v>
      </c>
      <c r="K41" s="1">
        <v>16578.449219999999</v>
      </c>
      <c r="L41" s="1">
        <v>16690.75</v>
      </c>
      <c r="M41" s="1">
        <v>16521.900389999999</v>
      </c>
      <c r="N41" s="1">
        <v>16584.550780000001</v>
      </c>
      <c r="O41" s="1">
        <v>16584.550780000001</v>
      </c>
      <c r="P41" s="1">
        <v>651600</v>
      </c>
      <c r="Q41" s="1">
        <v>-4.6124340000000003E-3</v>
      </c>
    </row>
    <row r="42" spans="1:17" ht="14.25" customHeight="1">
      <c r="A42" s="2">
        <v>44713</v>
      </c>
      <c r="B42" s="1">
        <v>374</v>
      </c>
      <c r="C42" s="1">
        <v>375.5</v>
      </c>
      <c r="D42" s="1">
        <v>360</v>
      </c>
      <c r="E42" s="1">
        <v>363.20001200000002</v>
      </c>
      <c r="F42" s="1">
        <v>358.67837500000002</v>
      </c>
      <c r="G42" s="1">
        <v>162647</v>
      </c>
      <c r="H42" s="1">
        <v>-2.0231993E-2</v>
      </c>
      <c r="J42" s="2">
        <v>44713</v>
      </c>
      <c r="K42" s="1">
        <v>16594.400389999999</v>
      </c>
      <c r="L42" s="1">
        <v>16649.199219999999</v>
      </c>
      <c r="M42" s="1">
        <v>16438.849610000001</v>
      </c>
      <c r="N42" s="1">
        <v>16522.75</v>
      </c>
      <c r="O42" s="1">
        <v>16522.75</v>
      </c>
      <c r="P42" s="1">
        <v>249600</v>
      </c>
      <c r="Q42" s="1">
        <v>-3.7264070000000002E-3</v>
      </c>
    </row>
    <row r="43" spans="1:17" ht="14.25" customHeight="1">
      <c r="A43" s="2">
        <v>44714</v>
      </c>
      <c r="B43" s="1">
        <v>365</v>
      </c>
      <c r="C43" s="1">
        <v>407.85000600000001</v>
      </c>
      <c r="D43" s="1">
        <v>364.95001200000002</v>
      </c>
      <c r="E43" s="1">
        <v>400.54998799999998</v>
      </c>
      <c r="F43" s="1">
        <v>395.563354</v>
      </c>
      <c r="G43" s="1">
        <v>1551928</v>
      </c>
      <c r="H43" s="1">
        <v>0.102835834</v>
      </c>
      <c r="J43" s="2">
        <v>44714</v>
      </c>
      <c r="K43" s="1">
        <v>16481.650389999999</v>
      </c>
      <c r="L43" s="1">
        <v>16646.400389999999</v>
      </c>
      <c r="M43" s="1">
        <v>16443.050780000001</v>
      </c>
      <c r="N43" s="1">
        <v>16628</v>
      </c>
      <c r="O43" s="1">
        <v>16628</v>
      </c>
      <c r="P43" s="1">
        <v>236000</v>
      </c>
      <c r="Q43" s="1">
        <v>6.3700049999999998E-3</v>
      </c>
    </row>
    <row r="44" spans="1:17" ht="14.25" customHeight="1">
      <c r="A44" s="2">
        <v>44715</v>
      </c>
      <c r="B44" s="1">
        <v>409.39999399999999</v>
      </c>
      <c r="C44" s="1">
        <v>409.39999399999999</v>
      </c>
      <c r="D44" s="1">
        <v>391.20001200000002</v>
      </c>
      <c r="E44" s="1">
        <v>396.10000600000001</v>
      </c>
      <c r="F44" s="1">
        <v>391.16879299999999</v>
      </c>
      <c r="G44" s="1">
        <v>466323</v>
      </c>
      <c r="H44" s="1">
        <v>-1.110968E-2</v>
      </c>
      <c r="J44" s="2">
        <v>44715</v>
      </c>
      <c r="K44" s="1">
        <v>16761.650389999999</v>
      </c>
      <c r="L44" s="1">
        <v>16793.849610000001</v>
      </c>
      <c r="M44" s="1">
        <v>16567.900389999999</v>
      </c>
      <c r="N44" s="1">
        <v>16584.300780000001</v>
      </c>
      <c r="O44" s="1">
        <v>16584.300780000001</v>
      </c>
      <c r="P44" s="1">
        <v>245500</v>
      </c>
      <c r="Q44" s="1">
        <v>-2.6280499999999998E-3</v>
      </c>
    </row>
    <row r="45" spans="1:17" ht="14.25" customHeight="1">
      <c r="A45" s="2">
        <v>44718</v>
      </c>
      <c r="B45" s="1">
        <v>395</v>
      </c>
      <c r="C45" s="1">
        <v>399</v>
      </c>
      <c r="D45" s="1">
        <v>387.04998799999998</v>
      </c>
      <c r="E45" s="1">
        <v>392.25</v>
      </c>
      <c r="F45" s="1">
        <v>387.36669899999998</v>
      </c>
      <c r="G45" s="1">
        <v>113163</v>
      </c>
      <c r="H45" s="1">
        <v>-9.7197829999999992E-3</v>
      </c>
      <c r="J45" s="2">
        <v>44718</v>
      </c>
      <c r="K45" s="1">
        <v>16530.699219999999</v>
      </c>
      <c r="L45" s="1">
        <v>16610.949219999999</v>
      </c>
      <c r="M45" s="1">
        <v>16444.550780000001</v>
      </c>
      <c r="N45" s="1">
        <v>16569.550780000001</v>
      </c>
      <c r="O45" s="1">
        <v>16569.550780000001</v>
      </c>
      <c r="P45" s="1">
        <v>233600</v>
      </c>
      <c r="Q45" s="1">
        <v>-8.8939499999999996E-4</v>
      </c>
    </row>
    <row r="46" spans="1:17" ht="14.25" customHeight="1">
      <c r="A46" s="2">
        <v>44719</v>
      </c>
      <c r="B46" s="1">
        <v>392</v>
      </c>
      <c r="C46" s="1">
        <v>394.85000600000001</v>
      </c>
      <c r="D46" s="1">
        <v>384.10000600000001</v>
      </c>
      <c r="E46" s="1">
        <v>391.29998799999998</v>
      </c>
      <c r="F46" s="1">
        <v>386.42852800000003</v>
      </c>
      <c r="G46" s="1">
        <v>194660</v>
      </c>
      <c r="H46" s="1">
        <v>-2.4219549999999999E-3</v>
      </c>
      <c r="J46" s="2">
        <v>44719</v>
      </c>
      <c r="K46" s="1">
        <v>16469.599610000001</v>
      </c>
      <c r="L46" s="1">
        <v>16487.25</v>
      </c>
      <c r="M46" s="1">
        <v>16347.099609999999</v>
      </c>
      <c r="N46" s="1">
        <v>16416.349610000001</v>
      </c>
      <c r="O46" s="1">
        <v>16416.349610000001</v>
      </c>
      <c r="P46" s="1">
        <v>233800</v>
      </c>
      <c r="Q46" s="1">
        <v>-9.2459459999999997E-3</v>
      </c>
    </row>
    <row r="47" spans="1:17" ht="14.25" customHeight="1">
      <c r="A47" s="2">
        <v>44720</v>
      </c>
      <c r="B47" s="1">
        <v>394.39999399999999</v>
      </c>
      <c r="C47" s="1">
        <v>394.39999399999999</v>
      </c>
      <c r="D47" s="1">
        <v>381.54998799999998</v>
      </c>
      <c r="E47" s="1">
        <v>384.25</v>
      </c>
      <c r="F47" s="1">
        <v>379.46630900000002</v>
      </c>
      <c r="G47" s="1">
        <v>87196</v>
      </c>
      <c r="H47" s="1">
        <v>-1.8016837000000001E-2</v>
      </c>
      <c r="J47" s="2">
        <v>44720</v>
      </c>
      <c r="K47" s="1">
        <v>16474.949219999999</v>
      </c>
      <c r="L47" s="1">
        <v>16514.300780000001</v>
      </c>
      <c r="M47" s="1">
        <v>16293.349609999999</v>
      </c>
      <c r="N47" s="1">
        <v>16356.25</v>
      </c>
      <c r="O47" s="1">
        <v>16356.25</v>
      </c>
      <c r="P47" s="1">
        <v>243500</v>
      </c>
      <c r="Q47" s="1">
        <v>-3.6609609999999999E-3</v>
      </c>
    </row>
    <row r="48" spans="1:17" ht="14.25" customHeight="1">
      <c r="A48" s="2">
        <v>44721</v>
      </c>
      <c r="B48" s="1">
        <v>379.10000600000001</v>
      </c>
      <c r="C48" s="1">
        <v>392</v>
      </c>
      <c r="D48" s="1">
        <v>377.60000600000001</v>
      </c>
      <c r="E48" s="1">
        <v>389.35000600000001</v>
      </c>
      <c r="F48" s="1">
        <v>384.50280800000002</v>
      </c>
      <c r="G48" s="1">
        <v>163887</v>
      </c>
      <c r="H48" s="1">
        <v>1.3272625E-2</v>
      </c>
      <c r="J48" s="2">
        <v>44721</v>
      </c>
      <c r="K48" s="1">
        <v>16263.849609999999</v>
      </c>
      <c r="L48" s="1">
        <v>16492.800780000001</v>
      </c>
      <c r="M48" s="1">
        <v>16243.849609999999</v>
      </c>
      <c r="N48" s="1">
        <v>16478.099610000001</v>
      </c>
      <c r="O48" s="1">
        <v>16478.099610000001</v>
      </c>
      <c r="P48" s="1">
        <v>205000</v>
      </c>
      <c r="Q48" s="1">
        <v>7.4497280000000001E-3</v>
      </c>
    </row>
    <row r="49" spans="1:17" ht="14.25" customHeight="1">
      <c r="A49" s="2">
        <v>44722</v>
      </c>
      <c r="B49" s="1">
        <v>382.35000600000001</v>
      </c>
      <c r="C49" s="1">
        <v>389.5</v>
      </c>
      <c r="D49" s="1">
        <v>382.04998799999998</v>
      </c>
      <c r="E49" s="1">
        <v>384.20001200000002</v>
      </c>
      <c r="F49" s="1">
        <v>379.41693099999998</v>
      </c>
      <c r="G49" s="1">
        <v>146060</v>
      </c>
      <c r="H49" s="1">
        <v>-1.3227157999999999E-2</v>
      </c>
      <c r="J49" s="2">
        <v>44722</v>
      </c>
      <c r="K49" s="1">
        <v>16283.950199999999</v>
      </c>
      <c r="L49" s="1">
        <v>16324.700199999999</v>
      </c>
      <c r="M49" s="1">
        <v>16172.599609999999</v>
      </c>
      <c r="N49" s="1">
        <v>16201.79981</v>
      </c>
      <c r="O49" s="1">
        <v>16201.79981</v>
      </c>
      <c r="P49" s="1">
        <v>189700</v>
      </c>
      <c r="Q49" s="1">
        <v>-1.6767698000000001E-2</v>
      </c>
    </row>
    <row r="50" spans="1:17" ht="14.25" customHeight="1">
      <c r="A50" s="2">
        <v>44725</v>
      </c>
      <c r="B50" s="1">
        <v>376.14999399999999</v>
      </c>
      <c r="C50" s="1">
        <v>381.45001200000002</v>
      </c>
      <c r="D50" s="1">
        <v>366.10000600000001</v>
      </c>
      <c r="E50" s="1">
        <v>368.04998799999998</v>
      </c>
      <c r="F50" s="1">
        <v>363.46795700000001</v>
      </c>
      <c r="G50" s="1">
        <v>92443</v>
      </c>
      <c r="H50" s="1">
        <v>-4.2035458999999997E-2</v>
      </c>
      <c r="J50" s="2">
        <v>44725</v>
      </c>
      <c r="K50" s="1">
        <v>15877.54981</v>
      </c>
      <c r="L50" s="1">
        <v>15886.150390000001</v>
      </c>
      <c r="M50" s="1">
        <v>15684</v>
      </c>
      <c r="N50" s="1">
        <v>15774.400390000001</v>
      </c>
      <c r="O50" s="1">
        <v>15774.400390000001</v>
      </c>
      <c r="P50" s="1">
        <v>225500</v>
      </c>
      <c r="Q50" s="1">
        <v>-2.6379749000000001E-2</v>
      </c>
    </row>
    <row r="51" spans="1:17" ht="14.25" customHeight="1">
      <c r="A51" s="2">
        <v>44726</v>
      </c>
      <c r="B51" s="1">
        <v>365.85000600000001</v>
      </c>
      <c r="C51" s="1">
        <v>376.95001200000002</v>
      </c>
      <c r="D51" s="1">
        <v>365.85000600000001</v>
      </c>
      <c r="E51" s="1">
        <v>374.54998799999998</v>
      </c>
      <c r="F51" s="1">
        <v>369.88705399999998</v>
      </c>
      <c r="G51" s="1">
        <v>78675</v>
      </c>
      <c r="H51" s="1">
        <v>1.7660644999999999E-2</v>
      </c>
      <c r="J51" s="2">
        <v>44726</v>
      </c>
      <c r="K51" s="1">
        <v>15674.25</v>
      </c>
      <c r="L51" s="1">
        <v>15858</v>
      </c>
      <c r="M51" s="1">
        <v>15659.450199999999</v>
      </c>
      <c r="N51" s="1">
        <v>15732.099609999999</v>
      </c>
      <c r="O51" s="1">
        <v>15732.099609999999</v>
      </c>
      <c r="P51" s="1">
        <v>225400</v>
      </c>
      <c r="Q51" s="1">
        <v>-2.6816100000000001E-3</v>
      </c>
    </row>
    <row r="52" spans="1:17" ht="14.25" customHeight="1">
      <c r="A52" s="2">
        <v>44727</v>
      </c>
      <c r="B52" s="1">
        <v>379</v>
      </c>
      <c r="C52" s="1">
        <v>381.95001200000002</v>
      </c>
      <c r="D52" s="1">
        <v>373.89999399999999</v>
      </c>
      <c r="E52" s="1">
        <v>379.54998799999998</v>
      </c>
      <c r="F52" s="1">
        <v>374.82479899999998</v>
      </c>
      <c r="G52" s="1">
        <v>48915</v>
      </c>
      <c r="H52" s="1">
        <v>1.3349353E-2</v>
      </c>
      <c r="J52" s="2">
        <v>44727</v>
      </c>
      <c r="K52" s="1">
        <v>15729.25</v>
      </c>
      <c r="L52" s="1">
        <v>15783.650390000001</v>
      </c>
      <c r="M52" s="1">
        <v>15678.900390000001</v>
      </c>
      <c r="N52" s="1">
        <v>15692.150390000001</v>
      </c>
      <c r="O52" s="1">
        <v>15692.150390000001</v>
      </c>
      <c r="P52" s="1">
        <v>183000</v>
      </c>
      <c r="Q52" s="1">
        <v>-2.5393439999999998E-3</v>
      </c>
    </row>
    <row r="53" spans="1:17" ht="14.25" customHeight="1">
      <c r="A53" s="2">
        <v>44728</v>
      </c>
      <c r="B53" s="1">
        <v>381.95001200000002</v>
      </c>
      <c r="C53" s="1">
        <v>384.39999399999999</v>
      </c>
      <c r="D53" s="1">
        <v>351.39999399999999</v>
      </c>
      <c r="E53" s="1">
        <v>360.29998799999998</v>
      </c>
      <c r="F53" s="1">
        <v>355.81445300000001</v>
      </c>
      <c r="G53" s="1">
        <v>217851</v>
      </c>
      <c r="H53" s="1">
        <v>-5.0717957000000001E-2</v>
      </c>
      <c r="J53" s="2">
        <v>44728</v>
      </c>
      <c r="K53" s="1">
        <v>15832.25</v>
      </c>
      <c r="L53" s="1">
        <v>15863.150390000001</v>
      </c>
      <c r="M53" s="1">
        <v>15335.099609999999</v>
      </c>
      <c r="N53" s="1">
        <v>15360.599609999999</v>
      </c>
      <c r="O53" s="1">
        <v>15360.599609999999</v>
      </c>
      <c r="P53" s="1">
        <v>264700</v>
      </c>
      <c r="Q53" s="1">
        <v>-2.1128448000000001E-2</v>
      </c>
    </row>
    <row r="54" spans="1:17" ht="14.25" customHeight="1">
      <c r="A54" s="2">
        <v>44729</v>
      </c>
      <c r="B54" s="1">
        <v>354.89999399999999</v>
      </c>
      <c r="C54" s="1">
        <v>368</v>
      </c>
      <c r="D54" s="1">
        <v>353.85000600000001</v>
      </c>
      <c r="E54" s="1">
        <v>362.29998799999998</v>
      </c>
      <c r="F54" s="1">
        <v>357.78955100000002</v>
      </c>
      <c r="G54" s="1">
        <v>54776</v>
      </c>
      <c r="H54" s="1">
        <v>5.5509299999999999E-3</v>
      </c>
      <c r="J54" s="2">
        <v>44729</v>
      </c>
      <c r="K54" s="1">
        <v>15272.650390000001</v>
      </c>
      <c r="L54" s="1">
        <v>15400.400390000001</v>
      </c>
      <c r="M54" s="1">
        <v>15183.400390000001</v>
      </c>
      <c r="N54" s="1">
        <v>15293.5</v>
      </c>
      <c r="O54" s="1">
        <v>15293.5</v>
      </c>
      <c r="P54" s="1">
        <v>342600</v>
      </c>
      <c r="Q54" s="1">
        <v>-4.368294E-3</v>
      </c>
    </row>
    <row r="55" spans="1:17" ht="14.25" customHeight="1">
      <c r="A55" s="2">
        <v>44732</v>
      </c>
      <c r="B55" s="1">
        <v>367.75</v>
      </c>
      <c r="C55" s="1">
        <v>367.75</v>
      </c>
      <c r="D55" s="1">
        <v>351.10000600000001</v>
      </c>
      <c r="E55" s="1">
        <v>355.04998799999998</v>
      </c>
      <c r="F55" s="1">
        <v>350.62982199999999</v>
      </c>
      <c r="G55" s="1">
        <v>52146</v>
      </c>
      <c r="H55" s="1">
        <v>-2.0011041E-2</v>
      </c>
      <c r="J55" s="2">
        <v>44732</v>
      </c>
      <c r="K55" s="1">
        <v>15334.5</v>
      </c>
      <c r="L55" s="1">
        <v>15382.5</v>
      </c>
      <c r="M55" s="1">
        <v>15191.099609999999</v>
      </c>
      <c r="N55" s="1">
        <v>15350.150390000001</v>
      </c>
      <c r="O55" s="1">
        <v>15350.150390000001</v>
      </c>
      <c r="P55" s="1">
        <v>260000</v>
      </c>
      <c r="Q55" s="1">
        <v>3.7042139999999999E-3</v>
      </c>
    </row>
    <row r="56" spans="1:17" ht="14.25" customHeight="1">
      <c r="A56" s="2">
        <v>44733</v>
      </c>
      <c r="B56" s="1">
        <v>361</v>
      </c>
      <c r="C56" s="1">
        <v>373.79998799999998</v>
      </c>
      <c r="D56" s="1">
        <v>353.5</v>
      </c>
      <c r="E56" s="1">
        <v>364.45001200000002</v>
      </c>
      <c r="F56" s="1">
        <v>359.91281099999998</v>
      </c>
      <c r="G56" s="1">
        <v>117745</v>
      </c>
      <c r="H56" s="1">
        <v>2.6475213000000001E-2</v>
      </c>
      <c r="J56" s="2">
        <v>44733</v>
      </c>
      <c r="K56" s="1">
        <v>15455.950199999999</v>
      </c>
      <c r="L56" s="1">
        <v>15707.25</v>
      </c>
      <c r="M56" s="1">
        <v>15419.849609999999</v>
      </c>
      <c r="N56" s="1">
        <v>15638.79981</v>
      </c>
      <c r="O56" s="1">
        <v>15638.79981</v>
      </c>
      <c r="P56" s="1">
        <v>262800</v>
      </c>
      <c r="Q56" s="1">
        <v>1.8804338E-2</v>
      </c>
    </row>
    <row r="57" spans="1:17" ht="14.25" customHeight="1">
      <c r="A57" s="2">
        <v>44734</v>
      </c>
      <c r="B57" s="1">
        <v>365</v>
      </c>
      <c r="C57" s="1">
        <v>369.70001200000002</v>
      </c>
      <c r="D57" s="1">
        <v>354.10000600000001</v>
      </c>
      <c r="E57" s="1">
        <v>355.75</v>
      </c>
      <c r="F57" s="1">
        <v>351.32110599999999</v>
      </c>
      <c r="G57" s="1">
        <v>71162</v>
      </c>
      <c r="H57" s="1">
        <v>-2.3871619E-2</v>
      </c>
      <c r="J57" s="2">
        <v>44734</v>
      </c>
      <c r="K57" s="1">
        <v>15545.650390000001</v>
      </c>
      <c r="L57" s="1">
        <v>15565.400390000001</v>
      </c>
      <c r="M57" s="1">
        <v>15385.950199999999</v>
      </c>
      <c r="N57" s="1">
        <v>15413.29981</v>
      </c>
      <c r="O57" s="1">
        <v>15413.29981</v>
      </c>
      <c r="P57" s="1">
        <v>220900</v>
      </c>
      <c r="Q57" s="1">
        <v>-1.4419265000000001E-2</v>
      </c>
    </row>
    <row r="58" spans="1:17" ht="14.25" customHeight="1">
      <c r="A58" s="2">
        <v>44735</v>
      </c>
      <c r="B58" s="1">
        <v>359.45001200000002</v>
      </c>
      <c r="C58" s="1">
        <v>363.60000600000001</v>
      </c>
      <c r="D58" s="1">
        <v>356.20001200000002</v>
      </c>
      <c r="E58" s="1">
        <v>360.79998799999998</v>
      </c>
      <c r="F58" s="1">
        <v>356.30822799999999</v>
      </c>
      <c r="G58" s="1">
        <v>39340</v>
      </c>
      <c r="H58" s="1">
        <v>1.4195328E-2</v>
      </c>
      <c r="J58" s="2">
        <v>44735</v>
      </c>
      <c r="K58" s="1">
        <v>15451.54981</v>
      </c>
      <c r="L58" s="1">
        <v>15628.450199999999</v>
      </c>
      <c r="M58" s="1">
        <v>15367.5</v>
      </c>
      <c r="N58" s="1">
        <v>15556.650390000001</v>
      </c>
      <c r="O58" s="1">
        <v>15556.650390000001</v>
      </c>
      <c r="P58" s="1">
        <v>259200</v>
      </c>
      <c r="Q58" s="1">
        <v>9.3004479999999994E-3</v>
      </c>
    </row>
    <row r="59" spans="1:17" ht="14.25" customHeight="1">
      <c r="A59" s="2">
        <v>44736</v>
      </c>
      <c r="B59" s="1">
        <v>364.5</v>
      </c>
      <c r="C59" s="1">
        <v>379</v>
      </c>
      <c r="D59" s="1">
        <v>363.14999399999999</v>
      </c>
      <c r="E59" s="1">
        <v>376.35000600000001</v>
      </c>
      <c r="F59" s="1">
        <v>371.66467299999999</v>
      </c>
      <c r="G59" s="1">
        <v>61788</v>
      </c>
      <c r="H59" s="1">
        <v>4.3098721E-2</v>
      </c>
      <c r="J59" s="2">
        <v>44736</v>
      </c>
      <c r="K59" s="1">
        <v>15657.400390000001</v>
      </c>
      <c r="L59" s="1">
        <v>15749.25</v>
      </c>
      <c r="M59" s="1">
        <v>15619.450199999999</v>
      </c>
      <c r="N59" s="1">
        <v>15699.25</v>
      </c>
      <c r="O59" s="1">
        <v>15699.25</v>
      </c>
      <c r="P59" s="1">
        <v>219600</v>
      </c>
      <c r="Q59" s="1">
        <v>9.1664729999999996E-3</v>
      </c>
    </row>
    <row r="60" spans="1:17" ht="14.25" customHeight="1">
      <c r="A60" s="2">
        <v>44739</v>
      </c>
      <c r="B60" s="1">
        <v>383.85000600000001</v>
      </c>
      <c r="C60" s="1">
        <v>389.5</v>
      </c>
      <c r="D60" s="1">
        <v>377.5</v>
      </c>
      <c r="E60" s="1">
        <v>386.39999399999999</v>
      </c>
      <c r="F60" s="1">
        <v>381.589539</v>
      </c>
      <c r="G60" s="1">
        <v>241693</v>
      </c>
      <c r="H60" s="1">
        <v>2.6703833999999999E-2</v>
      </c>
      <c r="J60" s="2">
        <v>44739</v>
      </c>
      <c r="K60" s="1">
        <v>15926.200199999999</v>
      </c>
      <c r="L60" s="1">
        <v>15927.450199999999</v>
      </c>
      <c r="M60" s="1">
        <v>15815.5</v>
      </c>
      <c r="N60" s="1">
        <v>15832.04981</v>
      </c>
      <c r="O60" s="1">
        <v>15832.04981</v>
      </c>
      <c r="P60" s="1">
        <v>210900</v>
      </c>
      <c r="Q60" s="1">
        <v>8.4589899999999996E-3</v>
      </c>
    </row>
    <row r="61" spans="1:17" ht="14.25" customHeight="1">
      <c r="A61" s="2">
        <v>44740</v>
      </c>
      <c r="B61" s="1">
        <v>388.45001200000002</v>
      </c>
      <c r="C61" s="1">
        <v>388.45001200000002</v>
      </c>
      <c r="D61" s="1">
        <v>378.20001200000002</v>
      </c>
      <c r="E61" s="1">
        <v>382.85000600000001</v>
      </c>
      <c r="F61" s="1">
        <v>378.08373999999998</v>
      </c>
      <c r="G61" s="1">
        <v>55876</v>
      </c>
      <c r="H61" s="1">
        <v>-9.1873400000000004E-3</v>
      </c>
      <c r="J61" s="2">
        <v>44740</v>
      </c>
      <c r="K61" s="1">
        <v>15757.450199999999</v>
      </c>
      <c r="L61" s="1">
        <v>15892.099609999999</v>
      </c>
      <c r="M61" s="1">
        <v>15710.150390000001</v>
      </c>
      <c r="N61" s="1">
        <v>15850.200199999999</v>
      </c>
      <c r="O61" s="1">
        <v>15850.200199999999</v>
      </c>
      <c r="P61" s="1">
        <v>251900</v>
      </c>
      <c r="Q61" s="1">
        <v>1.1464330000000001E-3</v>
      </c>
    </row>
    <row r="62" spans="1:17" ht="14.25" customHeight="1">
      <c r="A62" s="2">
        <v>44741</v>
      </c>
      <c r="B62" s="1">
        <v>381.20001200000002</v>
      </c>
      <c r="C62" s="1">
        <v>381.20001200000002</v>
      </c>
      <c r="D62" s="1">
        <v>374.10000600000001</v>
      </c>
      <c r="E62" s="1">
        <v>377</v>
      </c>
      <c r="F62" s="1">
        <v>372.30654900000002</v>
      </c>
      <c r="G62" s="1">
        <v>57287</v>
      </c>
      <c r="H62" s="1">
        <v>-1.5280151E-2</v>
      </c>
      <c r="J62" s="2">
        <v>44741</v>
      </c>
      <c r="K62" s="1">
        <v>15701.700199999999</v>
      </c>
      <c r="L62" s="1">
        <v>15861.599609999999</v>
      </c>
      <c r="M62" s="1">
        <v>15687.79981</v>
      </c>
      <c r="N62" s="1">
        <v>15799.099609999999</v>
      </c>
      <c r="O62" s="1">
        <v>15799.099609999999</v>
      </c>
      <c r="P62" s="1">
        <v>444900</v>
      </c>
      <c r="Q62" s="1">
        <v>-3.223971E-3</v>
      </c>
    </row>
    <row r="63" spans="1:17" ht="14.25" customHeight="1">
      <c r="A63" s="2">
        <v>44742</v>
      </c>
      <c r="B63" s="1">
        <v>377.95001200000002</v>
      </c>
      <c r="C63" s="1">
        <v>382.89999399999999</v>
      </c>
      <c r="D63" s="1">
        <v>372.45001200000002</v>
      </c>
      <c r="E63" s="1">
        <v>376.29998799999998</v>
      </c>
      <c r="F63" s="1">
        <v>371.61526500000002</v>
      </c>
      <c r="G63" s="1">
        <v>50873</v>
      </c>
      <c r="H63" s="1">
        <v>-1.856796E-3</v>
      </c>
      <c r="J63" s="2">
        <v>44742</v>
      </c>
      <c r="K63" s="1">
        <v>15774.5</v>
      </c>
      <c r="L63" s="1">
        <v>15890</v>
      </c>
      <c r="M63" s="1">
        <v>15728.849609999999</v>
      </c>
      <c r="N63" s="1">
        <v>15780.25</v>
      </c>
      <c r="O63" s="1">
        <v>15780.25</v>
      </c>
      <c r="P63" s="1">
        <v>306000</v>
      </c>
      <c r="Q63" s="1">
        <v>-1.1930809999999999E-3</v>
      </c>
    </row>
    <row r="64" spans="1:17" ht="14.25" customHeight="1">
      <c r="A64" s="2">
        <v>44743</v>
      </c>
      <c r="B64" s="1">
        <v>374</v>
      </c>
      <c r="C64" s="1">
        <v>381.95001200000002</v>
      </c>
      <c r="D64" s="1">
        <v>371.35000600000001</v>
      </c>
      <c r="E64" s="1">
        <v>378.39999399999999</v>
      </c>
      <c r="F64" s="1">
        <v>373.68911700000001</v>
      </c>
      <c r="G64" s="1">
        <v>49522</v>
      </c>
      <c r="H64" s="1">
        <v>5.5806700000000002E-3</v>
      </c>
      <c r="J64" s="2">
        <v>44743</v>
      </c>
      <c r="K64" s="1">
        <v>15703.700199999999</v>
      </c>
      <c r="L64" s="1">
        <v>15793.950199999999</v>
      </c>
      <c r="M64" s="1">
        <v>15511.04981</v>
      </c>
      <c r="N64" s="1">
        <v>15752.04981</v>
      </c>
      <c r="O64" s="1">
        <v>15752.04981</v>
      </c>
      <c r="P64" s="1">
        <v>364100</v>
      </c>
      <c r="Q64" s="1">
        <v>-1.787056E-3</v>
      </c>
    </row>
    <row r="65" spans="1:17" ht="14.25" customHeight="1">
      <c r="A65" s="2">
        <v>44746</v>
      </c>
      <c r="B65" s="1">
        <v>380.79998799999998</v>
      </c>
      <c r="C65" s="1">
        <v>382.95001200000002</v>
      </c>
      <c r="D65" s="1">
        <v>378.14999399999999</v>
      </c>
      <c r="E65" s="1">
        <v>381</v>
      </c>
      <c r="F65" s="1">
        <v>376.256775</v>
      </c>
      <c r="G65" s="1">
        <v>31210</v>
      </c>
      <c r="H65" s="1">
        <v>6.8710519999999999E-3</v>
      </c>
      <c r="J65" s="2">
        <v>44746</v>
      </c>
      <c r="K65" s="1">
        <v>15710.5</v>
      </c>
      <c r="L65" s="1">
        <v>15852.349609999999</v>
      </c>
      <c r="M65" s="1">
        <v>15661.79981</v>
      </c>
      <c r="N65" s="1">
        <v>15835.349609999999</v>
      </c>
      <c r="O65" s="1">
        <v>15835.349609999999</v>
      </c>
      <c r="P65" s="1">
        <v>304300</v>
      </c>
      <c r="Q65" s="1">
        <v>5.2881880000000001E-3</v>
      </c>
    </row>
    <row r="66" spans="1:17" ht="14.25" customHeight="1">
      <c r="A66" s="2">
        <v>44747</v>
      </c>
      <c r="B66" s="1">
        <v>383.89999399999999</v>
      </c>
      <c r="C66" s="1">
        <v>398.29998799999998</v>
      </c>
      <c r="D66" s="1">
        <v>380.25</v>
      </c>
      <c r="E66" s="1">
        <v>394.10000600000001</v>
      </c>
      <c r="F66" s="1">
        <v>389.19369499999999</v>
      </c>
      <c r="G66" s="1">
        <v>318753</v>
      </c>
      <c r="H66" s="1">
        <v>3.4383218E-2</v>
      </c>
      <c r="J66" s="2">
        <v>44747</v>
      </c>
      <c r="K66" s="1">
        <v>15909.150390000001</v>
      </c>
      <c r="L66" s="1">
        <v>16025.75</v>
      </c>
      <c r="M66" s="1">
        <v>15785.450199999999</v>
      </c>
      <c r="N66" s="1">
        <v>15810.849609999999</v>
      </c>
      <c r="O66" s="1">
        <v>15810.849609999999</v>
      </c>
      <c r="P66" s="1">
        <v>254200</v>
      </c>
      <c r="Q66" s="1">
        <v>-1.547171E-3</v>
      </c>
    </row>
    <row r="67" spans="1:17" ht="14.25" customHeight="1">
      <c r="A67" s="2">
        <v>44748</v>
      </c>
      <c r="B67" s="1">
        <v>401</v>
      </c>
      <c r="C67" s="1">
        <v>407</v>
      </c>
      <c r="D67" s="1">
        <v>393.10000600000001</v>
      </c>
      <c r="E67" s="1">
        <v>399.60000600000001</v>
      </c>
      <c r="F67" s="1">
        <v>394.62521400000003</v>
      </c>
      <c r="G67" s="1">
        <v>273048</v>
      </c>
      <c r="H67" s="1">
        <v>1.3955848999999999E-2</v>
      </c>
      <c r="J67" s="2">
        <v>44748</v>
      </c>
      <c r="K67" s="1">
        <v>15818.200199999999</v>
      </c>
      <c r="L67" s="1">
        <v>16011.349609999999</v>
      </c>
      <c r="M67" s="1">
        <v>15800.900390000001</v>
      </c>
      <c r="N67" s="1">
        <v>15989.79981</v>
      </c>
      <c r="O67" s="1">
        <v>15989.79981</v>
      </c>
      <c r="P67" s="1">
        <v>288400</v>
      </c>
      <c r="Q67" s="1">
        <v>1.1318190000000001E-2</v>
      </c>
    </row>
    <row r="68" spans="1:17" ht="14.25" customHeight="1">
      <c r="A68" s="2">
        <v>44749</v>
      </c>
      <c r="B68" s="1">
        <v>404</v>
      </c>
      <c r="C68" s="1">
        <v>406</v>
      </c>
      <c r="D68" s="1">
        <v>396.35000600000001</v>
      </c>
      <c r="E68" s="1">
        <v>399.85000600000001</v>
      </c>
      <c r="F68" s="1">
        <v>394.87210099999999</v>
      </c>
      <c r="G68" s="1">
        <v>149447</v>
      </c>
      <c r="H68" s="1">
        <v>6.25626E-4</v>
      </c>
      <c r="J68" s="2">
        <v>44749</v>
      </c>
      <c r="K68" s="1">
        <v>16113.75</v>
      </c>
      <c r="L68" s="1">
        <v>16150.5</v>
      </c>
      <c r="M68" s="1">
        <v>16045.950199999999</v>
      </c>
      <c r="N68" s="1">
        <v>16132.900390000001</v>
      </c>
      <c r="O68" s="1">
        <v>16132.900390000001</v>
      </c>
      <c r="P68" s="1">
        <v>264600</v>
      </c>
      <c r="Q68" s="1">
        <v>8.9494919999999999E-3</v>
      </c>
    </row>
    <row r="69" spans="1:17" ht="14.25" customHeight="1">
      <c r="A69" s="2">
        <v>44750</v>
      </c>
      <c r="B69" s="1">
        <v>400</v>
      </c>
      <c r="C69" s="1">
        <v>413.89999399999999</v>
      </c>
      <c r="D69" s="1">
        <v>397</v>
      </c>
      <c r="E69" s="1">
        <v>407.95001200000002</v>
      </c>
      <c r="F69" s="1">
        <v>402.87127700000002</v>
      </c>
      <c r="G69" s="1">
        <v>385914</v>
      </c>
      <c r="H69" s="1">
        <v>2.0257610999999998E-2</v>
      </c>
      <c r="J69" s="2">
        <v>44750</v>
      </c>
      <c r="K69" s="1">
        <v>16273.650390000001</v>
      </c>
      <c r="L69" s="1">
        <v>16275.5</v>
      </c>
      <c r="M69" s="1">
        <v>16157.900390000001</v>
      </c>
      <c r="N69" s="1">
        <v>16220.599609999999</v>
      </c>
      <c r="O69" s="1">
        <v>16220.599609999999</v>
      </c>
      <c r="P69" s="1">
        <v>281100</v>
      </c>
      <c r="Q69" s="1">
        <v>5.4360479999999997E-3</v>
      </c>
    </row>
    <row r="70" spans="1:17" ht="14.25" customHeight="1">
      <c r="A70" s="2">
        <v>44753</v>
      </c>
      <c r="B70" s="1">
        <v>407.95001200000002</v>
      </c>
      <c r="C70" s="1">
        <v>420</v>
      </c>
      <c r="D70" s="1">
        <v>401.04998799999998</v>
      </c>
      <c r="E70" s="1">
        <v>416.29998799999998</v>
      </c>
      <c r="F70" s="1">
        <v>411.117279</v>
      </c>
      <c r="G70" s="1">
        <v>344144</v>
      </c>
      <c r="H70" s="1">
        <v>2.0468134999999998E-2</v>
      </c>
      <c r="J70" s="2">
        <v>44753</v>
      </c>
      <c r="K70" s="1">
        <v>16136.150390000001</v>
      </c>
      <c r="L70" s="1">
        <v>16248.54981</v>
      </c>
      <c r="M70" s="1">
        <v>16115.5</v>
      </c>
      <c r="N70" s="1">
        <v>16216</v>
      </c>
      <c r="O70" s="1">
        <v>16216</v>
      </c>
      <c r="P70" s="1">
        <v>255900</v>
      </c>
      <c r="Q70" s="1">
        <v>-2.8356600000000002E-4</v>
      </c>
    </row>
    <row r="71" spans="1:17" ht="14.25" customHeight="1">
      <c r="A71" s="2">
        <v>44754</v>
      </c>
      <c r="B71" s="1">
        <v>414.70001200000002</v>
      </c>
      <c r="C71" s="1">
        <v>416.29998799999998</v>
      </c>
      <c r="D71" s="1">
        <v>409.20001200000002</v>
      </c>
      <c r="E71" s="1">
        <v>412.39999399999999</v>
      </c>
      <c r="F71" s="1">
        <v>407.26583900000003</v>
      </c>
      <c r="G71" s="1">
        <v>147201</v>
      </c>
      <c r="H71" s="1">
        <v>-9.36823E-3</v>
      </c>
      <c r="J71" s="2">
        <v>44754</v>
      </c>
      <c r="K71" s="1">
        <v>16126.200199999999</v>
      </c>
      <c r="L71" s="1">
        <v>16158.75</v>
      </c>
      <c r="M71" s="1">
        <v>16031.150390000001</v>
      </c>
      <c r="N71" s="1">
        <v>16058.29981</v>
      </c>
      <c r="O71" s="1">
        <v>16058.29981</v>
      </c>
      <c r="P71" s="1">
        <v>208600</v>
      </c>
      <c r="Q71" s="1">
        <v>-9.7249750000000003E-3</v>
      </c>
    </row>
    <row r="72" spans="1:17" ht="14.25" customHeight="1">
      <c r="A72" s="2">
        <v>44755</v>
      </c>
      <c r="B72" s="1">
        <v>413</v>
      </c>
      <c r="C72" s="1">
        <v>418.10000600000001</v>
      </c>
      <c r="D72" s="1">
        <v>407.25</v>
      </c>
      <c r="E72" s="1">
        <v>410.85000600000001</v>
      </c>
      <c r="F72" s="1">
        <v>405.73513800000001</v>
      </c>
      <c r="G72" s="1">
        <v>106442</v>
      </c>
      <c r="H72" s="1">
        <v>-3.7584580000000001E-3</v>
      </c>
      <c r="J72" s="2">
        <v>44755</v>
      </c>
      <c r="K72" s="1">
        <v>16128.200199999999</v>
      </c>
      <c r="L72" s="1">
        <v>16140</v>
      </c>
      <c r="M72" s="1">
        <v>15950.150390000001</v>
      </c>
      <c r="N72" s="1">
        <v>15966.650390000001</v>
      </c>
      <c r="O72" s="1">
        <v>15966.650390000001</v>
      </c>
      <c r="P72" s="1">
        <v>233300</v>
      </c>
      <c r="Q72" s="1">
        <v>-5.7072920000000001E-3</v>
      </c>
    </row>
    <row r="73" spans="1:17" ht="14.25" customHeight="1">
      <c r="A73" s="2">
        <v>44756</v>
      </c>
      <c r="B73" s="1">
        <v>415</v>
      </c>
      <c r="C73" s="1">
        <v>415</v>
      </c>
      <c r="D73" s="1">
        <v>401.79998799999998</v>
      </c>
      <c r="E73" s="1">
        <v>410</v>
      </c>
      <c r="F73" s="1">
        <v>404.89572099999998</v>
      </c>
      <c r="G73" s="1">
        <v>136758</v>
      </c>
      <c r="H73" s="1">
        <v>-2.0688960000000002E-3</v>
      </c>
      <c r="J73" s="2">
        <v>44756</v>
      </c>
      <c r="K73" s="1">
        <v>16018.849609999999</v>
      </c>
      <c r="L73" s="1">
        <v>16070.849609999999</v>
      </c>
      <c r="M73" s="1">
        <v>15858.200199999999</v>
      </c>
      <c r="N73" s="1">
        <v>15938.650390000001</v>
      </c>
      <c r="O73" s="1">
        <v>15938.650390000001</v>
      </c>
      <c r="P73" s="1">
        <v>228600</v>
      </c>
      <c r="Q73" s="1">
        <v>-1.753655E-3</v>
      </c>
    </row>
    <row r="74" spans="1:17" ht="14.25" customHeight="1">
      <c r="A74" s="2">
        <v>44757</v>
      </c>
      <c r="B74" s="1">
        <v>410</v>
      </c>
      <c r="C74" s="1">
        <v>413.20001200000002</v>
      </c>
      <c r="D74" s="1">
        <v>402.10000600000001</v>
      </c>
      <c r="E74" s="1">
        <v>407.89999399999999</v>
      </c>
      <c r="F74" s="1">
        <v>402.82186899999999</v>
      </c>
      <c r="G74" s="1">
        <v>61197</v>
      </c>
      <c r="H74" s="1">
        <v>-5.1219660000000004E-3</v>
      </c>
      <c r="J74" s="2">
        <v>44757</v>
      </c>
      <c r="K74" s="1">
        <v>16010.79981</v>
      </c>
      <c r="L74" s="1">
        <v>16066.950199999999</v>
      </c>
      <c r="M74" s="1">
        <v>15927.29981</v>
      </c>
      <c r="N74" s="1">
        <v>16049.200199999999</v>
      </c>
      <c r="O74" s="1">
        <v>16049.200199999999</v>
      </c>
      <c r="P74" s="1">
        <v>205800</v>
      </c>
      <c r="Q74" s="1">
        <v>6.9359579999999999E-3</v>
      </c>
    </row>
    <row r="75" spans="1:17" ht="14.25" customHeight="1">
      <c r="A75" s="2">
        <v>44760</v>
      </c>
      <c r="B75" s="1">
        <v>410</v>
      </c>
      <c r="C75" s="1">
        <v>410.5</v>
      </c>
      <c r="D75" s="1">
        <v>405</v>
      </c>
      <c r="E75" s="1">
        <v>406.04998799999998</v>
      </c>
      <c r="F75" s="1">
        <v>400.99490400000002</v>
      </c>
      <c r="G75" s="1">
        <v>64887</v>
      </c>
      <c r="H75" s="1">
        <v>-4.53544E-3</v>
      </c>
      <c r="J75" s="2">
        <v>44760</v>
      </c>
      <c r="K75" s="1">
        <v>16151.400390000001</v>
      </c>
      <c r="L75" s="1">
        <v>16287.950199999999</v>
      </c>
      <c r="M75" s="1">
        <v>16142.200199999999</v>
      </c>
      <c r="N75" s="1">
        <v>16278.5</v>
      </c>
      <c r="O75" s="1">
        <v>16278.5</v>
      </c>
      <c r="P75" s="1">
        <v>227700</v>
      </c>
      <c r="Q75" s="1">
        <v>1.4287304000000001E-2</v>
      </c>
    </row>
    <row r="76" spans="1:17" ht="14.25" customHeight="1">
      <c r="A76" s="2">
        <v>44761</v>
      </c>
      <c r="B76" s="1">
        <v>406</v>
      </c>
      <c r="C76" s="1">
        <v>408.45001200000002</v>
      </c>
      <c r="D76" s="1">
        <v>402.20001200000002</v>
      </c>
      <c r="E76" s="1">
        <v>405.29998799999998</v>
      </c>
      <c r="F76" s="1">
        <v>400.25424199999998</v>
      </c>
      <c r="G76" s="1">
        <v>134422</v>
      </c>
      <c r="H76" s="1">
        <v>-1.8470629999999999E-3</v>
      </c>
      <c r="J76" s="2">
        <v>44761</v>
      </c>
      <c r="K76" s="1">
        <v>16187.04981</v>
      </c>
      <c r="L76" s="1">
        <v>16359.5</v>
      </c>
      <c r="M76" s="1">
        <v>16187.04981</v>
      </c>
      <c r="N76" s="1">
        <v>16340.54981</v>
      </c>
      <c r="O76" s="1">
        <v>16340.54981</v>
      </c>
      <c r="P76" s="1">
        <v>222600</v>
      </c>
      <c r="Q76" s="1">
        <v>3.811764E-3</v>
      </c>
    </row>
    <row r="77" spans="1:17" ht="14.25" customHeight="1">
      <c r="A77" s="2">
        <v>44762</v>
      </c>
      <c r="B77" s="1">
        <v>407.39999399999999</v>
      </c>
      <c r="C77" s="1">
        <v>417</v>
      </c>
      <c r="D77" s="1">
        <v>406.45001200000002</v>
      </c>
      <c r="E77" s="1">
        <v>409.85000600000001</v>
      </c>
      <c r="F77" s="1">
        <v>404.747589</v>
      </c>
      <c r="G77" s="1">
        <v>158950</v>
      </c>
      <c r="H77" s="1">
        <v>1.1226297E-2</v>
      </c>
      <c r="J77" s="2">
        <v>44762</v>
      </c>
      <c r="K77" s="1">
        <v>16562.800780000001</v>
      </c>
      <c r="L77" s="1">
        <v>16588</v>
      </c>
      <c r="M77" s="1">
        <v>16490.949219999999</v>
      </c>
      <c r="N77" s="1">
        <v>16520.849610000001</v>
      </c>
      <c r="O77" s="1">
        <v>16520.849610000001</v>
      </c>
      <c r="P77" s="1">
        <v>284400</v>
      </c>
      <c r="Q77" s="1">
        <v>1.1033888E-2</v>
      </c>
    </row>
    <row r="78" spans="1:17" ht="14.25" customHeight="1">
      <c r="A78" s="2">
        <v>44763</v>
      </c>
      <c r="B78" s="1">
        <v>412.70001200000002</v>
      </c>
      <c r="C78" s="1">
        <v>415</v>
      </c>
      <c r="D78" s="1">
        <v>406.85000600000001</v>
      </c>
      <c r="E78" s="1">
        <v>414.04998799999998</v>
      </c>
      <c r="F78" s="1">
        <v>408.89529399999998</v>
      </c>
      <c r="G78" s="1">
        <v>116191</v>
      </c>
      <c r="H78" s="1">
        <v>1.0247608E-2</v>
      </c>
      <c r="J78" s="2">
        <v>44763</v>
      </c>
      <c r="K78" s="1">
        <v>16523.550780000001</v>
      </c>
      <c r="L78" s="1">
        <v>16626.949219999999</v>
      </c>
      <c r="M78" s="1">
        <v>16483.900389999999</v>
      </c>
      <c r="N78" s="1">
        <v>16605.25</v>
      </c>
      <c r="O78" s="1">
        <v>16605.25</v>
      </c>
      <c r="P78" s="1">
        <v>243600</v>
      </c>
      <c r="Q78" s="1">
        <v>5.1087199999999998E-3</v>
      </c>
    </row>
    <row r="79" spans="1:17" ht="14.25" customHeight="1">
      <c r="A79" s="2">
        <v>44764</v>
      </c>
      <c r="B79" s="1">
        <v>415</v>
      </c>
      <c r="C79" s="1">
        <v>419.39999399999999</v>
      </c>
      <c r="D79" s="1">
        <v>411.04998799999998</v>
      </c>
      <c r="E79" s="1">
        <v>412.75</v>
      </c>
      <c r="F79" s="1">
        <v>407.61148100000003</v>
      </c>
      <c r="G79" s="1">
        <v>164475</v>
      </c>
      <c r="H79" s="1">
        <v>-3.1396890000000002E-3</v>
      </c>
      <c r="J79" s="2">
        <v>44764</v>
      </c>
      <c r="K79" s="1">
        <v>16661.25</v>
      </c>
      <c r="L79" s="1">
        <v>16752.25</v>
      </c>
      <c r="M79" s="1">
        <v>16610.900389999999</v>
      </c>
      <c r="N79" s="1">
        <v>16719.449219999999</v>
      </c>
      <c r="O79" s="1">
        <v>16719.449219999999</v>
      </c>
      <c r="P79" s="1">
        <v>190900</v>
      </c>
      <c r="Q79" s="1">
        <v>6.8772959999999998E-3</v>
      </c>
    </row>
    <row r="80" spans="1:17" ht="14.25" customHeight="1">
      <c r="A80" s="2">
        <v>44767</v>
      </c>
      <c r="B80" s="1">
        <v>416</v>
      </c>
      <c r="C80" s="1">
        <v>416</v>
      </c>
      <c r="D80" s="1">
        <v>405.39999399999999</v>
      </c>
      <c r="E80" s="1">
        <v>408.29998799999998</v>
      </c>
      <c r="F80" s="1">
        <v>403.21688799999998</v>
      </c>
      <c r="G80" s="1">
        <v>139793</v>
      </c>
      <c r="H80" s="1">
        <v>-1.0781374E-2</v>
      </c>
      <c r="J80" s="2">
        <v>44767</v>
      </c>
      <c r="K80" s="1">
        <v>16662.550780000001</v>
      </c>
      <c r="L80" s="1">
        <v>16706.050780000001</v>
      </c>
      <c r="M80" s="1">
        <v>16564.25</v>
      </c>
      <c r="N80" s="1">
        <v>16631</v>
      </c>
      <c r="O80" s="1">
        <v>16631</v>
      </c>
      <c r="P80" s="1">
        <v>211400</v>
      </c>
      <c r="Q80" s="1">
        <v>-5.2901989999999998E-3</v>
      </c>
    </row>
    <row r="81" spans="1:17" ht="14.25" customHeight="1">
      <c r="A81" s="2">
        <v>44768</v>
      </c>
      <c r="B81" s="1">
        <v>408</v>
      </c>
      <c r="C81" s="1">
        <v>408</v>
      </c>
      <c r="D81" s="1">
        <v>400.10000600000001</v>
      </c>
      <c r="E81" s="1">
        <v>401.60000600000001</v>
      </c>
      <c r="F81" s="1">
        <v>396.60031099999998</v>
      </c>
      <c r="G81" s="1">
        <v>74844</v>
      </c>
      <c r="H81" s="1">
        <v>-1.6409459000000001E-2</v>
      </c>
      <c r="J81" s="2">
        <v>44768</v>
      </c>
      <c r="K81" s="1">
        <v>16632.900389999999</v>
      </c>
      <c r="L81" s="1">
        <v>16636.099610000001</v>
      </c>
      <c r="M81" s="1">
        <v>16463.300780000001</v>
      </c>
      <c r="N81" s="1">
        <v>16483.849610000001</v>
      </c>
      <c r="O81" s="1">
        <v>16483.849610000001</v>
      </c>
      <c r="P81" s="1">
        <v>208200</v>
      </c>
      <c r="Q81" s="1">
        <v>-8.8479579999999995E-3</v>
      </c>
    </row>
    <row r="82" spans="1:17" ht="14.25" customHeight="1">
      <c r="A82" s="2">
        <v>44769</v>
      </c>
      <c r="B82" s="1">
        <v>400.75</v>
      </c>
      <c r="C82" s="1">
        <v>407.89999399999999</v>
      </c>
      <c r="D82" s="1">
        <v>393.14999399999999</v>
      </c>
      <c r="E82" s="1">
        <v>396.04998799999998</v>
      </c>
      <c r="F82" s="1">
        <v>391.11938500000002</v>
      </c>
      <c r="G82" s="1">
        <v>129832</v>
      </c>
      <c r="H82" s="1">
        <v>-1.3819766000000001E-2</v>
      </c>
      <c r="J82" s="2">
        <v>44769</v>
      </c>
      <c r="K82" s="1">
        <v>16475.349610000001</v>
      </c>
      <c r="L82" s="1">
        <v>16653.449219999999</v>
      </c>
      <c r="M82" s="1">
        <v>16438.75</v>
      </c>
      <c r="N82" s="1">
        <v>16641.800780000001</v>
      </c>
      <c r="O82" s="1">
        <v>16641.800780000001</v>
      </c>
      <c r="P82" s="1">
        <v>185200</v>
      </c>
      <c r="Q82" s="1">
        <v>9.5821770000000007E-3</v>
      </c>
    </row>
    <row r="83" spans="1:17" ht="14.25" customHeight="1">
      <c r="A83" s="2">
        <v>44770</v>
      </c>
      <c r="B83" s="1">
        <v>399.95001200000002</v>
      </c>
      <c r="C83" s="1">
        <v>406.89999399999999</v>
      </c>
      <c r="D83" s="1">
        <v>396</v>
      </c>
      <c r="E83" s="1">
        <v>397.70001200000002</v>
      </c>
      <c r="F83" s="1">
        <v>392.74887100000001</v>
      </c>
      <c r="G83" s="1">
        <v>110339</v>
      </c>
      <c r="H83" s="1">
        <v>4.1662009999999996E-3</v>
      </c>
      <c r="J83" s="2">
        <v>44770</v>
      </c>
      <c r="K83" s="1">
        <v>16774.849610000001</v>
      </c>
      <c r="L83" s="1">
        <v>16947.650389999999</v>
      </c>
      <c r="M83" s="1">
        <v>16746.25</v>
      </c>
      <c r="N83" s="1">
        <v>16929.599610000001</v>
      </c>
      <c r="O83" s="1">
        <v>16929.599610000001</v>
      </c>
      <c r="P83" s="1">
        <v>376300</v>
      </c>
      <c r="Q83" s="1">
        <v>1.7293731E-2</v>
      </c>
    </row>
    <row r="84" spans="1:17" ht="14.25" customHeight="1">
      <c r="A84" s="2">
        <v>44771</v>
      </c>
      <c r="B84" s="1">
        <v>405</v>
      </c>
      <c r="C84" s="1">
        <v>431</v>
      </c>
      <c r="D84" s="1">
        <v>405</v>
      </c>
      <c r="E84" s="1">
        <v>424.54998799999998</v>
      </c>
      <c r="F84" s="1">
        <v>419.26458700000001</v>
      </c>
      <c r="G84" s="1">
        <v>1708377</v>
      </c>
      <c r="H84" s="1">
        <v>6.7513139E-2</v>
      </c>
      <c r="J84" s="2">
        <v>44771</v>
      </c>
      <c r="K84" s="1">
        <v>17079.5</v>
      </c>
      <c r="L84" s="1">
        <v>17172.800780000001</v>
      </c>
      <c r="M84" s="1">
        <v>17018.150389999999</v>
      </c>
      <c r="N84" s="1">
        <v>17158.25</v>
      </c>
      <c r="O84" s="1">
        <v>17158.25</v>
      </c>
      <c r="P84" s="1">
        <v>436100</v>
      </c>
      <c r="Q84" s="1">
        <v>1.3505954000000001E-2</v>
      </c>
    </row>
    <row r="85" spans="1:17" ht="14.25" customHeight="1">
      <c r="A85" s="2">
        <v>44774</v>
      </c>
      <c r="B85" s="1">
        <v>428.70001200000002</v>
      </c>
      <c r="C85" s="1">
        <v>442</v>
      </c>
      <c r="D85" s="1">
        <v>428.5</v>
      </c>
      <c r="E85" s="1">
        <v>433.64999399999999</v>
      </c>
      <c r="F85" s="1">
        <v>428.251282</v>
      </c>
      <c r="G85" s="1">
        <v>881386</v>
      </c>
      <c r="H85" s="1">
        <v>2.1434475000000001E-2</v>
      </c>
      <c r="J85" s="2">
        <v>44774</v>
      </c>
      <c r="K85" s="1">
        <v>17243.199219999999</v>
      </c>
      <c r="L85" s="1">
        <v>17356.25</v>
      </c>
      <c r="M85" s="1">
        <v>17154.800780000001</v>
      </c>
      <c r="N85" s="1">
        <v>17340.050780000001</v>
      </c>
      <c r="O85" s="1">
        <v>17340.050780000001</v>
      </c>
      <c r="P85" s="1">
        <v>381500</v>
      </c>
      <c r="Q85" s="1">
        <v>1.0595532E-2</v>
      </c>
    </row>
    <row r="86" spans="1:17" ht="14.25" customHeight="1">
      <c r="A86" s="2">
        <v>44775</v>
      </c>
      <c r="B86" s="1">
        <v>434.70001200000002</v>
      </c>
      <c r="C86" s="1">
        <v>438.89999399999999</v>
      </c>
      <c r="D86" s="1">
        <v>426.14999399999999</v>
      </c>
      <c r="E86" s="1">
        <v>434.45001200000002</v>
      </c>
      <c r="F86" s="1">
        <v>429.04135100000002</v>
      </c>
      <c r="G86" s="1">
        <v>313202</v>
      </c>
      <c r="H86" s="1">
        <v>1.8448469999999999E-3</v>
      </c>
      <c r="J86" s="2">
        <v>44775</v>
      </c>
      <c r="K86" s="1">
        <v>17310.150389999999</v>
      </c>
      <c r="L86" s="1">
        <v>17390.150389999999</v>
      </c>
      <c r="M86" s="1">
        <v>17215.849610000001</v>
      </c>
      <c r="N86" s="1">
        <v>17345.449219999999</v>
      </c>
      <c r="O86" s="1">
        <v>17345.449219999999</v>
      </c>
      <c r="P86" s="1">
        <v>333600</v>
      </c>
      <c r="Q86" s="1">
        <v>3.1132799999999998E-4</v>
      </c>
    </row>
    <row r="87" spans="1:17" ht="14.25" customHeight="1">
      <c r="A87" s="2">
        <v>44776</v>
      </c>
      <c r="B87" s="1">
        <v>440</v>
      </c>
      <c r="C87" s="1">
        <v>440.79998799999998</v>
      </c>
      <c r="D87" s="1">
        <v>425.25</v>
      </c>
      <c r="E87" s="1">
        <v>430.29998799999998</v>
      </c>
      <c r="F87" s="1">
        <v>424.942993</v>
      </c>
      <c r="G87" s="1">
        <v>227264</v>
      </c>
      <c r="H87" s="1">
        <v>-9.552362E-3</v>
      </c>
      <c r="J87" s="2">
        <v>44776</v>
      </c>
      <c r="K87" s="1">
        <v>17349.25</v>
      </c>
      <c r="L87" s="1">
        <v>17407.5</v>
      </c>
      <c r="M87" s="1">
        <v>17225.849610000001</v>
      </c>
      <c r="N87" s="1">
        <v>17388.150389999999</v>
      </c>
      <c r="O87" s="1">
        <v>17388.150389999999</v>
      </c>
      <c r="P87" s="1">
        <v>285400</v>
      </c>
      <c r="Q87" s="1">
        <v>2.4618079999999998E-3</v>
      </c>
    </row>
    <row r="88" spans="1:17" ht="14.25" customHeight="1">
      <c r="A88" s="2">
        <v>44777</v>
      </c>
      <c r="B88" s="1">
        <v>434.70001200000002</v>
      </c>
      <c r="C88" s="1">
        <v>435.70001200000002</v>
      </c>
      <c r="D88" s="1">
        <v>414.95001200000002</v>
      </c>
      <c r="E88" s="1">
        <v>425.60000600000001</v>
      </c>
      <c r="F88" s="1">
        <v>420.301514</v>
      </c>
      <c r="G88" s="1">
        <v>223917</v>
      </c>
      <c r="H88" s="1">
        <v>-1.0922571000000001E-2</v>
      </c>
      <c r="J88" s="2">
        <v>44777</v>
      </c>
      <c r="K88" s="1">
        <v>17463.099610000001</v>
      </c>
      <c r="L88" s="1">
        <v>17490.699219999999</v>
      </c>
      <c r="M88" s="1">
        <v>17161.25</v>
      </c>
      <c r="N88" s="1">
        <v>17382</v>
      </c>
      <c r="O88" s="1">
        <v>17382</v>
      </c>
      <c r="P88" s="1">
        <v>325000</v>
      </c>
      <c r="Q88" s="1">
        <v>-3.53712E-4</v>
      </c>
    </row>
    <row r="89" spans="1:17" ht="14.25" customHeight="1">
      <c r="A89" s="2">
        <v>44778</v>
      </c>
      <c r="B89" s="1">
        <v>425.60000600000001</v>
      </c>
      <c r="C89" s="1">
        <v>433</v>
      </c>
      <c r="D89" s="1">
        <v>425.60000600000001</v>
      </c>
      <c r="E89" s="1">
        <v>429.79998799999998</v>
      </c>
      <c r="F89" s="1">
        <v>424.44921900000003</v>
      </c>
      <c r="G89" s="1">
        <v>123160</v>
      </c>
      <c r="H89" s="1">
        <v>9.868379E-3</v>
      </c>
      <c r="J89" s="2">
        <v>44778</v>
      </c>
      <c r="K89" s="1">
        <v>17423.650389999999</v>
      </c>
      <c r="L89" s="1">
        <v>17474.400389999999</v>
      </c>
      <c r="M89" s="1">
        <v>17348.75</v>
      </c>
      <c r="N89" s="1">
        <v>17397.5</v>
      </c>
      <c r="O89" s="1">
        <v>17397.5</v>
      </c>
      <c r="P89" s="1">
        <v>355300</v>
      </c>
      <c r="Q89" s="1">
        <v>8.9172700000000004E-4</v>
      </c>
    </row>
    <row r="90" spans="1:17" ht="14.25" customHeight="1">
      <c r="A90" s="2">
        <v>44781</v>
      </c>
      <c r="B90" s="1">
        <v>430.70001200000002</v>
      </c>
      <c r="C90" s="1">
        <v>433.45001200000002</v>
      </c>
      <c r="D90" s="1">
        <v>425.20001200000002</v>
      </c>
      <c r="E90" s="1">
        <v>427.35000600000001</v>
      </c>
      <c r="F90" s="1">
        <v>422.02972399999999</v>
      </c>
      <c r="G90" s="1">
        <v>85682</v>
      </c>
      <c r="H90" s="1">
        <v>-5.7002839999999999E-3</v>
      </c>
      <c r="J90" s="2">
        <v>44781</v>
      </c>
      <c r="K90" s="1">
        <v>17401.5</v>
      </c>
      <c r="L90" s="1">
        <v>17548.800780000001</v>
      </c>
      <c r="M90" s="1">
        <v>17359.75</v>
      </c>
      <c r="N90" s="1">
        <v>17525.099610000001</v>
      </c>
      <c r="O90" s="1">
        <v>17525.099610000001</v>
      </c>
      <c r="P90" s="1">
        <v>257000</v>
      </c>
      <c r="Q90" s="1">
        <v>7.3343649999999998E-3</v>
      </c>
    </row>
    <row r="91" spans="1:17" ht="14.25" customHeight="1">
      <c r="A91" s="2">
        <v>44783</v>
      </c>
      <c r="B91" s="1">
        <v>429.70001200000002</v>
      </c>
      <c r="C91" s="1">
        <v>431.95001200000002</v>
      </c>
      <c r="D91" s="1">
        <v>424.79998799999998</v>
      </c>
      <c r="E91" s="1">
        <v>426.10000600000001</v>
      </c>
      <c r="F91" s="1">
        <v>420.79528800000003</v>
      </c>
      <c r="G91" s="1">
        <v>103091</v>
      </c>
      <c r="H91" s="1">
        <v>-2.9250029999999998E-3</v>
      </c>
      <c r="J91" s="2">
        <v>44783</v>
      </c>
      <c r="K91" s="1">
        <v>17566.099610000001</v>
      </c>
      <c r="L91" s="1">
        <v>17566.099610000001</v>
      </c>
      <c r="M91" s="1">
        <v>17442.800780000001</v>
      </c>
      <c r="N91" s="1">
        <v>17534.75</v>
      </c>
      <c r="O91" s="1">
        <v>17534.75</v>
      </c>
      <c r="P91" s="1">
        <v>312700</v>
      </c>
      <c r="Q91" s="1">
        <v>5.5066100000000003E-4</v>
      </c>
    </row>
    <row r="92" spans="1:17" ht="14.25" customHeight="1">
      <c r="A92" s="2">
        <v>44784</v>
      </c>
      <c r="B92" s="1">
        <v>429.95001200000002</v>
      </c>
      <c r="C92" s="1">
        <v>433.89999399999999</v>
      </c>
      <c r="D92" s="1">
        <v>426.29998799999998</v>
      </c>
      <c r="E92" s="1">
        <v>429.25</v>
      </c>
      <c r="F92" s="1">
        <v>423.90606700000001</v>
      </c>
      <c r="G92" s="1">
        <v>248991</v>
      </c>
      <c r="H92" s="1">
        <v>7.3926169999999998E-3</v>
      </c>
      <c r="J92" s="2">
        <v>44784</v>
      </c>
      <c r="K92" s="1">
        <v>17711.650389999999</v>
      </c>
      <c r="L92" s="1">
        <v>17719.300780000001</v>
      </c>
      <c r="M92" s="1">
        <v>17631.949219999999</v>
      </c>
      <c r="N92" s="1">
        <v>17659</v>
      </c>
      <c r="O92" s="1">
        <v>17659</v>
      </c>
      <c r="P92" s="1">
        <v>311200</v>
      </c>
      <c r="Q92" s="1">
        <v>7.0859290000000004E-3</v>
      </c>
    </row>
    <row r="93" spans="1:17" ht="14.25" customHeight="1">
      <c r="A93" s="2">
        <v>44785</v>
      </c>
      <c r="B93" s="1">
        <v>431.79998799999998</v>
      </c>
      <c r="C93" s="1">
        <v>443.85000600000001</v>
      </c>
      <c r="D93" s="1">
        <v>426</v>
      </c>
      <c r="E93" s="1">
        <v>436.10000600000001</v>
      </c>
      <c r="F93" s="1">
        <v>430.67080700000002</v>
      </c>
      <c r="G93" s="1">
        <v>1055198</v>
      </c>
      <c r="H93" s="1">
        <v>1.5958079999999999E-2</v>
      </c>
      <c r="J93" s="2">
        <v>44785</v>
      </c>
      <c r="K93" s="1">
        <v>17659.650389999999</v>
      </c>
      <c r="L93" s="1">
        <v>17724.650389999999</v>
      </c>
      <c r="M93" s="1">
        <v>17597.849610000001</v>
      </c>
      <c r="N93" s="1">
        <v>17698.150389999999</v>
      </c>
      <c r="O93" s="1">
        <v>17698.150389999999</v>
      </c>
      <c r="P93" s="1">
        <v>303900</v>
      </c>
      <c r="Q93" s="1">
        <v>2.2170219999999999E-3</v>
      </c>
    </row>
    <row r="94" spans="1:17" ht="14.25" customHeight="1">
      <c r="A94" s="2">
        <v>44789</v>
      </c>
      <c r="B94" s="1">
        <v>442.39999399999999</v>
      </c>
      <c r="C94" s="1">
        <v>465</v>
      </c>
      <c r="D94" s="1">
        <v>437</v>
      </c>
      <c r="E94" s="1">
        <v>458.79998799999998</v>
      </c>
      <c r="F94" s="1">
        <v>453.08819599999998</v>
      </c>
      <c r="G94" s="1">
        <v>833707</v>
      </c>
      <c r="H94" s="1">
        <v>5.205224E-2</v>
      </c>
      <c r="J94" s="2">
        <v>44789</v>
      </c>
      <c r="K94" s="1">
        <v>17797.199219999999</v>
      </c>
      <c r="L94" s="1">
        <v>17839.099610000001</v>
      </c>
      <c r="M94" s="1">
        <v>17764.050780000001</v>
      </c>
      <c r="N94" s="1">
        <v>17825.25</v>
      </c>
      <c r="O94" s="1">
        <v>17825.25</v>
      </c>
      <c r="P94" s="1">
        <v>0</v>
      </c>
      <c r="Q94" s="1">
        <v>7.1815189999999999E-3</v>
      </c>
    </row>
    <row r="95" spans="1:17" ht="14.25" customHeight="1">
      <c r="A95" s="2">
        <v>44790</v>
      </c>
      <c r="B95" s="1">
        <v>469</v>
      </c>
      <c r="C95" s="1">
        <v>478</v>
      </c>
      <c r="D95" s="1">
        <v>460</v>
      </c>
      <c r="E95" s="1">
        <v>467.29998799999998</v>
      </c>
      <c r="F95" s="1">
        <v>461.48236100000003</v>
      </c>
      <c r="G95" s="1">
        <v>592265</v>
      </c>
      <c r="H95" s="1">
        <v>1.8526592000000001E-2</v>
      </c>
      <c r="J95" s="2">
        <v>44790</v>
      </c>
      <c r="K95" s="1">
        <v>17868.150389999999</v>
      </c>
      <c r="L95" s="1">
        <v>17965.949219999999</v>
      </c>
      <c r="M95" s="1">
        <v>17833.349610000001</v>
      </c>
      <c r="N95" s="1">
        <v>17944.25</v>
      </c>
      <c r="O95" s="1">
        <v>17944.25</v>
      </c>
      <c r="P95" s="1">
        <v>262800</v>
      </c>
      <c r="Q95" s="1">
        <v>6.6759230000000003E-3</v>
      </c>
    </row>
    <row r="96" spans="1:17" ht="14.25" customHeight="1">
      <c r="A96" s="2">
        <v>44791</v>
      </c>
      <c r="B96" s="1">
        <v>474</v>
      </c>
      <c r="C96" s="1">
        <v>474</v>
      </c>
      <c r="D96" s="1">
        <v>462.39999399999999</v>
      </c>
      <c r="E96" s="1">
        <v>469.20001200000002</v>
      </c>
      <c r="F96" s="1">
        <v>463.35873400000003</v>
      </c>
      <c r="G96" s="1">
        <v>330212</v>
      </c>
      <c r="H96" s="1">
        <v>4.0659620000000002E-3</v>
      </c>
      <c r="J96" s="2">
        <v>44791</v>
      </c>
      <c r="K96" s="1">
        <v>17898.650389999999</v>
      </c>
      <c r="L96" s="1">
        <v>17968.449219999999</v>
      </c>
      <c r="M96" s="1">
        <v>17852.050780000001</v>
      </c>
      <c r="N96" s="1">
        <v>17956.5</v>
      </c>
      <c r="O96" s="1">
        <v>17956.5</v>
      </c>
      <c r="P96" s="1">
        <v>263900</v>
      </c>
      <c r="Q96" s="1">
        <v>6.8267000000000002E-4</v>
      </c>
    </row>
    <row r="97" spans="1:17" ht="14.25" customHeight="1">
      <c r="A97" s="2">
        <v>44792</v>
      </c>
      <c r="B97" s="1">
        <v>469.20001200000002</v>
      </c>
      <c r="C97" s="1">
        <v>470.25</v>
      </c>
      <c r="D97" s="1">
        <v>453.5</v>
      </c>
      <c r="E97" s="1">
        <v>455.25</v>
      </c>
      <c r="F97" s="1">
        <v>449.58239700000001</v>
      </c>
      <c r="G97" s="1">
        <v>220873</v>
      </c>
      <c r="H97" s="1">
        <v>-2.9731483E-2</v>
      </c>
      <c r="J97" s="2">
        <v>44792</v>
      </c>
      <c r="K97" s="1">
        <v>17966.550780000001</v>
      </c>
      <c r="L97" s="1">
        <v>17992.199219999999</v>
      </c>
      <c r="M97" s="1">
        <v>17710.75</v>
      </c>
      <c r="N97" s="1">
        <v>17758.449219999999</v>
      </c>
      <c r="O97" s="1">
        <v>17758.449219999999</v>
      </c>
      <c r="P97" s="1">
        <v>295600</v>
      </c>
      <c r="Q97" s="1">
        <v>-1.1029476E-2</v>
      </c>
    </row>
    <row r="98" spans="1:17" ht="14.25" customHeight="1">
      <c r="A98" s="2">
        <v>44795</v>
      </c>
      <c r="B98" s="1">
        <v>455.25</v>
      </c>
      <c r="C98" s="1">
        <v>455.25</v>
      </c>
      <c r="D98" s="1">
        <v>438.60000600000001</v>
      </c>
      <c r="E98" s="1">
        <v>443.54998799999998</v>
      </c>
      <c r="F98" s="1">
        <v>438.02804600000002</v>
      </c>
      <c r="G98" s="1">
        <v>291612</v>
      </c>
      <c r="H98" s="1">
        <v>-2.5700191000000001E-2</v>
      </c>
      <c r="J98" s="2">
        <v>44795</v>
      </c>
      <c r="K98" s="1">
        <v>17682.900389999999</v>
      </c>
      <c r="L98" s="1">
        <v>17690.050780000001</v>
      </c>
      <c r="M98" s="1">
        <v>17467.349610000001</v>
      </c>
      <c r="N98" s="1">
        <v>17490.699219999999</v>
      </c>
      <c r="O98" s="1">
        <v>17490.699219999999</v>
      </c>
      <c r="P98" s="1">
        <v>287600</v>
      </c>
      <c r="Q98" s="1">
        <v>-1.507733E-2</v>
      </c>
    </row>
    <row r="99" spans="1:17" ht="14.25" customHeight="1">
      <c r="A99" s="2">
        <v>44796</v>
      </c>
      <c r="B99" s="1">
        <v>440.70001200000002</v>
      </c>
      <c r="C99" s="1">
        <v>455.29998799999998</v>
      </c>
      <c r="D99" s="1">
        <v>438</v>
      </c>
      <c r="E99" s="1">
        <v>449.64999399999999</v>
      </c>
      <c r="F99" s="1">
        <v>444.05209400000001</v>
      </c>
      <c r="G99" s="1">
        <v>162734</v>
      </c>
      <c r="H99" s="1">
        <v>1.3752690999999999E-2</v>
      </c>
      <c r="J99" s="2">
        <v>44796</v>
      </c>
      <c r="K99" s="1">
        <v>17357.349610000001</v>
      </c>
      <c r="L99" s="1">
        <v>17625.550780000001</v>
      </c>
      <c r="M99" s="1">
        <v>17345.199219999999</v>
      </c>
      <c r="N99" s="1">
        <v>17577.5</v>
      </c>
      <c r="O99" s="1">
        <v>17577.5</v>
      </c>
      <c r="P99" s="1">
        <v>285600</v>
      </c>
      <c r="Q99" s="1">
        <v>4.9626820000000004E-3</v>
      </c>
    </row>
    <row r="100" spans="1:17" ht="14.25" customHeight="1">
      <c r="A100" s="2">
        <v>44797</v>
      </c>
      <c r="B100" s="1">
        <v>449.89999399999999</v>
      </c>
      <c r="C100" s="1">
        <v>454.70001200000002</v>
      </c>
      <c r="D100" s="1">
        <v>444</v>
      </c>
      <c r="E100" s="1">
        <v>446.20001200000002</v>
      </c>
      <c r="F100" s="1">
        <v>440.645081</v>
      </c>
      <c r="G100" s="1">
        <v>121083</v>
      </c>
      <c r="H100" s="1">
        <v>-7.6725939999999996E-3</v>
      </c>
      <c r="J100" s="2">
        <v>44797</v>
      </c>
      <c r="K100" s="1">
        <v>17525.449219999999</v>
      </c>
      <c r="L100" s="1">
        <v>17623.650389999999</v>
      </c>
      <c r="M100" s="1">
        <v>17499.25</v>
      </c>
      <c r="N100" s="1">
        <v>17604.949219999999</v>
      </c>
      <c r="O100" s="1">
        <v>17604.949219999999</v>
      </c>
      <c r="P100" s="1">
        <v>262000</v>
      </c>
      <c r="Q100" s="1">
        <v>1.5616110000000001E-3</v>
      </c>
    </row>
    <row r="101" spans="1:17" ht="14.25" customHeight="1">
      <c r="A101" s="2">
        <v>44798</v>
      </c>
      <c r="B101" s="1">
        <v>449.95001200000002</v>
      </c>
      <c r="C101" s="1">
        <v>449.95001200000002</v>
      </c>
      <c r="D101" s="1">
        <v>444.79998799999998</v>
      </c>
      <c r="E101" s="1">
        <v>445.75</v>
      </c>
      <c r="F101" s="1">
        <v>440.20065299999999</v>
      </c>
      <c r="G101" s="1">
        <v>100817</v>
      </c>
      <c r="H101" s="1">
        <v>-1.008543E-3</v>
      </c>
      <c r="J101" s="2">
        <v>44798</v>
      </c>
      <c r="K101" s="1">
        <v>17679</v>
      </c>
      <c r="L101" s="1">
        <v>17726.5</v>
      </c>
      <c r="M101" s="1">
        <v>17487.449219999999</v>
      </c>
      <c r="N101" s="1">
        <v>17522.449219999999</v>
      </c>
      <c r="O101" s="1">
        <v>17522.449219999999</v>
      </c>
      <c r="P101" s="1">
        <v>230200</v>
      </c>
      <c r="Q101" s="1">
        <v>-4.6861819999999997E-3</v>
      </c>
    </row>
    <row r="102" spans="1:17" ht="14.25" customHeight="1">
      <c r="A102" s="2">
        <v>44799</v>
      </c>
      <c r="B102" s="1">
        <v>449.85000600000001</v>
      </c>
      <c r="C102" s="1">
        <v>455</v>
      </c>
      <c r="D102" s="1">
        <v>441</v>
      </c>
      <c r="E102" s="1">
        <v>446.54998799999998</v>
      </c>
      <c r="F102" s="1">
        <v>440.99069200000002</v>
      </c>
      <c r="G102" s="1">
        <v>411519</v>
      </c>
      <c r="H102" s="1">
        <v>1.7947009999999999E-3</v>
      </c>
      <c r="J102" s="2">
        <v>44799</v>
      </c>
      <c r="K102" s="1">
        <v>17619.300780000001</v>
      </c>
      <c r="L102" s="1">
        <v>17685.849610000001</v>
      </c>
      <c r="M102" s="1">
        <v>17519.349610000001</v>
      </c>
      <c r="N102" s="1">
        <v>17558.900389999999</v>
      </c>
      <c r="O102" s="1">
        <v>17558.900389999999</v>
      </c>
      <c r="P102" s="1">
        <v>266600</v>
      </c>
      <c r="Q102" s="1">
        <v>2.0802559999999999E-3</v>
      </c>
    </row>
    <row r="103" spans="1:17" ht="14.25" customHeight="1">
      <c r="A103" s="2">
        <v>44802</v>
      </c>
      <c r="B103" s="1">
        <v>439.79998799999998</v>
      </c>
      <c r="C103" s="1">
        <v>455.79998799999998</v>
      </c>
      <c r="D103" s="1">
        <v>436.70001200000002</v>
      </c>
      <c r="E103" s="1">
        <v>450.89999399999999</v>
      </c>
      <c r="F103" s="1">
        <v>445.28653000000003</v>
      </c>
      <c r="G103" s="1">
        <v>281845</v>
      </c>
      <c r="H103" s="1">
        <v>9.7413640000000006E-3</v>
      </c>
      <c r="J103" s="2">
        <v>44802</v>
      </c>
      <c r="K103" s="1">
        <v>17188.650389999999</v>
      </c>
      <c r="L103" s="1">
        <v>17380.150389999999</v>
      </c>
      <c r="M103" s="1">
        <v>17166.199219999999</v>
      </c>
      <c r="N103" s="1">
        <v>17312.900389999999</v>
      </c>
      <c r="O103" s="1">
        <v>17312.900389999999</v>
      </c>
      <c r="P103" s="1">
        <v>244900</v>
      </c>
      <c r="Q103" s="1">
        <v>-1.4009989E-2</v>
      </c>
    </row>
    <row r="104" spans="1:17" ht="14.25" customHeight="1">
      <c r="A104" s="2">
        <v>44803</v>
      </c>
      <c r="B104" s="1">
        <v>453.89999399999999</v>
      </c>
      <c r="C104" s="1">
        <v>465.89999399999999</v>
      </c>
      <c r="D104" s="1">
        <v>451</v>
      </c>
      <c r="E104" s="1">
        <v>461</v>
      </c>
      <c r="F104" s="1">
        <v>455.26080300000001</v>
      </c>
      <c r="G104" s="1">
        <v>450577</v>
      </c>
      <c r="H104" s="1">
        <v>2.2399658999999999E-2</v>
      </c>
      <c r="J104" s="2">
        <v>44803</v>
      </c>
      <c r="K104" s="1">
        <v>17414.949219999999</v>
      </c>
      <c r="L104" s="1">
        <v>17777.650389999999</v>
      </c>
      <c r="M104" s="1">
        <v>17401.5</v>
      </c>
      <c r="N104" s="1">
        <v>17759.300780000001</v>
      </c>
      <c r="O104" s="1">
        <v>17759.300780000001</v>
      </c>
      <c r="P104" s="1">
        <v>324700</v>
      </c>
      <c r="Q104" s="1">
        <v>2.5784264000000001E-2</v>
      </c>
    </row>
    <row r="105" spans="1:17" ht="14.25" customHeight="1">
      <c r="A105" s="2">
        <v>44805</v>
      </c>
      <c r="B105" s="1">
        <v>462</v>
      </c>
      <c r="C105" s="1">
        <v>465.70001200000002</v>
      </c>
      <c r="D105" s="1">
        <v>455.10000600000001</v>
      </c>
      <c r="E105" s="1">
        <v>458.70001200000002</v>
      </c>
      <c r="F105" s="1">
        <v>452.989441</v>
      </c>
      <c r="G105" s="1">
        <v>156253</v>
      </c>
      <c r="H105" s="1">
        <v>-4.9891279999999998E-3</v>
      </c>
      <c r="J105" s="2">
        <v>44805</v>
      </c>
      <c r="K105" s="1">
        <v>17485.699219999999</v>
      </c>
      <c r="L105" s="1">
        <v>17695.599610000001</v>
      </c>
      <c r="M105" s="1">
        <v>17468.449219999999</v>
      </c>
      <c r="N105" s="1">
        <v>17542.800780000001</v>
      </c>
      <c r="O105" s="1">
        <v>17542.800780000001</v>
      </c>
      <c r="P105" s="1">
        <v>308500</v>
      </c>
      <c r="Q105" s="1">
        <v>-1.2190795000000001E-2</v>
      </c>
    </row>
    <row r="106" spans="1:17" ht="14.25" customHeight="1">
      <c r="A106" s="2">
        <v>44806</v>
      </c>
      <c r="B106" s="1">
        <v>458.70001200000002</v>
      </c>
      <c r="C106" s="1">
        <v>464.35000600000001</v>
      </c>
      <c r="D106" s="1">
        <v>455</v>
      </c>
      <c r="E106" s="1">
        <v>458.54998799999998</v>
      </c>
      <c r="F106" s="1">
        <v>452.84130900000002</v>
      </c>
      <c r="G106" s="1">
        <v>149816</v>
      </c>
      <c r="H106" s="1">
        <v>-3.27063E-4</v>
      </c>
      <c r="J106" s="2">
        <v>44806</v>
      </c>
      <c r="K106" s="1">
        <v>17598.400389999999</v>
      </c>
      <c r="L106" s="1">
        <v>17643.849610000001</v>
      </c>
      <c r="M106" s="1">
        <v>17476.449219999999</v>
      </c>
      <c r="N106" s="1">
        <v>17539.449219999999</v>
      </c>
      <c r="O106" s="1">
        <v>17539.449219999999</v>
      </c>
      <c r="P106" s="1">
        <v>256300</v>
      </c>
      <c r="Q106" s="1">
        <v>-1.91051E-4</v>
      </c>
    </row>
    <row r="107" spans="1:17" ht="14.25" customHeight="1">
      <c r="A107" s="2">
        <v>44809</v>
      </c>
      <c r="B107" s="1">
        <v>464</v>
      </c>
      <c r="C107" s="1">
        <v>472</v>
      </c>
      <c r="D107" s="1">
        <v>460.35000600000001</v>
      </c>
      <c r="E107" s="1">
        <v>462.20001200000002</v>
      </c>
      <c r="F107" s="1">
        <v>456.44589200000001</v>
      </c>
      <c r="G107" s="1">
        <v>254193</v>
      </c>
      <c r="H107" s="1">
        <v>7.9599260000000008E-3</v>
      </c>
      <c r="J107" s="2">
        <v>44809</v>
      </c>
      <c r="K107" s="1">
        <v>17546.449219999999</v>
      </c>
      <c r="L107" s="1">
        <v>17683.150389999999</v>
      </c>
      <c r="M107" s="1">
        <v>17540.349610000001</v>
      </c>
      <c r="N107" s="1">
        <v>17665.800780000001</v>
      </c>
      <c r="O107" s="1">
        <v>17665.800780000001</v>
      </c>
      <c r="P107" s="1">
        <v>230300</v>
      </c>
      <c r="Q107" s="1">
        <v>7.2038500000000004E-3</v>
      </c>
    </row>
    <row r="108" spans="1:17" ht="14.25" customHeight="1">
      <c r="A108" s="2">
        <v>44810</v>
      </c>
      <c r="B108" s="1">
        <v>465.85000600000001</v>
      </c>
      <c r="C108" s="1">
        <v>467.60000600000001</v>
      </c>
      <c r="D108" s="1">
        <v>458.10000600000001</v>
      </c>
      <c r="E108" s="1">
        <v>459.25</v>
      </c>
      <c r="F108" s="1">
        <v>453.53259300000002</v>
      </c>
      <c r="G108" s="1">
        <v>104836</v>
      </c>
      <c r="H108" s="1">
        <v>-6.3825440000000004E-3</v>
      </c>
      <c r="J108" s="2">
        <v>44810</v>
      </c>
      <c r="K108" s="1">
        <v>17695.699219999999</v>
      </c>
      <c r="L108" s="1">
        <v>17764.650389999999</v>
      </c>
      <c r="M108" s="1">
        <v>17587.650389999999</v>
      </c>
      <c r="N108" s="1">
        <v>17655.599610000001</v>
      </c>
      <c r="O108" s="1">
        <v>17655.599610000001</v>
      </c>
      <c r="P108" s="1">
        <v>251200</v>
      </c>
      <c r="Q108" s="1">
        <v>-5.7745300000000002E-4</v>
      </c>
    </row>
    <row r="109" spans="1:17" ht="14.25" customHeight="1">
      <c r="A109" s="2">
        <v>44811</v>
      </c>
      <c r="B109" s="1">
        <v>460.29998799999998</v>
      </c>
      <c r="C109" s="1">
        <v>488</v>
      </c>
      <c r="D109" s="1">
        <v>460</v>
      </c>
      <c r="E109" s="1">
        <v>485.04998799999998</v>
      </c>
      <c r="F109" s="1">
        <v>479.01138300000002</v>
      </c>
      <c r="G109" s="1">
        <v>712474</v>
      </c>
      <c r="H109" s="1">
        <v>5.6178525999999999E-2</v>
      </c>
      <c r="J109" s="2">
        <v>44811</v>
      </c>
      <c r="K109" s="1">
        <v>17519.400389999999</v>
      </c>
      <c r="L109" s="1">
        <v>17650.75</v>
      </c>
      <c r="M109" s="1">
        <v>17484.300780000001</v>
      </c>
      <c r="N109" s="1">
        <v>17624.400389999999</v>
      </c>
      <c r="O109" s="1">
        <v>17624.400389999999</v>
      </c>
      <c r="P109" s="1">
        <v>354100</v>
      </c>
      <c r="Q109" s="1">
        <v>-1.7671E-3</v>
      </c>
    </row>
    <row r="110" spans="1:17" ht="14.25" customHeight="1">
      <c r="A110" s="2">
        <v>44812</v>
      </c>
      <c r="B110" s="1">
        <v>490</v>
      </c>
      <c r="C110" s="1">
        <v>493.85000600000001</v>
      </c>
      <c r="D110" s="1">
        <v>480</v>
      </c>
      <c r="E110" s="1">
        <v>483.70001200000002</v>
      </c>
      <c r="F110" s="1">
        <v>477.678223</v>
      </c>
      <c r="G110" s="1">
        <v>254491</v>
      </c>
      <c r="H110" s="1">
        <v>-2.7831689999999998E-3</v>
      </c>
      <c r="J110" s="2">
        <v>44812</v>
      </c>
      <c r="K110" s="1">
        <v>17748.150389999999</v>
      </c>
      <c r="L110" s="1">
        <v>17807.650389999999</v>
      </c>
      <c r="M110" s="1">
        <v>17691.949219999999</v>
      </c>
      <c r="N110" s="1">
        <v>17798.75</v>
      </c>
      <c r="O110" s="1">
        <v>17798.75</v>
      </c>
      <c r="P110" s="1">
        <v>279800</v>
      </c>
      <c r="Q110" s="1">
        <v>9.8925130000000003E-3</v>
      </c>
    </row>
    <row r="111" spans="1:17" ht="14.25" customHeight="1">
      <c r="A111" s="2">
        <v>44813</v>
      </c>
      <c r="B111" s="1">
        <v>484</v>
      </c>
      <c r="C111" s="1">
        <v>490</v>
      </c>
      <c r="D111" s="1">
        <v>472.25</v>
      </c>
      <c r="E111" s="1">
        <v>481.39999399999999</v>
      </c>
      <c r="F111" s="1">
        <v>475.40683000000001</v>
      </c>
      <c r="G111" s="1">
        <v>249258</v>
      </c>
      <c r="H111" s="1">
        <v>-4.7550509999999997E-3</v>
      </c>
      <c r="J111" s="2">
        <v>44813</v>
      </c>
      <c r="K111" s="1">
        <v>17923.349610000001</v>
      </c>
      <c r="L111" s="1">
        <v>17925.949219999999</v>
      </c>
      <c r="M111" s="1">
        <v>17786</v>
      </c>
      <c r="N111" s="1">
        <v>17833.349610000001</v>
      </c>
      <c r="O111" s="1">
        <v>17833.349610000001</v>
      </c>
      <c r="P111" s="1">
        <v>270300</v>
      </c>
      <c r="Q111" s="1">
        <v>1.9439349999999999E-3</v>
      </c>
    </row>
    <row r="112" spans="1:17" ht="14.25" customHeight="1">
      <c r="A112" s="2">
        <v>44816</v>
      </c>
      <c r="B112" s="1">
        <v>481.89999399999999</v>
      </c>
      <c r="C112" s="1">
        <v>489.89999399999999</v>
      </c>
      <c r="D112" s="1">
        <v>481.89999399999999</v>
      </c>
      <c r="E112" s="1">
        <v>484.95001200000002</v>
      </c>
      <c r="F112" s="1">
        <v>478.91265900000002</v>
      </c>
      <c r="G112" s="1">
        <v>122137</v>
      </c>
      <c r="H112" s="1">
        <v>7.3743619999999998E-3</v>
      </c>
      <c r="J112" s="2">
        <v>44816</v>
      </c>
      <c r="K112" s="1">
        <v>17890.849610000001</v>
      </c>
      <c r="L112" s="1">
        <v>17980.550780000001</v>
      </c>
      <c r="M112" s="1">
        <v>17889.150389999999</v>
      </c>
      <c r="N112" s="1">
        <v>17936.349610000001</v>
      </c>
      <c r="O112" s="1">
        <v>17936.349610000001</v>
      </c>
      <c r="P112" s="1">
        <v>228200</v>
      </c>
      <c r="Q112" s="1">
        <v>5.7756960000000003E-3</v>
      </c>
    </row>
    <row r="113" spans="1:17" ht="14.25" customHeight="1">
      <c r="A113" s="2">
        <v>44817</v>
      </c>
      <c r="B113" s="1">
        <v>487.60000600000001</v>
      </c>
      <c r="C113" s="1">
        <v>487.95001200000002</v>
      </c>
      <c r="D113" s="1">
        <v>478</v>
      </c>
      <c r="E113" s="1">
        <v>479.79998799999998</v>
      </c>
      <c r="F113" s="1">
        <v>473.826752</v>
      </c>
      <c r="G113" s="1">
        <v>119494</v>
      </c>
      <c r="H113" s="1">
        <v>-1.0619701E-2</v>
      </c>
      <c r="J113" s="2">
        <v>44817</v>
      </c>
      <c r="K113" s="1">
        <v>18044.449219999999</v>
      </c>
      <c r="L113" s="1">
        <v>18088.300780000001</v>
      </c>
      <c r="M113" s="1">
        <v>18015.449219999999</v>
      </c>
      <c r="N113" s="1">
        <v>18070.050780000001</v>
      </c>
      <c r="O113" s="1">
        <v>18070.050780000001</v>
      </c>
      <c r="P113" s="1">
        <v>259900</v>
      </c>
      <c r="Q113" s="1">
        <v>7.4542020000000001E-3</v>
      </c>
    </row>
    <row r="114" spans="1:17" ht="14.25" customHeight="1">
      <c r="A114" s="2">
        <v>44818</v>
      </c>
      <c r="B114" s="1">
        <v>476.89999399999999</v>
      </c>
      <c r="C114" s="1">
        <v>483.70001200000002</v>
      </c>
      <c r="D114" s="1">
        <v>474.25</v>
      </c>
      <c r="E114" s="1">
        <v>481.95001200000002</v>
      </c>
      <c r="F114" s="1">
        <v>475.95001200000002</v>
      </c>
      <c r="G114" s="1">
        <v>100901</v>
      </c>
      <c r="H114" s="1">
        <v>4.4810839999999998E-3</v>
      </c>
      <c r="J114" s="2">
        <v>44818</v>
      </c>
      <c r="K114" s="1">
        <v>17771.150389999999</v>
      </c>
      <c r="L114" s="1">
        <v>18091.550780000001</v>
      </c>
      <c r="M114" s="1">
        <v>17771.150389999999</v>
      </c>
      <c r="N114" s="1">
        <v>18003.75</v>
      </c>
      <c r="O114" s="1">
        <v>18003.75</v>
      </c>
      <c r="P114" s="1">
        <v>365900</v>
      </c>
      <c r="Q114" s="1">
        <v>-3.669098E-3</v>
      </c>
    </row>
    <row r="115" spans="1:17" ht="14.25" customHeight="1">
      <c r="A115" s="2">
        <v>44819</v>
      </c>
      <c r="B115" s="1">
        <v>482.79998799999998</v>
      </c>
      <c r="C115" s="1">
        <v>488</v>
      </c>
      <c r="D115" s="1">
        <v>471.20001200000002</v>
      </c>
      <c r="E115" s="1">
        <v>476.45001200000002</v>
      </c>
      <c r="F115" s="1">
        <v>476.45001200000002</v>
      </c>
      <c r="G115" s="1">
        <v>152490</v>
      </c>
      <c r="H115" s="1">
        <v>-1.1411971999999999E-2</v>
      </c>
      <c r="J115" s="2">
        <v>44819</v>
      </c>
      <c r="K115" s="1">
        <v>18046.349610000001</v>
      </c>
      <c r="L115" s="1">
        <v>18096.150389999999</v>
      </c>
      <c r="M115" s="1">
        <v>17861.5</v>
      </c>
      <c r="N115" s="1">
        <v>17877.400389999999</v>
      </c>
      <c r="O115" s="1">
        <v>17877.400389999999</v>
      </c>
      <c r="P115" s="1">
        <v>289600</v>
      </c>
      <c r="Q115" s="1">
        <v>-7.0179609999999996E-3</v>
      </c>
    </row>
    <row r="116" spans="1:17" ht="14.25" customHeight="1">
      <c r="A116" s="2">
        <v>44820</v>
      </c>
      <c r="B116" s="1">
        <v>475.85000600000001</v>
      </c>
      <c r="C116" s="1">
        <v>481.39999399999999</v>
      </c>
      <c r="D116" s="1">
        <v>460.79998799999998</v>
      </c>
      <c r="E116" s="1">
        <v>464.64999399999999</v>
      </c>
      <c r="F116" s="1">
        <v>464.64999399999999</v>
      </c>
      <c r="G116" s="1">
        <v>141844</v>
      </c>
      <c r="H116" s="1">
        <v>-2.4766539000000001E-2</v>
      </c>
      <c r="J116" s="2">
        <v>44820</v>
      </c>
      <c r="K116" s="1">
        <v>17796.800780000001</v>
      </c>
      <c r="L116" s="1">
        <v>17820.050780000001</v>
      </c>
      <c r="M116" s="1">
        <v>17497.25</v>
      </c>
      <c r="N116" s="1">
        <v>17530.849610000001</v>
      </c>
      <c r="O116" s="1">
        <v>17530.849610000001</v>
      </c>
      <c r="P116" s="1">
        <v>468500</v>
      </c>
      <c r="Q116" s="1">
        <v>-1.9384853000000001E-2</v>
      </c>
    </row>
    <row r="117" spans="1:17" ht="14.25" customHeight="1">
      <c r="A117" s="2">
        <v>44823</v>
      </c>
      <c r="B117" s="1">
        <v>469.29998799999998</v>
      </c>
      <c r="C117" s="1">
        <v>475</v>
      </c>
      <c r="D117" s="1">
        <v>460.5</v>
      </c>
      <c r="E117" s="1">
        <v>462.95001200000002</v>
      </c>
      <c r="F117" s="1">
        <v>462.95001200000002</v>
      </c>
      <c r="G117" s="1">
        <v>288574</v>
      </c>
      <c r="H117" s="1">
        <v>-3.658629E-3</v>
      </c>
      <c r="J117" s="2">
        <v>44823</v>
      </c>
      <c r="K117" s="1">
        <v>17540.650389999999</v>
      </c>
      <c r="L117" s="1">
        <v>17667.199219999999</v>
      </c>
      <c r="M117" s="1">
        <v>17429.699219999999</v>
      </c>
      <c r="N117" s="1">
        <v>17622.25</v>
      </c>
      <c r="O117" s="1">
        <v>17622.25</v>
      </c>
      <c r="P117" s="1">
        <v>258300</v>
      </c>
      <c r="Q117" s="1">
        <v>5.2136889999999997E-3</v>
      </c>
    </row>
    <row r="118" spans="1:17" ht="14.25" customHeight="1">
      <c r="A118" s="2">
        <v>44824</v>
      </c>
      <c r="B118" s="1">
        <v>466.39999399999999</v>
      </c>
      <c r="C118" s="1">
        <v>480.29998799999998</v>
      </c>
      <c r="D118" s="1">
        <v>465.89999399999999</v>
      </c>
      <c r="E118" s="1">
        <v>475.10000600000001</v>
      </c>
      <c r="F118" s="1">
        <v>475.10000600000001</v>
      </c>
      <c r="G118" s="1">
        <v>236320</v>
      </c>
      <c r="H118" s="1">
        <v>2.6244720999999999E-2</v>
      </c>
      <c r="J118" s="2">
        <v>44824</v>
      </c>
      <c r="K118" s="1">
        <v>17770.400389999999</v>
      </c>
      <c r="L118" s="1">
        <v>17919.300780000001</v>
      </c>
      <c r="M118" s="1">
        <v>17744.400389999999</v>
      </c>
      <c r="N118" s="1">
        <v>17816.25</v>
      </c>
      <c r="O118" s="1">
        <v>17816.25</v>
      </c>
      <c r="P118" s="1">
        <v>263100</v>
      </c>
      <c r="Q118" s="1">
        <v>1.1008810000000001E-2</v>
      </c>
    </row>
    <row r="119" spans="1:17" ht="14.25" customHeight="1">
      <c r="A119" s="2">
        <v>44825</v>
      </c>
      <c r="B119" s="1">
        <v>476.89999399999999</v>
      </c>
      <c r="C119" s="1">
        <v>479.75</v>
      </c>
      <c r="D119" s="1">
        <v>465.60000600000001</v>
      </c>
      <c r="E119" s="1">
        <v>475.25</v>
      </c>
      <c r="F119" s="1">
        <v>475.25</v>
      </c>
      <c r="G119" s="1">
        <v>172951</v>
      </c>
      <c r="H119" s="1">
        <v>3.1571000000000002E-4</v>
      </c>
      <c r="J119" s="2">
        <v>44825</v>
      </c>
      <c r="K119" s="1">
        <v>17766.349610000001</v>
      </c>
      <c r="L119" s="1">
        <v>17838.699219999999</v>
      </c>
      <c r="M119" s="1">
        <v>17663.599610000001</v>
      </c>
      <c r="N119" s="1">
        <v>17718.349610000001</v>
      </c>
      <c r="O119" s="1">
        <v>17718.349610000001</v>
      </c>
      <c r="P119" s="1">
        <v>245500</v>
      </c>
      <c r="Q119" s="1">
        <v>-5.4950049999999999E-3</v>
      </c>
    </row>
    <row r="120" spans="1:17" ht="14.25" customHeight="1">
      <c r="A120" s="2">
        <v>44826</v>
      </c>
      <c r="B120" s="1">
        <v>475</v>
      </c>
      <c r="C120" s="1">
        <v>476.39999399999999</v>
      </c>
      <c r="D120" s="1">
        <v>469.5</v>
      </c>
      <c r="E120" s="1">
        <v>471.04998799999998</v>
      </c>
      <c r="F120" s="1">
        <v>471.04998799999998</v>
      </c>
      <c r="G120" s="1">
        <v>97120</v>
      </c>
      <c r="H120" s="1">
        <v>-8.8374790000000005E-3</v>
      </c>
      <c r="J120" s="2">
        <v>44826</v>
      </c>
      <c r="K120" s="1">
        <v>17609.650389999999</v>
      </c>
      <c r="L120" s="1">
        <v>17722.75</v>
      </c>
      <c r="M120" s="1">
        <v>17532.449219999999</v>
      </c>
      <c r="N120" s="1">
        <v>17629.800780000001</v>
      </c>
      <c r="O120" s="1">
        <v>17629.800780000001</v>
      </c>
      <c r="P120" s="1">
        <v>284100</v>
      </c>
      <c r="Q120" s="1">
        <v>-4.9975779999999999E-3</v>
      </c>
    </row>
    <row r="121" spans="1:17" ht="14.25" customHeight="1">
      <c r="A121" s="2">
        <v>44827</v>
      </c>
      <c r="B121" s="1">
        <v>471.75</v>
      </c>
      <c r="C121" s="1">
        <v>474.89999399999999</v>
      </c>
      <c r="D121" s="1">
        <v>444.29998799999998</v>
      </c>
      <c r="E121" s="1">
        <v>464.85000600000001</v>
      </c>
      <c r="F121" s="1">
        <v>464.85000600000001</v>
      </c>
      <c r="G121" s="1">
        <v>148354</v>
      </c>
      <c r="H121" s="1">
        <v>-1.3162047E-2</v>
      </c>
      <c r="J121" s="2">
        <v>44827</v>
      </c>
      <c r="K121" s="1">
        <v>17593.849610000001</v>
      </c>
      <c r="L121" s="1">
        <v>17642.150389999999</v>
      </c>
      <c r="M121" s="1">
        <v>17291.650389999999</v>
      </c>
      <c r="N121" s="1">
        <v>17327.349610000001</v>
      </c>
      <c r="O121" s="1">
        <v>17327.349610000001</v>
      </c>
      <c r="P121" s="1">
        <v>390800</v>
      </c>
      <c r="Q121" s="1">
        <v>-1.7155677000000001E-2</v>
      </c>
    </row>
    <row r="122" spans="1:17" ht="14.25" customHeight="1">
      <c r="A122" s="2">
        <v>44830</v>
      </c>
      <c r="B122" s="1">
        <v>464.85000600000001</v>
      </c>
      <c r="C122" s="1">
        <v>464.85000600000001</v>
      </c>
      <c r="D122" s="1">
        <v>437</v>
      </c>
      <c r="E122" s="1">
        <v>441</v>
      </c>
      <c r="F122" s="1">
        <v>441</v>
      </c>
      <c r="G122" s="1">
        <v>180625</v>
      </c>
      <c r="H122" s="1">
        <v>-5.1306885000000003E-2</v>
      </c>
      <c r="J122" s="2">
        <v>44830</v>
      </c>
      <c r="K122" s="1">
        <v>17156.300780000001</v>
      </c>
      <c r="L122" s="1">
        <v>17196.400389999999</v>
      </c>
      <c r="M122" s="1">
        <v>16978.300780000001</v>
      </c>
      <c r="N122" s="1">
        <v>17016.300780000001</v>
      </c>
      <c r="O122" s="1">
        <v>17016.300780000001</v>
      </c>
      <c r="P122" s="1">
        <v>492000</v>
      </c>
      <c r="Q122" s="1">
        <v>-1.7951321999999999E-2</v>
      </c>
    </row>
    <row r="123" spans="1:17" ht="14.25" customHeight="1">
      <c r="A123" s="2">
        <v>44831</v>
      </c>
      <c r="B123" s="1">
        <v>442.64999399999999</v>
      </c>
      <c r="C123" s="1">
        <v>459.45001200000002</v>
      </c>
      <c r="D123" s="1">
        <v>437.45001200000002</v>
      </c>
      <c r="E123" s="1">
        <v>452.39999399999999</v>
      </c>
      <c r="F123" s="1">
        <v>452.39999399999999</v>
      </c>
      <c r="G123" s="1">
        <v>326501</v>
      </c>
      <c r="H123" s="1">
        <v>2.5850326999999999E-2</v>
      </c>
      <c r="J123" s="2">
        <v>44831</v>
      </c>
      <c r="K123" s="1">
        <v>17110.900389999999</v>
      </c>
      <c r="L123" s="1">
        <v>17176.449219999999</v>
      </c>
      <c r="M123" s="1">
        <v>16942.349610000001</v>
      </c>
      <c r="N123" s="1">
        <v>17007.400389999999</v>
      </c>
      <c r="O123" s="1">
        <v>17007.400389999999</v>
      </c>
      <c r="P123" s="1">
        <v>359900</v>
      </c>
      <c r="Q123" s="1">
        <v>-5.2305099999999996E-4</v>
      </c>
    </row>
    <row r="124" spans="1:17" ht="14.25" customHeight="1">
      <c r="A124" s="2">
        <v>44832</v>
      </c>
      <c r="B124" s="1">
        <v>449</v>
      </c>
      <c r="C124" s="1">
        <v>465</v>
      </c>
      <c r="D124" s="1">
        <v>448.29998799999998</v>
      </c>
      <c r="E124" s="1">
        <v>457.89999399999999</v>
      </c>
      <c r="F124" s="1">
        <v>457.89999399999999</v>
      </c>
      <c r="G124" s="1">
        <v>183500</v>
      </c>
      <c r="H124" s="1">
        <v>1.2157383000000001E-2</v>
      </c>
      <c r="J124" s="2">
        <v>44832</v>
      </c>
      <c r="K124" s="1">
        <v>16870.550780000001</v>
      </c>
      <c r="L124" s="1">
        <v>17037.599610000001</v>
      </c>
      <c r="M124" s="1">
        <v>16820.400389999999</v>
      </c>
      <c r="N124" s="1">
        <v>16858.599610000001</v>
      </c>
      <c r="O124" s="1">
        <v>16858.599610000001</v>
      </c>
      <c r="P124" s="1">
        <v>323900</v>
      </c>
      <c r="Q124" s="1">
        <v>-8.7491789999999993E-3</v>
      </c>
    </row>
    <row r="125" spans="1:17" ht="14.25" customHeight="1">
      <c r="A125" s="2">
        <v>44833</v>
      </c>
      <c r="B125" s="1">
        <v>459</v>
      </c>
      <c r="C125" s="1">
        <v>489.85000600000001</v>
      </c>
      <c r="D125" s="1">
        <v>459</v>
      </c>
      <c r="E125" s="1">
        <v>472.14999399999999</v>
      </c>
      <c r="F125" s="1">
        <v>472.14999399999999</v>
      </c>
      <c r="G125" s="1">
        <v>1235876</v>
      </c>
      <c r="H125" s="1">
        <v>3.1120332000000001E-2</v>
      </c>
      <c r="J125" s="2">
        <v>44833</v>
      </c>
      <c r="K125" s="1">
        <v>16993.599610000001</v>
      </c>
      <c r="L125" s="1">
        <v>17026.050780000001</v>
      </c>
      <c r="M125" s="1">
        <v>16788.599610000001</v>
      </c>
      <c r="N125" s="1">
        <v>16818.099610000001</v>
      </c>
      <c r="O125" s="1">
        <v>16818.099610000001</v>
      </c>
      <c r="P125" s="1">
        <v>340000</v>
      </c>
      <c r="Q125" s="1">
        <v>-2.4023349999999998E-3</v>
      </c>
    </row>
    <row r="126" spans="1:17" ht="14.25" customHeight="1">
      <c r="A126" s="2">
        <v>44834</v>
      </c>
      <c r="B126" s="1">
        <v>470</v>
      </c>
      <c r="C126" s="1">
        <v>472</v>
      </c>
      <c r="D126" s="1">
        <v>460.54998799999998</v>
      </c>
      <c r="E126" s="1">
        <v>469.5</v>
      </c>
      <c r="F126" s="1">
        <v>469.5</v>
      </c>
      <c r="G126" s="1">
        <v>138936</v>
      </c>
      <c r="H126" s="1">
        <v>-5.6126099999999996E-3</v>
      </c>
      <c r="J126" s="2">
        <v>44834</v>
      </c>
      <c r="K126" s="1">
        <v>16798.050780000001</v>
      </c>
      <c r="L126" s="1">
        <v>17187.099610000001</v>
      </c>
      <c r="M126" s="1">
        <v>16747.699219999999</v>
      </c>
      <c r="N126" s="1">
        <v>17094.349610000001</v>
      </c>
      <c r="O126" s="1">
        <v>17094.349610000001</v>
      </c>
      <c r="P126" s="1">
        <v>376100</v>
      </c>
      <c r="Q126" s="1">
        <v>1.6425756E-2</v>
      </c>
    </row>
    <row r="127" spans="1:17" ht="14.25" customHeight="1">
      <c r="A127" s="2">
        <v>44837</v>
      </c>
      <c r="B127" s="1">
        <v>470.95001200000002</v>
      </c>
      <c r="C127" s="1">
        <v>471.04998799999998</v>
      </c>
      <c r="D127" s="1">
        <v>452.60000600000001</v>
      </c>
      <c r="E127" s="1">
        <v>462.60000600000001</v>
      </c>
      <c r="F127" s="1">
        <v>462.60000600000001</v>
      </c>
      <c r="G127" s="1">
        <v>143557</v>
      </c>
      <c r="H127" s="1">
        <v>-1.4696473E-2</v>
      </c>
      <c r="J127" s="2">
        <v>44837</v>
      </c>
      <c r="K127" s="1">
        <v>17102.099610000001</v>
      </c>
      <c r="L127" s="1">
        <v>17114.650389999999</v>
      </c>
      <c r="M127" s="1">
        <v>16855.550780000001</v>
      </c>
      <c r="N127" s="1">
        <v>16887.349610000001</v>
      </c>
      <c r="O127" s="1">
        <v>16887.349610000001</v>
      </c>
      <c r="P127" s="1">
        <v>278400</v>
      </c>
      <c r="Q127" s="1">
        <v>-1.2109264E-2</v>
      </c>
    </row>
    <row r="128" spans="1:17" ht="14.25" customHeight="1">
      <c r="A128" s="2">
        <v>44838</v>
      </c>
      <c r="B128" s="1">
        <v>470</v>
      </c>
      <c r="C128" s="1">
        <v>475</v>
      </c>
      <c r="D128" s="1">
        <v>458.35000600000001</v>
      </c>
      <c r="E128" s="1">
        <v>462.70001200000002</v>
      </c>
      <c r="F128" s="1">
        <v>462.70001200000002</v>
      </c>
      <c r="G128" s="1">
        <v>145770</v>
      </c>
      <c r="H128" s="1">
        <v>2.1618200000000001E-4</v>
      </c>
      <c r="J128" s="2">
        <v>44838</v>
      </c>
      <c r="K128" s="1">
        <v>17147.449219999999</v>
      </c>
      <c r="L128" s="1">
        <v>17287.300780000001</v>
      </c>
      <c r="M128" s="1">
        <v>17117.300780000001</v>
      </c>
      <c r="N128" s="1">
        <v>17274.300780000001</v>
      </c>
      <c r="O128" s="1">
        <v>17274.300780000001</v>
      </c>
      <c r="P128" s="1">
        <v>226000</v>
      </c>
      <c r="Q128" s="1">
        <v>2.2913671E-2</v>
      </c>
    </row>
    <row r="129" spans="1:17" ht="14.25" customHeight="1">
      <c r="A129" s="2">
        <v>44840</v>
      </c>
      <c r="B129" s="1">
        <v>464.89999399999999</v>
      </c>
      <c r="C129" s="1">
        <v>469.95001200000002</v>
      </c>
      <c r="D129" s="1">
        <v>462.89999399999999</v>
      </c>
      <c r="E129" s="1">
        <v>468.10000600000001</v>
      </c>
      <c r="F129" s="1">
        <v>468.10000600000001</v>
      </c>
      <c r="G129" s="1">
        <v>81112</v>
      </c>
      <c r="H129" s="1">
        <v>1.1670616E-2</v>
      </c>
      <c r="J129" s="2">
        <v>44840</v>
      </c>
      <c r="K129" s="1">
        <v>17379.25</v>
      </c>
      <c r="L129" s="1">
        <v>17428.800780000001</v>
      </c>
      <c r="M129" s="1">
        <v>17315.650389999999</v>
      </c>
      <c r="N129" s="1">
        <v>17331.800780000001</v>
      </c>
      <c r="O129" s="1">
        <v>17331.800780000001</v>
      </c>
      <c r="P129" s="1">
        <v>265500</v>
      </c>
      <c r="Q129" s="1">
        <v>3.328644E-3</v>
      </c>
    </row>
    <row r="130" spans="1:17" ht="14.25" customHeight="1">
      <c r="A130" s="2">
        <v>44841</v>
      </c>
      <c r="B130" s="1">
        <v>467.54998799999998</v>
      </c>
      <c r="C130" s="1">
        <v>470</v>
      </c>
      <c r="D130" s="1">
        <v>458</v>
      </c>
      <c r="E130" s="1">
        <v>463.70001200000002</v>
      </c>
      <c r="F130" s="1">
        <v>463.70001200000002</v>
      </c>
      <c r="G130" s="1">
        <v>121099</v>
      </c>
      <c r="H130" s="1">
        <v>-9.3996879999999998E-3</v>
      </c>
      <c r="J130" s="2">
        <v>44841</v>
      </c>
      <c r="K130" s="1">
        <v>17287.199219999999</v>
      </c>
      <c r="L130" s="1">
        <v>17337.349610000001</v>
      </c>
      <c r="M130" s="1">
        <v>17216.949219999999</v>
      </c>
      <c r="N130" s="1">
        <v>17314.650389999999</v>
      </c>
      <c r="O130" s="1">
        <v>17314.650389999999</v>
      </c>
      <c r="P130" s="1">
        <v>216300</v>
      </c>
      <c r="Q130" s="1">
        <v>-9.8953299999999991E-4</v>
      </c>
    </row>
    <row r="131" spans="1:17" ht="14.25" customHeight="1">
      <c r="A131" s="2">
        <v>44844</v>
      </c>
      <c r="B131" s="1">
        <v>463.70001200000002</v>
      </c>
      <c r="C131" s="1">
        <v>463.70001200000002</v>
      </c>
      <c r="D131" s="1">
        <v>450</v>
      </c>
      <c r="E131" s="1">
        <v>452.25</v>
      </c>
      <c r="F131" s="1">
        <v>452.25</v>
      </c>
      <c r="G131" s="1">
        <v>101511</v>
      </c>
      <c r="H131" s="1">
        <v>-2.4692714000000001E-2</v>
      </c>
      <c r="J131" s="2">
        <v>44844</v>
      </c>
      <c r="K131" s="1">
        <v>17094.349610000001</v>
      </c>
      <c r="L131" s="1">
        <v>17280.150389999999</v>
      </c>
      <c r="M131" s="1">
        <v>17064.699219999999</v>
      </c>
      <c r="N131" s="1">
        <v>17241</v>
      </c>
      <c r="O131" s="1">
        <v>17241</v>
      </c>
      <c r="P131" s="1">
        <v>234000</v>
      </c>
      <c r="Q131" s="1">
        <v>-4.2536459999999998E-3</v>
      </c>
    </row>
    <row r="132" spans="1:17" ht="14.25" customHeight="1">
      <c r="A132" s="2">
        <v>44845</v>
      </c>
      <c r="B132" s="1">
        <v>454.60000600000001</v>
      </c>
      <c r="C132" s="1">
        <v>470</v>
      </c>
      <c r="D132" s="1">
        <v>450.29998799999998</v>
      </c>
      <c r="E132" s="1">
        <v>454.70001200000002</v>
      </c>
      <c r="F132" s="1">
        <v>454.70001200000002</v>
      </c>
      <c r="G132" s="1">
        <v>475262</v>
      </c>
      <c r="H132" s="1">
        <v>5.4173839999999999E-3</v>
      </c>
      <c r="J132" s="2">
        <v>44845</v>
      </c>
      <c r="K132" s="1">
        <v>17256.050780000001</v>
      </c>
      <c r="L132" s="1">
        <v>17261.800780000001</v>
      </c>
      <c r="M132" s="1">
        <v>16950.300780000001</v>
      </c>
      <c r="N132" s="1">
        <v>16983.550780000001</v>
      </c>
      <c r="O132" s="1">
        <v>16983.550780000001</v>
      </c>
      <c r="P132" s="1">
        <v>282600</v>
      </c>
      <c r="Q132" s="1">
        <v>-1.4932383E-2</v>
      </c>
    </row>
    <row r="133" spans="1:17" ht="14.25" customHeight="1">
      <c r="A133" s="2">
        <v>44846</v>
      </c>
      <c r="B133" s="1">
        <v>450.54998799999998</v>
      </c>
      <c r="C133" s="1">
        <v>469.25</v>
      </c>
      <c r="D133" s="1">
        <v>446.89999399999999</v>
      </c>
      <c r="E133" s="1">
        <v>462.64999399999999</v>
      </c>
      <c r="F133" s="1">
        <v>462.64999399999999</v>
      </c>
      <c r="G133" s="1">
        <v>202344</v>
      </c>
      <c r="H133" s="1">
        <v>1.7484014999999999E-2</v>
      </c>
      <c r="J133" s="2">
        <v>44846</v>
      </c>
      <c r="K133" s="1">
        <v>17025.550780000001</v>
      </c>
      <c r="L133" s="1">
        <v>17142.349610000001</v>
      </c>
      <c r="M133" s="1">
        <v>16960.050780000001</v>
      </c>
      <c r="N133" s="1">
        <v>17123.599610000001</v>
      </c>
      <c r="O133" s="1">
        <v>17123.599610000001</v>
      </c>
      <c r="P133" s="1">
        <v>256000</v>
      </c>
      <c r="Q133" s="1">
        <v>8.2461449999999999E-3</v>
      </c>
    </row>
    <row r="134" spans="1:17" ht="14.25" customHeight="1">
      <c r="A134" s="2">
        <v>44847</v>
      </c>
      <c r="B134" s="1">
        <v>465</v>
      </c>
      <c r="C134" s="1">
        <v>465</v>
      </c>
      <c r="D134" s="1">
        <v>453.5</v>
      </c>
      <c r="E134" s="1">
        <v>457.75</v>
      </c>
      <c r="F134" s="1">
        <v>457.75</v>
      </c>
      <c r="G134" s="1">
        <v>63593</v>
      </c>
      <c r="H134" s="1">
        <v>-1.0591147E-2</v>
      </c>
      <c r="J134" s="2">
        <v>44847</v>
      </c>
      <c r="K134" s="1">
        <v>17087.349610000001</v>
      </c>
      <c r="L134" s="1">
        <v>17112.349610000001</v>
      </c>
      <c r="M134" s="1">
        <v>16956.949219999999</v>
      </c>
      <c r="N134" s="1">
        <v>17014.349610000001</v>
      </c>
      <c r="O134" s="1">
        <v>17014.349610000001</v>
      </c>
      <c r="P134" s="1">
        <v>266400</v>
      </c>
      <c r="Q134" s="1">
        <v>-6.3800840000000003E-3</v>
      </c>
    </row>
    <row r="135" spans="1:17" ht="14.25" customHeight="1">
      <c r="A135" s="2">
        <v>44848</v>
      </c>
      <c r="B135" s="1">
        <v>461</v>
      </c>
      <c r="C135" s="1">
        <v>470</v>
      </c>
      <c r="D135" s="1">
        <v>454.10000600000001</v>
      </c>
      <c r="E135" s="1">
        <v>461.70001200000002</v>
      </c>
      <c r="F135" s="1">
        <v>461.70001200000002</v>
      </c>
      <c r="G135" s="1">
        <v>86762</v>
      </c>
      <c r="H135" s="1">
        <v>8.6291909999999996E-3</v>
      </c>
      <c r="J135" s="2">
        <v>44848</v>
      </c>
      <c r="K135" s="1">
        <v>17322.300780000001</v>
      </c>
      <c r="L135" s="1">
        <v>17348.550780000001</v>
      </c>
      <c r="M135" s="1">
        <v>17169.75</v>
      </c>
      <c r="N135" s="1">
        <v>17185.699219999999</v>
      </c>
      <c r="O135" s="1">
        <v>17185.699219999999</v>
      </c>
      <c r="P135" s="1">
        <v>227000</v>
      </c>
      <c r="Q135" s="1">
        <v>1.0070888E-2</v>
      </c>
    </row>
    <row r="136" spans="1:17" ht="14.25" customHeight="1">
      <c r="A136" s="2">
        <v>44851</v>
      </c>
      <c r="B136" s="1">
        <v>463.5</v>
      </c>
      <c r="C136" s="1">
        <v>468</v>
      </c>
      <c r="D136" s="1">
        <v>456.04998799999998</v>
      </c>
      <c r="E136" s="1">
        <v>464.60000600000001</v>
      </c>
      <c r="F136" s="1">
        <v>464.60000600000001</v>
      </c>
      <c r="G136" s="1">
        <v>63223</v>
      </c>
      <c r="H136" s="1">
        <v>6.2811220000000001E-3</v>
      </c>
      <c r="J136" s="2">
        <v>44851</v>
      </c>
      <c r="K136" s="1">
        <v>17144.800780000001</v>
      </c>
      <c r="L136" s="1">
        <v>17328.550780000001</v>
      </c>
      <c r="M136" s="1">
        <v>17098.550780000001</v>
      </c>
      <c r="N136" s="1">
        <v>17311.800780000001</v>
      </c>
      <c r="O136" s="1">
        <v>17311.800780000001</v>
      </c>
      <c r="P136" s="1">
        <v>212200</v>
      </c>
      <c r="Q136" s="1">
        <v>7.3375869999999996E-3</v>
      </c>
    </row>
    <row r="137" spans="1:17" ht="14.25" customHeight="1">
      <c r="A137" s="2">
        <v>44852</v>
      </c>
      <c r="B137" s="1">
        <v>466.79998799999998</v>
      </c>
      <c r="C137" s="1">
        <v>466.85000600000001</v>
      </c>
      <c r="D137" s="1">
        <v>458.20001200000002</v>
      </c>
      <c r="E137" s="1">
        <v>460.20001200000002</v>
      </c>
      <c r="F137" s="1">
        <v>460.20001200000002</v>
      </c>
      <c r="G137" s="1">
        <v>178908</v>
      </c>
      <c r="H137" s="1">
        <v>-9.4704990000000003E-3</v>
      </c>
      <c r="J137" s="2">
        <v>44852</v>
      </c>
      <c r="K137" s="1">
        <v>17438.75</v>
      </c>
      <c r="L137" s="1">
        <v>17527.800780000001</v>
      </c>
      <c r="M137" s="1">
        <v>17434.050780000001</v>
      </c>
      <c r="N137" s="1">
        <v>17486.949219999999</v>
      </c>
      <c r="O137" s="1">
        <v>17486.949219999999</v>
      </c>
      <c r="P137" s="1">
        <v>239500</v>
      </c>
      <c r="Q137" s="1">
        <v>1.0117286E-2</v>
      </c>
    </row>
    <row r="138" spans="1:17" ht="14.25" customHeight="1">
      <c r="A138" s="2">
        <v>44853</v>
      </c>
      <c r="B138" s="1">
        <v>462.54998799999998</v>
      </c>
      <c r="C138" s="1">
        <v>474.85000600000001</v>
      </c>
      <c r="D138" s="1">
        <v>456.20001200000002</v>
      </c>
      <c r="E138" s="1">
        <v>458.5</v>
      </c>
      <c r="F138" s="1">
        <v>458.5</v>
      </c>
      <c r="G138" s="1">
        <v>205050</v>
      </c>
      <c r="H138" s="1">
        <v>-3.6940720000000001E-3</v>
      </c>
      <c r="J138" s="2">
        <v>44853</v>
      </c>
      <c r="K138" s="1">
        <v>17568.150389999999</v>
      </c>
      <c r="L138" s="1">
        <v>17607.599610000001</v>
      </c>
      <c r="M138" s="1">
        <v>17472.849610000001</v>
      </c>
      <c r="N138" s="1">
        <v>17512.25</v>
      </c>
      <c r="O138" s="1">
        <v>17512.25</v>
      </c>
      <c r="P138" s="1">
        <v>210500</v>
      </c>
      <c r="Q138" s="1">
        <v>1.446838E-3</v>
      </c>
    </row>
    <row r="139" spans="1:17" ht="14.25" customHeight="1">
      <c r="A139" s="2">
        <v>44854</v>
      </c>
      <c r="B139" s="1">
        <v>458.60000600000001</v>
      </c>
      <c r="C139" s="1">
        <v>464.35000600000001</v>
      </c>
      <c r="D139" s="1">
        <v>445.79998799999998</v>
      </c>
      <c r="E139" s="1">
        <v>448.64999399999999</v>
      </c>
      <c r="F139" s="1">
        <v>448.64999399999999</v>
      </c>
      <c r="G139" s="1">
        <v>419452</v>
      </c>
      <c r="H139" s="1">
        <v>-2.148311E-2</v>
      </c>
      <c r="J139" s="2">
        <v>44854</v>
      </c>
      <c r="K139" s="1">
        <v>17423.099610000001</v>
      </c>
      <c r="L139" s="1">
        <v>17584.150389999999</v>
      </c>
      <c r="M139" s="1">
        <v>17421</v>
      </c>
      <c r="N139" s="1">
        <v>17563.949219999999</v>
      </c>
      <c r="O139" s="1">
        <v>17563.949219999999</v>
      </c>
      <c r="P139" s="1">
        <v>249600</v>
      </c>
      <c r="Q139" s="1">
        <v>2.952175E-3</v>
      </c>
    </row>
    <row r="140" spans="1:17" ht="14.25" customHeight="1">
      <c r="A140" s="2">
        <v>44855</v>
      </c>
      <c r="B140" s="1">
        <v>450.89999399999999</v>
      </c>
      <c r="C140" s="1">
        <v>502.39999399999999</v>
      </c>
      <c r="D140" s="1">
        <v>450.5</v>
      </c>
      <c r="E140" s="1">
        <v>494.85000600000001</v>
      </c>
      <c r="F140" s="1">
        <v>494.85000600000001</v>
      </c>
      <c r="G140" s="1">
        <v>2659613</v>
      </c>
      <c r="H140" s="1">
        <v>0.102975622</v>
      </c>
      <c r="J140" s="2">
        <v>44855</v>
      </c>
      <c r="K140" s="1">
        <v>17622.849610000001</v>
      </c>
      <c r="L140" s="1">
        <v>17670.150389999999</v>
      </c>
      <c r="M140" s="1">
        <v>17520.75</v>
      </c>
      <c r="N140" s="1">
        <v>17576.300780000001</v>
      </c>
      <c r="O140" s="1">
        <v>17576.300780000001</v>
      </c>
      <c r="P140" s="1">
        <v>277700</v>
      </c>
      <c r="Q140" s="1">
        <v>7.0323399999999996E-4</v>
      </c>
    </row>
    <row r="141" spans="1:17" ht="14.25" customHeight="1">
      <c r="A141" s="2">
        <v>44858</v>
      </c>
      <c r="B141" s="1">
        <v>500</v>
      </c>
      <c r="C141" s="1">
        <v>534</v>
      </c>
      <c r="D141" s="1">
        <v>500</v>
      </c>
      <c r="E141" s="1">
        <v>523.40002400000003</v>
      </c>
      <c r="F141" s="1">
        <v>523.40002400000003</v>
      </c>
      <c r="G141" s="1">
        <v>1325431</v>
      </c>
      <c r="H141" s="1">
        <v>5.7694285999999997E-2</v>
      </c>
      <c r="J141" s="2">
        <v>44858</v>
      </c>
      <c r="K141" s="1">
        <v>17736.349610000001</v>
      </c>
      <c r="L141" s="1">
        <v>17777.550780000001</v>
      </c>
      <c r="M141" s="1">
        <v>17707.400389999999</v>
      </c>
      <c r="N141" s="1">
        <v>17730.75</v>
      </c>
      <c r="O141" s="1">
        <v>17730.75</v>
      </c>
      <c r="P141" s="1">
        <v>45000</v>
      </c>
      <c r="Q141" s="1">
        <v>8.7873559999999996E-3</v>
      </c>
    </row>
    <row r="142" spans="1:17" ht="14.25" customHeight="1">
      <c r="A142" s="2">
        <v>44859</v>
      </c>
      <c r="B142" s="1">
        <v>529</v>
      </c>
      <c r="C142" s="1">
        <v>538</v>
      </c>
      <c r="D142" s="1">
        <v>515.04998799999998</v>
      </c>
      <c r="E142" s="1">
        <v>522.90002400000003</v>
      </c>
      <c r="F142" s="1">
        <v>522.90002400000003</v>
      </c>
      <c r="G142" s="1">
        <v>1686968</v>
      </c>
      <c r="H142" s="1">
        <v>-9.5529199999999995E-4</v>
      </c>
      <c r="J142" s="2">
        <v>44859</v>
      </c>
      <c r="K142" s="1">
        <v>17808.300780000001</v>
      </c>
      <c r="L142" s="1">
        <v>17811.5</v>
      </c>
      <c r="M142" s="1">
        <v>17637</v>
      </c>
      <c r="N142" s="1">
        <v>17656.349610000001</v>
      </c>
      <c r="O142" s="1">
        <v>17656.349610000001</v>
      </c>
      <c r="P142" s="1">
        <v>251400</v>
      </c>
      <c r="Q142" s="1">
        <v>-4.196122E-3</v>
      </c>
    </row>
    <row r="143" spans="1:17" ht="14.25" customHeight="1">
      <c r="A143" s="2">
        <v>44861</v>
      </c>
      <c r="B143" s="1">
        <v>518</v>
      </c>
      <c r="C143" s="1">
        <v>532</v>
      </c>
      <c r="D143" s="1">
        <v>513.75</v>
      </c>
      <c r="E143" s="1">
        <v>521.90002400000003</v>
      </c>
      <c r="F143" s="1">
        <v>521.90002400000003</v>
      </c>
      <c r="G143" s="1">
        <v>606325</v>
      </c>
      <c r="H143" s="1">
        <v>-1.9124109999999999E-3</v>
      </c>
      <c r="J143" s="2">
        <v>44861</v>
      </c>
      <c r="K143" s="1">
        <v>17771.400389999999</v>
      </c>
      <c r="L143" s="1">
        <v>17783.900389999999</v>
      </c>
      <c r="M143" s="1">
        <v>17654.5</v>
      </c>
      <c r="N143" s="1">
        <v>17736.949219999999</v>
      </c>
      <c r="O143" s="1">
        <v>17736.949219999999</v>
      </c>
      <c r="P143" s="1">
        <v>324600</v>
      </c>
      <c r="Q143" s="1">
        <v>4.5649080000000003E-3</v>
      </c>
    </row>
    <row r="144" spans="1:17" ht="14.25" customHeight="1">
      <c r="A144" s="2">
        <v>44862</v>
      </c>
      <c r="B144" s="1">
        <v>518</v>
      </c>
      <c r="C144" s="1">
        <v>535.90002400000003</v>
      </c>
      <c r="D144" s="1">
        <v>515.90002400000003</v>
      </c>
      <c r="E144" s="1">
        <v>520.34997599999997</v>
      </c>
      <c r="F144" s="1">
        <v>520.34997599999997</v>
      </c>
      <c r="G144" s="1">
        <v>484624</v>
      </c>
      <c r="H144" s="1">
        <v>-2.970009E-3</v>
      </c>
      <c r="J144" s="2">
        <v>44862</v>
      </c>
      <c r="K144" s="1">
        <v>17756.400389999999</v>
      </c>
      <c r="L144" s="1">
        <v>17838.900389999999</v>
      </c>
      <c r="M144" s="1">
        <v>17723.699219999999</v>
      </c>
      <c r="N144" s="1">
        <v>17786.800780000001</v>
      </c>
      <c r="O144" s="1">
        <v>17786.800780000001</v>
      </c>
      <c r="P144" s="1">
        <v>250000</v>
      </c>
      <c r="Q144" s="1">
        <v>2.8106049999999999E-3</v>
      </c>
    </row>
    <row r="145" spans="1:17" ht="14.25" customHeight="1">
      <c r="A145" s="2">
        <v>44865</v>
      </c>
      <c r="B145" s="1">
        <v>521</v>
      </c>
      <c r="C145" s="1">
        <v>525.54998799999998</v>
      </c>
      <c r="D145" s="1">
        <v>516.5</v>
      </c>
      <c r="E145" s="1">
        <v>521.5</v>
      </c>
      <c r="F145" s="1">
        <v>521.5</v>
      </c>
      <c r="G145" s="1">
        <v>308698</v>
      </c>
      <c r="H145" s="1">
        <v>2.2100969999999998E-3</v>
      </c>
      <c r="J145" s="2">
        <v>44865</v>
      </c>
      <c r="K145" s="1">
        <v>17910.199219999999</v>
      </c>
      <c r="L145" s="1">
        <v>18022.800780000001</v>
      </c>
      <c r="M145" s="1">
        <v>17899.900389999999</v>
      </c>
      <c r="N145" s="1">
        <v>18012.199219999999</v>
      </c>
      <c r="O145" s="1">
        <v>18012.199219999999</v>
      </c>
      <c r="P145" s="1">
        <v>227200</v>
      </c>
      <c r="Q145" s="1">
        <v>1.267223E-2</v>
      </c>
    </row>
    <row r="146" spans="1:17" ht="14.25" customHeight="1">
      <c r="A146" s="2">
        <v>44866</v>
      </c>
      <c r="B146" s="1">
        <v>525</v>
      </c>
      <c r="C146" s="1">
        <v>525</v>
      </c>
      <c r="D146" s="1">
        <v>508.14999399999999</v>
      </c>
      <c r="E146" s="1">
        <v>511.20001200000002</v>
      </c>
      <c r="F146" s="1">
        <v>511.20001200000002</v>
      </c>
      <c r="G146" s="1">
        <v>194082</v>
      </c>
      <c r="H146" s="1">
        <v>-1.9750696000000002E-2</v>
      </c>
      <c r="J146" s="2">
        <v>44866</v>
      </c>
      <c r="K146" s="1">
        <v>18130.699219999999</v>
      </c>
      <c r="L146" s="1">
        <v>18175.800780000001</v>
      </c>
      <c r="M146" s="1">
        <v>18060.150389999999</v>
      </c>
      <c r="N146" s="1">
        <v>18145.400389999999</v>
      </c>
      <c r="O146" s="1">
        <v>18145.400389999999</v>
      </c>
      <c r="P146" s="1">
        <v>349900</v>
      </c>
      <c r="Q146" s="1">
        <v>7.3950530000000004E-3</v>
      </c>
    </row>
    <row r="147" spans="1:17" ht="14.25" customHeight="1">
      <c r="A147" s="2">
        <v>44867</v>
      </c>
      <c r="B147" s="1">
        <v>511.95001200000002</v>
      </c>
      <c r="C147" s="1">
        <v>520.40002400000003</v>
      </c>
      <c r="D147" s="1">
        <v>511.89999399999999</v>
      </c>
      <c r="E147" s="1">
        <v>513.5</v>
      </c>
      <c r="F147" s="1">
        <v>513.5</v>
      </c>
      <c r="G147" s="1">
        <v>226917</v>
      </c>
      <c r="H147" s="1">
        <v>4.4991939999999998E-3</v>
      </c>
      <c r="J147" s="2">
        <v>44867</v>
      </c>
      <c r="K147" s="1">
        <v>18177.900389999999</v>
      </c>
      <c r="L147" s="1">
        <v>18178.75</v>
      </c>
      <c r="M147" s="1">
        <v>18048.650389999999</v>
      </c>
      <c r="N147" s="1">
        <v>18082.849610000001</v>
      </c>
      <c r="O147" s="1">
        <v>18082.849610000001</v>
      </c>
      <c r="P147" s="1">
        <v>270900</v>
      </c>
      <c r="Q147" s="1">
        <v>-3.4471979999999998E-3</v>
      </c>
    </row>
    <row r="148" spans="1:17" ht="14.25" customHeight="1">
      <c r="A148" s="2">
        <v>44868</v>
      </c>
      <c r="B148" s="1">
        <v>513.5</v>
      </c>
      <c r="C148" s="1">
        <v>521.5</v>
      </c>
      <c r="D148" s="1">
        <v>512</v>
      </c>
      <c r="E148" s="1">
        <v>514.54998799999998</v>
      </c>
      <c r="F148" s="1">
        <v>514.54998799999998</v>
      </c>
      <c r="G148" s="1">
        <v>234664</v>
      </c>
      <c r="H148" s="1">
        <v>2.0447669999999999E-3</v>
      </c>
      <c r="J148" s="2">
        <v>44868</v>
      </c>
      <c r="K148" s="1">
        <v>17968.349610000001</v>
      </c>
      <c r="L148" s="1">
        <v>18106.300780000001</v>
      </c>
      <c r="M148" s="1">
        <v>17959.199219999999</v>
      </c>
      <c r="N148" s="1">
        <v>18052.699219999999</v>
      </c>
      <c r="O148" s="1">
        <v>18052.699219999999</v>
      </c>
      <c r="P148" s="1">
        <v>213000</v>
      </c>
      <c r="Q148" s="1">
        <v>-1.667347E-3</v>
      </c>
    </row>
    <row r="149" spans="1:17" ht="14.25" customHeight="1">
      <c r="A149" s="2">
        <v>44869</v>
      </c>
      <c r="B149" s="1">
        <v>516.95001200000002</v>
      </c>
      <c r="C149" s="1">
        <v>535.90002400000003</v>
      </c>
      <c r="D149" s="1">
        <v>512</v>
      </c>
      <c r="E149" s="1">
        <v>529.75</v>
      </c>
      <c r="F149" s="1">
        <v>529.75</v>
      </c>
      <c r="G149" s="1">
        <v>712340</v>
      </c>
      <c r="H149" s="1">
        <v>2.9540398999999998E-2</v>
      </c>
      <c r="J149" s="2">
        <v>44869</v>
      </c>
      <c r="K149" s="1">
        <v>18053.400389999999</v>
      </c>
      <c r="L149" s="1">
        <v>18135.099610000001</v>
      </c>
      <c r="M149" s="1">
        <v>18017.150389999999</v>
      </c>
      <c r="N149" s="1">
        <v>18117.150389999999</v>
      </c>
      <c r="O149" s="1">
        <v>18117.150389999999</v>
      </c>
      <c r="P149" s="1">
        <v>267900</v>
      </c>
      <c r="Q149" s="1">
        <v>3.5701679999999999E-3</v>
      </c>
    </row>
    <row r="150" spans="1:17" ht="14.25" customHeight="1">
      <c r="A150" s="2">
        <v>44872</v>
      </c>
      <c r="B150" s="1">
        <v>533.95001200000002</v>
      </c>
      <c r="C150" s="1">
        <v>536.79998799999998</v>
      </c>
      <c r="D150" s="1">
        <v>525</v>
      </c>
      <c r="E150" s="1">
        <v>531.45001200000002</v>
      </c>
      <c r="F150" s="1">
        <v>531.45001200000002</v>
      </c>
      <c r="G150" s="1">
        <v>304235</v>
      </c>
      <c r="H150" s="1">
        <v>3.2090840000000001E-3</v>
      </c>
      <c r="J150" s="2">
        <v>44872</v>
      </c>
      <c r="K150" s="1">
        <v>18211.75</v>
      </c>
      <c r="L150" s="1">
        <v>18255.5</v>
      </c>
      <c r="M150" s="1">
        <v>18064.75</v>
      </c>
      <c r="N150" s="1">
        <v>18202.800780000001</v>
      </c>
      <c r="O150" s="1">
        <v>18202.800780000001</v>
      </c>
      <c r="P150" s="1">
        <v>314800</v>
      </c>
      <c r="Q150" s="1">
        <v>4.7275859999999998E-3</v>
      </c>
    </row>
    <row r="151" spans="1:17" ht="14.25" customHeight="1">
      <c r="A151" s="2">
        <v>44874</v>
      </c>
      <c r="B151" s="1">
        <v>534</v>
      </c>
      <c r="C151" s="1">
        <v>545.29998799999998</v>
      </c>
      <c r="D151" s="1">
        <v>527.54998799999998</v>
      </c>
      <c r="E151" s="1">
        <v>534.95001200000002</v>
      </c>
      <c r="F151" s="1">
        <v>534.95001200000002</v>
      </c>
      <c r="G151" s="1">
        <v>1063363</v>
      </c>
      <c r="H151" s="1">
        <v>6.5857559999999999E-3</v>
      </c>
      <c r="J151" s="2">
        <v>44874</v>
      </c>
      <c r="K151" s="1">
        <v>18288.25</v>
      </c>
      <c r="L151" s="1">
        <v>18296.400389999999</v>
      </c>
      <c r="M151" s="1">
        <v>18117.5</v>
      </c>
      <c r="N151" s="1">
        <v>18157</v>
      </c>
      <c r="O151" s="1">
        <v>18157</v>
      </c>
      <c r="P151" s="1">
        <v>307200</v>
      </c>
      <c r="Q151" s="1">
        <v>-2.5161390000000001E-3</v>
      </c>
    </row>
    <row r="152" spans="1:17" ht="14.25" customHeight="1">
      <c r="A152" s="2">
        <v>44875</v>
      </c>
      <c r="B152" s="1">
        <v>530</v>
      </c>
      <c r="C152" s="1">
        <v>533.29998799999998</v>
      </c>
      <c r="D152" s="1">
        <v>505.10000600000001</v>
      </c>
      <c r="E152" s="1">
        <v>510.39999399999999</v>
      </c>
      <c r="F152" s="1">
        <v>510.39999399999999</v>
      </c>
      <c r="G152" s="1">
        <v>482442</v>
      </c>
      <c r="H152" s="1">
        <v>-4.5892172000000002E-2</v>
      </c>
      <c r="J152" s="2">
        <v>44875</v>
      </c>
      <c r="K152" s="1">
        <v>18044.349610000001</v>
      </c>
      <c r="L152" s="1">
        <v>18103.099610000001</v>
      </c>
      <c r="M152" s="1">
        <v>17969.400389999999</v>
      </c>
      <c r="N152" s="1">
        <v>18028.199219999999</v>
      </c>
      <c r="O152" s="1">
        <v>18028.199219999999</v>
      </c>
      <c r="P152" s="1">
        <v>256500</v>
      </c>
      <c r="Q152" s="1">
        <v>-7.0937259999999999E-3</v>
      </c>
    </row>
    <row r="153" spans="1:17" ht="14.25" customHeight="1">
      <c r="A153" s="2">
        <v>44876</v>
      </c>
      <c r="B153" s="1">
        <v>509.5</v>
      </c>
      <c r="C153" s="1">
        <v>519.34997599999997</v>
      </c>
      <c r="D153" s="1">
        <v>501</v>
      </c>
      <c r="E153" s="1">
        <v>514.59997599999997</v>
      </c>
      <c r="F153" s="1">
        <v>514.59997599999997</v>
      </c>
      <c r="G153" s="1">
        <v>272582</v>
      </c>
      <c r="H153" s="1">
        <v>8.2288050000000005E-3</v>
      </c>
      <c r="J153" s="2">
        <v>44876</v>
      </c>
      <c r="K153" s="1">
        <v>18272.349610000001</v>
      </c>
      <c r="L153" s="1">
        <v>18362.300780000001</v>
      </c>
      <c r="M153" s="1">
        <v>18259.349610000001</v>
      </c>
      <c r="N153" s="1">
        <v>18349.699219999999</v>
      </c>
      <c r="O153" s="1">
        <v>18349.699219999999</v>
      </c>
      <c r="P153" s="1">
        <v>378500</v>
      </c>
      <c r="Q153" s="1">
        <v>1.7833173000000001E-2</v>
      </c>
    </row>
    <row r="154" spans="1:17" ht="14.25" customHeight="1">
      <c r="A154" s="2">
        <v>44879</v>
      </c>
      <c r="B154" s="1">
        <v>512.70001200000002</v>
      </c>
      <c r="C154" s="1">
        <v>535.90002400000003</v>
      </c>
      <c r="D154" s="1">
        <v>512</v>
      </c>
      <c r="E154" s="1">
        <v>518.15002400000003</v>
      </c>
      <c r="F154" s="1">
        <v>518.15002400000003</v>
      </c>
      <c r="G154" s="1">
        <v>288158</v>
      </c>
      <c r="H154" s="1">
        <v>6.8986560000000004E-3</v>
      </c>
      <c r="J154" s="2">
        <v>44879</v>
      </c>
      <c r="K154" s="1">
        <v>18376.400389999999</v>
      </c>
      <c r="L154" s="1">
        <v>18399.449219999999</v>
      </c>
      <c r="M154" s="1">
        <v>18311.400389999999</v>
      </c>
      <c r="N154" s="1">
        <v>18329.150389999999</v>
      </c>
      <c r="O154" s="1">
        <v>18329.150389999999</v>
      </c>
      <c r="P154" s="1">
        <v>301400</v>
      </c>
      <c r="Q154" s="1">
        <v>-1.119845E-3</v>
      </c>
    </row>
    <row r="155" spans="1:17" ht="14.25" customHeight="1">
      <c r="A155" s="2">
        <v>44880</v>
      </c>
      <c r="B155" s="1">
        <v>519.04998799999998</v>
      </c>
      <c r="C155" s="1">
        <v>532</v>
      </c>
      <c r="D155" s="1">
        <v>506.79998799999998</v>
      </c>
      <c r="E155" s="1">
        <v>527.15002400000003</v>
      </c>
      <c r="F155" s="1">
        <v>527.15002400000003</v>
      </c>
      <c r="G155" s="1">
        <v>205688</v>
      </c>
      <c r="H155" s="1">
        <v>1.7369486999999999E-2</v>
      </c>
      <c r="J155" s="2">
        <v>44880</v>
      </c>
      <c r="K155" s="1">
        <v>18362.75</v>
      </c>
      <c r="L155" s="1">
        <v>18427.949219999999</v>
      </c>
      <c r="M155" s="1">
        <v>18282</v>
      </c>
      <c r="N155" s="1">
        <v>18403.400389999999</v>
      </c>
      <c r="O155" s="1">
        <v>18403.400389999999</v>
      </c>
      <c r="P155" s="1">
        <v>250900</v>
      </c>
      <c r="Q155" s="1">
        <v>4.050924E-3</v>
      </c>
    </row>
    <row r="156" spans="1:17" ht="14.25" customHeight="1">
      <c r="A156" s="2">
        <v>44881</v>
      </c>
      <c r="B156" s="1">
        <v>525.70001200000002</v>
      </c>
      <c r="C156" s="1">
        <v>532.84997599999997</v>
      </c>
      <c r="D156" s="1">
        <v>521.04998799999998</v>
      </c>
      <c r="E156" s="1">
        <v>527.45001200000002</v>
      </c>
      <c r="F156" s="1">
        <v>527.45001200000002</v>
      </c>
      <c r="G156" s="1">
        <v>124093</v>
      </c>
      <c r="H156" s="1">
        <v>5.6907500000000005E-4</v>
      </c>
      <c r="J156" s="2">
        <v>44881</v>
      </c>
      <c r="K156" s="1">
        <v>18398.25</v>
      </c>
      <c r="L156" s="1">
        <v>18442.150389999999</v>
      </c>
      <c r="M156" s="1">
        <v>18344.150389999999</v>
      </c>
      <c r="N156" s="1">
        <v>18409.650389999999</v>
      </c>
      <c r="O156" s="1">
        <v>18409.650389999999</v>
      </c>
      <c r="P156" s="1">
        <v>219300</v>
      </c>
      <c r="Q156" s="1">
        <v>3.3961100000000003E-4</v>
      </c>
    </row>
    <row r="157" spans="1:17" ht="14.25" customHeight="1">
      <c r="A157" s="2">
        <v>44882</v>
      </c>
      <c r="B157" s="1">
        <v>530.09997599999997</v>
      </c>
      <c r="C157" s="1">
        <v>545</v>
      </c>
      <c r="D157" s="1">
        <v>521</v>
      </c>
      <c r="E157" s="1">
        <v>526.65002400000003</v>
      </c>
      <c r="F157" s="1">
        <v>526.65002400000003</v>
      </c>
      <c r="G157" s="1">
        <v>490663</v>
      </c>
      <c r="H157" s="1">
        <v>-1.516709E-3</v>
      </c>
      <c r="J157" s="2">
        <v>44882</v>
      </c>
      <c r="K157" s="1">
        <v>18358.699219999999</v>
      </c>
      <c r="L157" s="1">
        <v>18417.599610000001</v>
      </c>
      <c r="M157" s="1">
        <v>18312.949219999999</v>
      </c>
      <c r="N157" s="1">
        <v>18343.900389999999</v>
      </c>
      <c r="O157" s="1">
        <v>18343.900389999999</v>
      </c>
      <c r="P157" s="1">
        <v>200500</v>
      </c>
      <c r="Q157" s="1">
        <v>-3.571496E-3</v>
      </c>
    </row>
    <row r="158" spans="1:17" ht="14.25" customHeight="1">
      <c r="A158" s="2">
        <v>44883</v>
      </c>
      <c r="B158" s="1">
        <v>530.09997599999997</v>
      </c>
      <c r="C158" s="1">
        <v>537.29998799999998</v>
      </c>
      <c r="D158" s="1">
        <v>523.34997599999997</v>
      </c>
      <c r="E158" s="1">
        <v>531.34997599999997</v>
      </c>
      <c r="F158" s="1">
        <v>531.34997599999997</v>
      </c>
      <c r="G158" s="1">
        <v>185593</v>
      </c>
      <c r="H158" s="1">
        <v>8.9242409999999994E-3</v>
      </c>
      <c r="J158" s="2">
        <v>44883</v>
      </c>
      <c r="K158" s="1">
        <v>18382.949219999999</v>
      </c>
      <c r="L158" s="1">
        <v>18394.599610000001</v>
      </c>
      <c r="M158" s="1">
        <v>18209.800780000001</v>
      </c>
      <c r="N158" s="1">
        <v>18307.650389999999</v>
      </c>
      <c r="O158" s="1">
        <v>18307.650389999999</v>
      </c>
      <c r="P158" s="1">
        <v>198800</v>
      </c>
      <c r="Q158" s="1">
        <v>-1.9761340000000001E-3</v>
      </c>
    </row>
    <row r="159" spans="1:17" ht="14.25" customHeight="1">
      <c r="A159" s="2">
        <v>44886</v>
      </c>
      <c r="B159" s="1">
        <v>530.04998799999998</v>
      </c>
      <c r="C159" s="1">
        <v>570</v>
      </c>
      <c r="D159" s="1">
        <v>530.04998799999998</v>
      </c>
      <c r="E159" s="1">
        <v>567.5</v>
      </c>
      <c r="F159" s="1">
        <v>567.5</v>
      </c>
      <c r="G159" s="1">
        <v>2151798</v>
      </c>
      <c r="H159" s="1">
        <v>6.8034301000000005E-2</v>
      </c>
      <c r="J159" s="2">
        <v>44886</v>
      </c>
      <c r="K159" s="1">
        <v>18246.400389999999</v>
      </c>
      <c r="L159" s="1">
        <v>18262.300780000001</v>
      </c>
      <c r="M159" s="1">
        <v>18133.349610000001</v>
      </c>
      <c r="N159" s="1">
        <v>18159.949219999999</v>
      </c>
      <c r="O159" s="1">
        <v>18159.949219999999</v>
      </c>
      <c r="P159" s="1">
        <v>213800</v>
      </c>
      <c r="Q159" s="1">
        <v>-8.0677300000000004E-3</v>
      </c>
    </row>
    <row r="160" spans="1:17" ht="14.25" customHeight="1">
      <c r="A160" s="2">
        <v>44887</v>
      </c>
      <c r="B160" s="1">
        <v>567.04998799999998</v>
      </c>
      <c r="C160" s="1">
        <v>569</v>
      </c>
      <c r="D160" s="1">
        <v>552.09997599999997</v>
      </c>
      <c r="E160" s="1">
        <v>554.84997599999997</v>
      </c>
      <c r="F160" s="1">
        <v>554.84997599999997</v>
      </c>
      <c r="G160" s="1">
        <v>324866</v>
      </c>
      <c r="H160" s="1">
        <v>-2.2290791000000001E-2</v>
      </c>
      <c r="J160" s="2">
        <v>44887</v>
      </c>
      <c r="K160" s="1">
        <v>18179.150389999999</v>
      </c>
      <c r="L160" s="1">
        <v>18261.849610000001</v>
      </c>
      <c r="M160" s="1">
        <v>18137.699219999999</v>
      </c>
      <c r="N160" s="1">
        <v>18244.199219999999</v>
      </c>
      <c r="O160" s="1">
        <v>18244.199219999999</v>
      </c>
      <c r="P160" s="1">
        <v>177700</v>
      </c>
      <c r="Q160" s="1">
        <v>4.6393299999999997E-3</v>
      </c>
    </row>
    <row r="161" spans="1:17" ht="14.25" customHeight="1">
      <c r="A161" s="2">
        <v>44888</v>
      </c>
      <c r="B161" s="1">
        <v>554</v>
      </c>
      <c r="C161" s="1">
        <v>559.45001200000002</v>
      </c>
      <c r="D161" s="1">
        <v>542</v>
      </c>
      <c r="E161" s="1">
        <v>545.54998799999998</v>
      </c>
      <c r="F161" s="1">
        <v>545.54998799999998</v>
      </c>
      <c r="G161" s="1">
        <v>187887</v>
      </c>
      <c r="H161" s="1">
        <v>-1.6761266E-2</v>
      </c>
      <c r="J161" s="2">
        <v>44888</v>
      </c>
      <c r="K161" s="1">
        <v>18325.199219999999</v>
      </c>
      <c r="L161" s="1">
        <v>18325.400389999999</v>
      </c>
      <c r="M161" s="1">
        <v>18246</v>
      </c>
      <c r="N161" s="1">
        <v>18267.25</v>
      </c>
      <c r="O161" s="1">
        <v>18267.25</v>
      </c>
      <c r="P161" s="1">
        <v>178800</v>
      </c>
      <c r="Q161" s="1">
        <v>1.2634580000000001E-3</v>
      </c>
    </row>
    <row r="162" spans="1:17" ht="14.25" customHeight="1">
      <c r="A162" s="2">
        <v>44889</v>
      </c>
      <c r="B162" s="1">
        <v>548.29998799999998</v>
      </c>
      <c r="C162" s="1">
        <v>563</v>
      </c>
      <c r="D162" s="1">
        <v>544.20001200000002</v>
      </c>
      <c r="E162" s="1">
        <v>558.75</v>
      </c>
      <c r="F162" s="1">
        <v>558.75</v>
      </c>
      <c r="G162" s="1">
        <v>229602</v>
      </c>
      <c r="H162" s="1">
        <v>2.4195787999999999E-2</v>
      </c>
      <c r="J162" s="2">
        <v>44889</v>
      </c>
      <c r="K162" s="1">
        <v>18326.099610000001</v>
      </c>
      <c r="L162" s="1">
        <v>18529.699219999999</v>
      </c>
      <c r="M162" s="1">
        <v>18294.25</v>
      </c>
      <c r="N162" s="1">
        <v>18484.099610000001</v>
      </c>
      <c r="O162" s="1">
        <v>18484.099610000001</v>
      </c>
      <c r="P162" s="1">
        <v>204000</v>
      </c>
      <c r="Q162" s="1">
        <v>1.187095E-2</v>
      </c>
    </row>
    <row r="163" spans="1:17" ht="14.25" customHeight="1">
      <c r="A163" s="2">
        <v>44890</v>
      </c>
      <c r="B163" s="1">
        <v>559.90002400000003</v>
      </c>
      <c r="C163" s="1">
        <v>567.75</v>
      </c>
      <c r="D163" s="1">
        <v>557</v>
      </c>
      <c r="E163" s="1">
        <v>566.25</v>
      </c>
      <c r="F163" s="1">
        <v>566.25</v>
      </c>
      <c r="G163" s="1">
        <v>280317</v>
      </c>
      <c r="H163" s="1">
        <v>1.3422819000000001E-2</v>
      </c>
      <c r="J163" s="2">
        <v>44890</v>
      </c>
      <c r="K163" s="1">
        <v>18528.449219999999</v>
      </c>
      <c r="L163" s="1">
        <v>18534.900389999999</v>
      </c>
      <c r="M163" s="1">
        <v>18445.099610000001</v>
      </c>
      <c r="N163" s="1">
        <v>18512.75</v>
      </c>
      <c r="O163" s="1">
        <v>18512.75</v>
      </c>
      <c r="P163" s="1">
        <v>205900</v>
      </c>
      <c r="Q163" s="1">
        <v>1.550002E-3</v>
      </c>
    </row>
    <row r="164" spans="1:17" ht="14.25" customHeight="1">
      <c r="A164" s="2">
        <v>44893</v>
      </c>
      <c r="B164" s="1">
        <v>568</v>
      </c>
      <c r="C164" s="1">
        <v>574.90002400000003</v>
      </c>
      <c r="D164" s="1">
        <v>555.09997599999997</v>
      </c>
      <c r="E164" s="1">
        <v>559.40002400000003</v>
      </c>
      <c r="F164" s="1">
        <v>559.40002400000003</v>
      </c>
      <c r="G164" s="1">
        <v>239915</v>
      </c>
      <c r="H164" s="1">
        <v>-1.2097088000000001E-2</v>
      </c>
      <c r="J164" s="2">
        <v>44893</v>
      </c>
      <c r="K164" s="1">
        <v>18430.550780000001</v>
      </c>
      <c r="L164" s="1">
        <v>18614.25</v>
      </c>
      <c r="M164" s="1">
        <v>18365.599610000001</v>
      </c>
      <c r="N164" s="1">
        <v>18562.75</v>
      </c>
      <c r="O164" s="1">
        <v>18562.75</v>
      </c>
      <c r="P164" s="1">
        <v>206500</v>
      </c>
      <c r="Q164" s="1">
        <v>2.7008409999999998E-3</v>
      </c>
    </row>
    <row r="165" spans="1:17" ht="14.25" customHeight="1">
      <c r="A165" s="2">
        <v>44894</v>
      </c>
      <c r="B165" s="1">
        <v>561</v>
      </c>
      <c r="C165" s="1">
        <v>585.20001200000002</v>
      </c>
      <c r="D165" s="1">
        <v>559.04998799999998</v>
      </c>
      <c r="E165" s="1">
        <v>580.04998799999998</v>
      </c>
      <c r="F165" s="1">
        <v>580.04998799999998</v>
      </c>
      <c r="G165" s="1">
        <v>569413</v>
      </c>
      <c r="H165" s="1">
        <v>3.6914484999999997E-2</v>
      </c>
      <c r="J165" s="2">
        <v>44894</v>
      </c>
      <c r="K165" s="1">
        <v>18552.449219999999</v>
      </c>
      <c r="L165" s="1">
        <v>18678.099610000001</v>
      </c>
      <c r="M165" s="1">
        <v>18552.150389999999</v>
      </c>
      <c r="N165" s="1">
        <v>18618.050780000001</v>
      </c>
      <c r="O165" s="1">
        <v>18618.050780000001</v>
      </c>
      <c r="P165" s="1">
        <v>195300</v>
      </c>
      <c r="Q165" s="1">
        <v>2.9791269999999998E-3</v>
      </c>
    </row>
    <row r="166" spans="1:17" ht="14.25" customHeight="1">
      <c r="A166" s="2">
        <v>44895</v>
      </c>
      <c r="B166" s="1">
        <v>577.34997599999997</v>
      </c>
      <c r="C166" s="1">
        <v>593.90002400000003</v>
      </c>
      <c r="D166" s="1">
        <v>546.20001200000002</v>
      </c>
      <c r="E166" s="1">
        <v>552.59997599999997</v>
      </c>
      <c r="F166" s="1">
        <v>552.59997599999997</v>
      </c>
      <c r="G166" s="1">
        <v>814842</v>
      </c>
      <c r="H166" s="1">
        <v>-4.7323527999999997E-2</v>
      </c>
      <c r="J166" s="2">
        <v>44895</v>
      </c>
      <c r="K166" s="1">
        <v>18625.699219999999</v>
      </c>
      <c r="L166" s="1">
        <v>18816.050780000001</v>
      </c>
      <c r="M166" s="1">
        <v>18616.550780000001</v>
      </c>
      <c r="N166" s="1">
        <v>18758.349610000001</v>
      </c>
      <c r="O166" s="1">
        <v>18758.349610000001</v>
      </c>
      <c r="P166" s="1">
        <v>345600</v>
      </c>
      <c r="Q166" s="1">
        <v>7.5356349999999997E-3</v>
      </c>
    </row>
    <row r="167" spans="1:17" ht="14.25" customHeight="1">
      <c r="A167" s="2">
        <v>44896</v>
      </c>
      <c r="B167" s="1">
        <v>557.79998799999998</v>
      </c>
      <c r="C167" s="1">
        <v>579</v>
      </c>
      <c r="D167" s="1">
        <v>555.70001200000002</v>
      </c>
      <c r="E167" s="1">
        <v>574.54998799999998</v>
      </c>
      <c r="F167" s="1">
        <v>574.54998799999998</v>
      </c>
      <c r="G167" s="1">
        <v>381273</v>
      </c>
      <c r="H167" s="1">
        <v>3.9721341E-2</v>
      </c>
      <c r="J167" s="2">
        <v>44896</v>
      </c>
      <c r="K167" s="1">
        <v>18871.949219999999</v>
      </c>
      <c r="L167" s="1">
        <v>18887.599610000001</v>
      </c>
      <c r="M167" s="1">
        <v>18778.199219999999</v>
      </c>
      <c r="N167" s="1">
        <v>18812.5</v>
      </c>
      <c r="O167" s="1">
        <v>18812.5</v>
      </c>
      <c r="P167" s="1">
        <v>325000</v>
      </c>
      <c r="Q167" s="1">
        <v>2.8867350000000001E-3</v>
      </c>
    </row>
    <row r="168" spans="1:17" ht="14.25" customHeight="1">
      <c r="A168" s="2">
        <v>44897</v>
      </c>
      <c r="B168" s="1">
        <v>574.90002400000003</v>
      </c>
      <c r="C168" s="1">
        <v>574.90002400000003</v>
      </c>
      <c r="D168" s="1">
        <v>561.95001200000002</v>
      </c>
      <c r="E168" s="1">
        <v>564.09997599999997</v>
      </c>
      <c r="F168" s="1">
        <v>564.09997599999997</v>
      </c>
      <c r="G168" s="1">
        <v>205663</v>
      </c>
      <c r="H168" s="1">
        <v>-1.8188169000000001E-2</v>
      </c>
      <c r="J168" s="2">
        <v>44897</v>
      </c>
      <c r="K168" s="1">
        <v>18752.400389999999</v>
      </c>
      <c r="L168" s="1">
        <v>18781.949219999999</v>
      </c>
      <c r="M168" s="1">
        <v>18639.199219999999</v>
      </c>
      <c r="N168" s="1">
        <v>18696.099610000001</v>
      </c>
      <c r="O168" s="1">
        <v>18696.099610000001</v>
      </c>
      <c r="P168" s="1">
        <v>254400</v>
      </c>
      <c r="Q168" s="1">
        <v>-6.1873960000000004E-3</v>
      </c>
    </row>
    <row r="169" spans="1:17" ht="14.25" customHeight="1">
      <c r="A169" s="2">
        <v>44900</v>
      </c>
      <c r="B169" s="1">
        <v>568.84997599999997</v>
      </c>
      <c r="C169" s="1">
        <v>568.90002400000003</v>
      </c>
      <c r="D169" s="1">
        <v>558</v>
      </c>
      <c r="E169" s="1">
        <v>560.40002400000003</v>
      </c>
      <c r="F169" s="1">
        <v>560.40002400000003</v>
      </c>
      <c r="G169" s="1">
        <v>146683</v>
      </c>
      <c r="H169" s="1">
        <v>-6.5590359999999999E-3</v>
      </c>
      <c r="J169" s="2">
        <v>44900</v>
      </c>
      <c r="K169" s="1">
        <v>18719.550780000001</v>
      </c>
      <c r="L169" s="1">
        <v>18728.599610000001</v>
      </c>
      <c r="M169" s="1">
        <v>18591.349610000001</v>
      </c>
      <c r="N169" s="1">
        <v>18701.050780000001</v>
      </c>
      <c r="O169" s="1">
        <v>18701.050780000001</v>
      </c>
      <c r="P169" s="1">
        <v>288400</v>
      </c>
      <c r="Q169" s="1">
        <v>2.6482399999999998E-4</v>
      </c>
    </row>
    <row r="170" spans="1:17" ht="14.25" customHeight="1">
      <c r="A170" s="2">
        <v>44901</v>
      </c>
      <c r="B170" s="1">
        <v>562.04998799999998</v>
      </c>
      <c r="C170" s="1">
        <v>569.15002400000003</v>
      </c>
      <c r="D170" s="1">
        <v>558.40002400000003</v>
      </c>
      <c r="E170" s="1">
        <v>562.34997599999997</v>
      </c>
      <c r="F170" s="1">
        <v>562.34997599999997</v>
      </c>
      <c r="G170" s="1">
        <v>233668</v>
      </c>
      <c r="H170" s="1">
        <v>3.4795719999999998E-3</v>
      </c>
      <c r="J170" s="2">
        <v>44901</v>
      </c>
      <c r="K170" s="1">
        <v>18600.650389999999</v>
      </c>
      <c r="L170" s="1">
        <v>18654.900389999999</v>
      </c>
      <c r="M170" s="1">
        <v>18577.900389999999</v>
      </c>
      <c r="N170" s="1">
        <v>18642.75</v>
      </c>
      <c r="O170" s="1">
        <v>18642.75</v>
      </c>
      <c r="P170" s="1">
        <v>217800</v>
      </c>
      <c r="Q170" s="1">
        <v>-3.117514E-3</v>
      </c>
    </row>
    <row r="171" spans="1:17" ht="14.25" customHeight="1">
      <c r="A171" s="2">
        <v>44902</v>
      </c>
      <c r="B171" s="1">
        <v>560.04998799999998</v>
      </c>
      <c r="C171" s="1">
        <v>568.75</v>
      </c>
      <c r="D171" s="1">
        <v>554.25</v>
      </c>
      <c r="E171" s="1">
        <v>559.04998799999998</v>
      </c>
      <c r="F171" s="1">
        <v>559.04998799999998</v>
      </c>
      <c r="G171" s="1">
        <v>98010</v>
      </c>
      <c r="H171" s="1">
        <v>-5.8682099999999996E-3</v>
      </c>
      <c r="J171" s="2">
        <v>44902</v>
      </c>
      <c r="K171" s="1">
        <v>18638.849610000001</v>
      </c>
      <c r="L171" s="1">
        <v>18668.300780000001</v>
      </c>
      <c r="M171" s="1">
        <v>18528.400389999999</v>
      </c>
      <c r="N171" s="1">
        <v>18560.5</v>
      </c>
      <c r="O171" s="1">
        <v>18560.5</v>
      </c>
      <c r="P171" s="1">
        <v>200500</v>
      </c>
      <c r="Q171" s="1">
        <v>-4.411903E-3</v>
      </c>
    </row>
    <row r="172" spans="1:17" ht="14.25" customHeight="1">
      <c r="A172" s="2">
        <v>44903</v>
      </c>
      <c r="B172" s="1">
        <v>559.84997599999997</v>
      </c>
      <c r="C172" s="1">
        <v>572.90002400000003</v>
      </c>
      <c r="D172" s="1">
        <v>559.25</v>
      </c>
      <c r="E172" s="1">
        <v>569.25</v>
      </c>
      <c r="F172" s="1">
        <v>569.25</v>
      </c>
      <c r="G172" s="1">
        <v>195698</v>
      </c>
      <c r="H172" s="1">
        <v>1.8245259E-2</v>
      </c>
      <c r="J172" s="2">
        <v>44903</v>
      </c>
      <c r="K172" s="1">
        <v>18570.849610000001</v>
      </c>
      <c r="L172" s="1">
        <v>18625</v>
      </c>
      <c r="M172" s="1">
        <v>18536.949219999999</v>
      </c>
      <c r="N172" s="1">
        <v>18609.349610000001</v>
      </c>
      <c r="O172" s="1">
        <v>18609.349610000001</v>
      </c>
      <c r="P172" s="1">
        <v>202800</v>
      </c>
      <c r="Q172" s="1">
        <v>2.6319120000000001E-3</v>
      </c>
    </row>
    <row r="173" spans="1:17" ht="14.25" customHeight="1">
      <c r="A173" s="2">
        <v>44904</v>
      </c>
      <c r="B173" s="1">
        <v>572.5</v>
      </c>
      <c r="C173" s="1">
        <v>578</v>
      </c>
      <c r="D173" s="1">
        <v>548.75</v>
      </c>
      <c r="E173" s="1">
        <v>553.45001200000002</v>
      </c>
      <c r="F173" s="1">
        <v>553.45001200000002</v>
      </c>
      <c r="G173" s="1">
        <v>213407</v>
      </c>
      <c r="H173" s="1">
        <v>-2.7755798000000002E-2</v>
      </c>
      <c r="J173" s="2">
        <v>44904</v>
      </c>
      <c r="K173" s="1">
        <v>18662.400389999999</v>
      </c>
      <c r="L173" s="1">
        <v>18664.699219999999</v>
      </c>
      <c r="M173" s="1">
        <v>18410.099610000001</v>
      </c>
      <c r="N173" s="1">
        <v>18496.599610000001</v>
      </c>
      <c r="O173" s="1">
        <v>18496.599610000001</v>
      </c>
      <c r="P173" s="1">
        <v>215800</v>
      </c>
      <c r="Q173" s="1">
        <v>-6.0587820000000004E-3</v>
      </c>
    </row>
    <row r="174" spans="1:17" ht="14.25" customHeight="1">
      <c r="A174" s="2">
        <v>44907</v>
      </c>
      <c r="B174" s="1">
        <v>553.45001200000002</v>
      </c>
      <c r="C174" s="1">
        <v>561.70001200000002</v>
      </c>
      <c r="D174" s="1">
        <v>550.79998799999998</v>
      </c>
      <c r="E174" s="1">
        <v>555.40002400000003</v>
      </c>
      <c r="F174" s="1">
        <v>555.40002400000003</v>
      </c>
      <c r="G174" s="1">
        <v>97861</v>
      </c>
      <c r="H174" s="1">
        <v>3.523375E-3</v>
      </c>
      <c r="J174" s="2">
        <v>44907</v>
      </c>
      <c r="K174" s="1">
        <v>18402.150389999999</v>
      </c>
      <c r="L174" s="1">
        <v>18521.550780000001</v>
      </c>
      <c r="M174" s="1">
        <v>18345.699219999999</v>
      </c>
      <c r="N174" s="1">
        <v>18497.150389999999</v>
      </c>
      <c r="O174" s="1">
        <v>18497.150389999999</v>
      </c>
      <c r="P174" s="1">
        <v>193900</v>
      </c>
      <c r="Q174" s="4">
        <v>2.9777500000000001E-5</v>
      </c>
    </row>
    <row r="175" spans="1:17" ht="14.25" customHeight="1">
      <c r="A175" s="2">
        <v>44908</v>
      </c>
      <c r="B175" s="1">
        <v>558.95001200000002</v>
      </c>
      <c r="C175" s="1">
        <v>576.40002400000003</v>
      </c>
      <c r="D175" s="1">
        <v>557</v>
      </c>
      <c r="E175" s="1">
        <v>561.20001200000002</v>
      </c>
      <c r="F175" s="1">
        <v>561.20001200000002</v>
      </c>
      <c r="G175" s="1">
        <v>243060</v>
      </c>
      <c r="H175" s="1">
        <v>1.0442902E-2</v>
      </c>
      <c r="J175" s="2">
        <v>44908</v>
      </c>
      <c r="K175" s="1">
        <v>18524.400389999999</v>
      </c>
      <c r="L175" s="1">
        <v>18617.25</v>
      </c>
      <c r="M175" s="1">
        <v>18490.199219999999</v>
      </c>
      <c r="N175" s="1">
        <v>18608</v>
      </c>
      <c r="O175" s="1">
        <v>18608</v>
      </c>
      <c r="P175" s="1">
        <v>187600</v>
      </c>
      <c r="Q175" s="1">
        <v>5.9927940000000001E-3</v>
      </c>
    </row>
    <row r="176" spans="1:17" ht="14.25" customHeight="1">
      <c r="A176" s="2">
        <v>44909</v>
      </c>
      <c r="B176" s="1">
        <v>562.84997599999997</v>
      </c>
      <c r="C176" s="1">
        <v>573</v>
      </c>
      <c r="D176" s="1">
        <v>557</v>
      </c>
      <c r="E176" s="1">
        <v>559.20001200000002</v>
      </c>
      <c r="F176" s="1">
        <v>559.20001200000002</v>
      </c>
      <c r="G176" s="1">
        <v>97039</v>
      </c>
      <c r="H176" s="1">
        <v>-3.5637920000000001E-3</v>
      </c>
      <c r="J176" s="2">
        <v>44909</v>
      </c>
      <c r="K176" s="1">
        <v>18671.25</v>
      </c>
      <c r="L176" s="1">
        <v>18696.099610000001</v>
      </c>
      <c r="M176" s="1">
        <v>18632.900389999999</v>
      </c>
      <c r="N176" s="1">
        <v>18660.300780000001</v>
      </c>
      <c r="O176" s="1">
        <v>18660.300780000001</v>
      </c>
      <c r="P176" s="1">
        <v>208000</v>
      </c>
      <c r="Q176" s="1">
        <v>2.8106609999999999E-3</v>
      </c>
    </row>
    <row r="177" spans="1:17" ht="14.25" customHeight="1">
      <c r="A177" s="2">
        <v>44910</v>
      </c>
      <c r="B177" s="1">
        <v>559.84997599999997</v>
      </c>
      <c r="C177" s="1">
        <v>592</v>
      </c>
      <c r="D177" s="1">
        <v>558.04998799999998</v>
      </c>
      <c r="E177" s="1">
        <v>586.70001200000002</v>
      </c>
      <c r="F177" s="1">
        <v>586.70001200000002</v>
      </c>
      <c r="G177" s="1">
        <v>595130</v>
      </c>
      <c r="H177" s="1">
        <v>4.9177394999999999E-2</v>
      </c>
      <c r="J177" s="2">
        <v>44910</v>
      </c>
      <c r="K177" s="1">
        <v>18614.400389999999</v>
      </c>
      <c r="L177" s="1">
        <v>18652.900389999999</v>
      </c>
      <c r="M177" s="1">
        <v>18387.699219999999</v>
      </c>
      <c r="N177" s="1">
        <v>18414.900389999999</v>
      </c>
      <c r="O177" s="1">
        <v>18414.900389999999</v>
      </c>
      <c r="P177" s="1">
        <v>183100</v>
      </c>
      <c r="Q177" s="1">
        <v>-1.3150934E-2</v>
      </c>
    </row>
    <row r="178" spans="1:17" ht="14.25" customHeight="1">
      <c r="A178" s="2">
        <v>44911</v>
      </c>
      <c r="B178" s="1">
        <v>588.84997599999997</v>
      </c>
      <c r="C178" s="1">
        <v>588.84997599999997</v>
      </c>
      <c r="D178" s="1">
        <v>561.20001200000002</v>
      </c>
      <c r="E178" s="1">
        <v>578.15002400000003</v>
      </c>
      <c r="F178" s="1">
        <v>578.15002400000003</v>
      </c>
      <c r="G178" s="1">
        <v>398833</v>
      </c>
      <c r="H178" s="1">
        <v>-1.4573015E-2</v>
      </c>
      <c r="J178" s="2">
        <v>44911</v>
      </c>
      <c r="K178" s="1">
        <v>18319.099610000001</v>
      </c>
      <c r="L178" s="1">
        <v>18440.949219999999</v>
      </c>
      <c r="M178" s="1">
        <v>18255.150389999999</v>
      </c>
      <c r="N178" s="1">
        <v>18269</v>
      </c>
      <c r="O178" s="1">
        <v>18269</v>
      </c>
      <c r="P178" s="1">
        <v>277700</v>
      </c>
      <c r="Q178" s="1">
        <v>-7.9229529999999999E-3</v>
      </c>
    </row>
    <row r="179" spans="1:17" ht="14.25" customHeight="1">
      <c r="A179" s="2">
        <v>44914</v>
      </c>
      <c r="B179" s="1">
        <v>580</v>
      </c>
      <c r="C179" s="1">
        <v>583.84997599999997</v>
      </c>
      <c r="D179" s="1">
        <v>567</v>
      </c>
      <c r="E179" s="1">
        <v>570</v>
      </c>
      <c r="F179" s="1">
        <v>570</v>
      </c>
      <c r="G179" s="1">
        <v>98908</v>
      </c>
      <c r="H179" s="1">
        <v>-1.4096729000000001E-2</v>
      </c>
      <c r="J179" s="2">
        <v>44914</v>
      </c>
      <c r="K179" s="1">
        <v>18288.099610000001</v>
      </c>
      <c r="L179" s="1">
        <v>18431.650389999999</v>
      </c>
      <c r="M179" s="1">
        <v>18244.550780000001</v>
      </c>
      <c r="N179" s="1">
        <v>18420.449219999999</v>
      </c>
      <c r="O179" s="1">
        <v>18420.449219999999</v>
      </c>
      <c r="P179" s="1">
        <v>154800</v>
      </c>
      <c r="Q179" s="1">
        <v>8.2899570000000006E-3</v>
      </c>
    </row>
    <row r="180" spans="1:17" ht="14.25" customHeight="1">
      <c r="A180" s="2">
        <v>44915</v>
      </c>
      <c r="B180" s="1">
        <v>572</v>
      </c>
      <c r="C180" s="1">
        <v>572.95001200000002</v>
      </c>
      <c r="D180" s="1">
        <v>555.54998799999998</v>
      </c>
      <c r="E180" s="1">
        <v>558.59997599999997</v>
      </c>
      <c r="F180" s="1">
        <v>558.59997599999997</v>
      </c>
      <c r="G180" s="1">
        <v>122006</v>
      </c>
      <c r="H180" s="1">
        <v>-2.0000041999999999E-2</v>
      </c>
      <c r="J180" s="2">
        <v>44915</v>
      </c>
      <c r="K180" s="1">
        <v>18340.300780000001</v>
      </c>
      <c r="L180" s="1">
        <v>18404.900389999999</v>
      </c>
      <c r="M180" s="1">
        <v>18202.650389999999</v>
      </c>
      <c r="N180" s="1">
        <v>18385.300780000001</v>
      </c>
      <c r="O180" s="1">
        <v>18385.300780000001</v>
      </c>
      <c r="P180" s="1">
        <v>169000</v>
      </c>
      <c r="Q180" s="1">
        <v>-1.908121E-3</v>
      </c>
    </row>
    <row r="181" spans="1:17" ht="14.25" customHeight="1">
      <c r="A181" s="2">
        <v>44916</v>
      </c>
      <c r="B181" s="1">
        <v>560</v>
      </c>
      <c r="C181" s="1">
        <v>572.04998799999998</v>
      </c>
      <c r="D181" s="1">
        <v>530.5</v>
      </c>
      <c r="E181" s="1">
        <v>536.09997599999997</v>
      </c>
      <c r="F181" s="1">
        <v>536.09997599999997</v>
      </c>
      <c r="G181" s="1">
        <v>255359</v>
      </c>
      <c r="H181" s="1">
        <v>-4.0279270999999998E-2</v>
      </c>
      <c r="J181" s="2">
        <v>44916</v>
      </c>
      <c r="K181" s="1">
        <v>18435.150389999999</v>
      </c>
      <c r="L181" s="1">
        <v>18473.349610000001</v>
      </c>
      <c r="M181" s="1">
        <v>18162.75</v>
      </c>
      <c r="N181" s="1">
        <v>18199.099610000001</v>
      </c>
      <c r="O181" s="1">
        <v>18199.099610000001</v>
      </c>
      <c r="P181" s="1">
        <v>187600</v>
      </c>
      <c r="Q181" s="1">
        <v>-1.012772E-2</v>
      </c>
    </row>
    <row r="182" spans="1:17" ht="14.25" customHeight="1">
      <c r="A182" s="2">
        <v>44917</v>
      </c>
      <c r="B182" s="1">
        <v>540.20001200000002</v>
      </c>
      <c r="C182" s="1">
        <v>543.45001200000002</v>
      </c>
      <c r="D182" s="1">
        <v>508.89999399999999</v>
      </c>
      <c r="E182" s="1">
        <v>517.29998799999998</v>
      </c>
      <c r="F182" s="1">
        <v>517.29998799999998</v>
      </c>
      <c r="G182" s="1">
        <v>272751</v>
      </c>
      <c r="H182" s="1">
        <v>-3.5068062999999997E-2</v>
      </c>
      <c r="J182" s="2">
        <v>44917</v>
      </c>
      <c r="K182" s="1">
        <v>18288.800780000001</v>
      </c>
      <c r="L182" s="1">
        <v>18318.75</v>
      </c>
      <c r="M182" s="1">
        <v>18068.599610000001</v>
      </c>
      <c r="N182" s="1">
        <v>18127.349610000001</v>
      </c>
      <c r="O182" s="1">
        <v>18127.349610000001</v>
      </c>
      <c r="P182" s="1">
        <v>195700</v>
      </c>
      <c r="Q182" s="1">
        <v>-3.942503E-3</v>
      </c>
    </row>
    <row r="183" spans="1:17" ht="14.25" customHeight="1">
      <c r="A183" s="2">
        <v>44918</v>
      </c>
      <c r="B183" s="1">
        <v>514.95001200000002</v>
      </c>
      <c r="C183" s="1">
        <v>518.29998799999998</v>
      </c>
      <c r="D183" s="1">
        <v>491.14999399999999</v>
      </c>
      <c r="E183" s="1">
        <v>509.45001200000002</v>
      </c>
      <c r="F183" s="1">
        <v>509.45001200000002</v>
      </c>
      <c r="G183" s="1">
        <v>295685</v>
      </c>
      <c r="H183" s="1">
        <v>-1.5174900999999999E-2</v>
      </c>
      <c r="J183" s="2">
        <v>44918</v>
      </c>
      <c r="K183" s="1">
        <v>17977.650389999999</v>
      </c>
      <c r="L183" s="1">
        <v>18050.449219999999</v>
      </c>
      <c r="M183" s="1">
        <v>17779.5</v>
      </c>
      <c r="N183" s="1">
        <v>17806.800780000001</v>
      </c>
      <c r="O183" s="1">
        <v>17806.800780000001</v>
      </c>
      <c r="P183" s="1">
        <v>221500</v>
      </c>
      <c r="Q183" s="1">
        <v>-1.768316E-2</v>
      </c>
    </row>
    <row r="184" spans="1:17" ht="14.25" customHeight="1">
      <c r="A184" s="2">
        <v>44921</v>
      </c>
      <c r="B184" s="1">
        <v>501.60000600000001</v>
      </c>
      <c r="C184" s="1">
        <v>539.5</v>
      </c>
      <c r="D184" s="1">
        <v>496.5</v>
      </c>
      <c r="E184" s="1">
        <v>534.90002400000003</v>
      </c>
      <c r="F184" s="1">
        <v>534.90002400000003</v>
      </c>
      <c r="G184" s="1">
        <v>255980</v>
      </c>
      <c r="H184" s="1">
        <v>4.9955856999999999E-2</v>
      </c>
      <c r="J184" s="2">
        <v>44921</v>
      </c>
      <c r="K184" s="1">
        <v>17830.400389999999</v>
      </c>
      <c r="L184" s="1">
        <v>18084.099610000001</v>
      </c>
      <c r="M184" s="1">
        <v>17774.25</v>
      </c>
      <c r="N184" s="1">
        <v>18014.599610000001</v>
      </c>
      <c r="O184" s="1">
        <v>18014.599610000001</v>
      </c>
      <c r="P184" s="1">
        <v>176700</v>
      </c>
      <c r="Q184" s="1">
        <v>1.1669633E-2</v>
      </c>
    </row>
    <row r="185" spans="1:17" ht="14.25" customHeight="1">
      <c r="A185" s="2">
        <v>44922</v>
      </c>
      <c r="B185" s="1">
        <v>536.5</v>
      </c>
      <c r="C185" s="1">
        <v>545.54998799999998</v>
      </c>
      <c r="D185" s="1">
        <v>532.59997599999997</v>
      </c>
      <c r="E185" s="1">
        <v>540.70001200000002</v>
      </c>
      <c r="F185" s="1">
        <v>540.70001200000002</v>
      </c>
      <c r="G185" s="1">
        <v>167452</v>
      </c>
      <c r="H185" s="1">
        <v>1.0843125E-2</v>
      </c>
      <c r="J185" s="2">
        <v>44922</v>
      </c>
      <c r="K185" s="1">
        <v>18089.800780000001</v>
      </c>
      <c r="L185" s="1">
        <v>18149.25</v>
      </c>
      <c r="M185" s="1">
        <v>17967.449219999999</v>
      </c>
      <c r="N185" s="1">
        <v>18132.300780000001</v>
      </c>
      <c r="O185" s="1">
        <v>18132.300780000001</v>
      </c>
      <c r="P185" s="1">
        <v>214300</v>
      </c>
      <c r="Q185" s="1">
        <v>6.5336550000000002E-3</v>
      </c>
    </row>
    <row r="186" spans="1:17" ht="14.25" customHeight="1">
      <c r="A186" s="2">
        <v>44923</v>
      </c>
      <c r="B186" s="1">
        <v>549.90002400000003</v>
      </c>
      <c r="C186" s="1">
        <v>559</v>
      </c>
      <c r="D186" s="1">
        <v>538.54998799999998</v>
      </c>
      <c r="E186" s="1">
        <v>555.54998799999998</v>
      </c>
      <c r="F186" s="1">
        <v>555.54998799999998</v>
      </c>
      <c r="G186" s="1">
        <v>205544</v>
      </c>
      <c r="H186" s="1">
        <v>2.7464353E-2</v>
      </c>
      <c r="J186" s="2">
        <v>44923</v>
      </c>
      <c r="K186" s="1">
        <v>18084.75</v>
      </c>
      <c r="L186" s="1">
        <v>18173.099610000001</v>
      </c>
      <c r="M186" s="1">
        <v>18068.349610000001</v>
      </c>
      <c r="N186" s="1">
        <v>18122.5</v>
      </c>
      <c r="O186" s="1">
        <v>18122.5</v>
      </c>
      <c r="P186" s="1">
        <v>193900</v>
      </c>
      <c r="Q186" s="1">
        <v>-5.4051499999999998E-4</v>
      </c>
    </row>
    <row r="187" spans="1:17" ht="14.25" customHeight="1">
      <c r="A187" s="2">
        <v>44924</v>
      </c>
      <c r="B187" s="1">
        <v>555</v>
      </c>
      <c r="C187" s="1">
        <v>555</v>
      </c>
      <c r="D187" s="1">
        <v>542</v>
      </c>
      <c r="E187" s="1">
        <v>542.65002400000003</v>
      </c>
      <c r="F187" s="1">
        <v>542.65002400000003</v>
      </c>
      <c r="G187" s="1">
        <v>73683</v>
      </c>
      <c r="H187" s="1">
        <v>-2.3220167999999999E-2</v>
      </c>
      <c r="J187" s="2">
        <v>44924</v>
      </c>
      <c r="K187" s="1">
        <v>18045.699219999999</v>
      </c>
      <c r="L187" s="1">
        <v>18229.699219999999</v>
      </c>
      <c r="M187" s="1">
        <v>17992.800780000001</v>
      </c>
      <c r="N187" s="1">
        <v>18191</v>
      </c>
      <c r="O187" s="1">
        <v>18191</v>
      </c>
      <c r="P187" s="1">
        <v>281100</v>
      </c>
      <c r="Q187" s="1">
        <v>3.7798319999999999E-3</v>
      </c>
    </row>
    <row r="188" spans="1:17" ht="14.25" customHeight="1">
      <c r="A188" s="2">
        <v>44925</v>
      </c>
      <c r="B188" s="1">
        <v>542.65002400000003</v>
      </c>
      <c r="C188" s="1">
        <v>553.95001200000002</v>
      </c>
      <c r="D188" s="1">
        <v>542.65002400000003</v>
      </c>
      <c r="E188" s="1">
        <v>547</v>
      </c>
      <c r="F188" s="1">
        <v>547</v>
      </c>
      <c r="G188" s="1">
        <v>120261</v>
      </c>
      <c r="H188" s="1">
        <v>8.0161720000000002E-3</v>
      </c>
      <c r="J188" s="2">
        <v>44925</v>
      </c>
      <c r="K188" s="1">
        <v>18259.099610000001</v>
      </c>
      <c r="L188" s="1">
        <v>18265.25</v>
      </c>
      <c r="M188" s="1">
        <v>18080.300780000001</v>
      </c>
      <c r="N188" s="1">
        <v>18105.300780000001</v>
      </c>
      <c r="O188" s="1">
        <v>18105.300780000001</v>
      </c>
      <c r="P188" s="1">
        <v>192000</v>
      </c>
      <c r="Q188" s="1">
        <v>-4.7110779999999996E-3</v>
      </c>
    </row>
    <row r="189" spans="1:17" ht="14.25" customHeight="1">
      <c r="A189" s="2">
        <v>44928</v>
      </c>
      <c r="B189" s="1">
        <v>550</v>
      </c>
      <c r="C189" s="1">
        <v>560</v>
      </c>
      <c r="D189" s="1">
        <v>543</v>
      </c>
      <c r="E189" s="1">
        <v>551.54998799999998</v>
      </c>
      <c r="F189" s="1">
        <v>551.54998799999998</v>
      </c>
      <c r="G189" s="1">
        <v>242421</v>
      </c>
      <c r="H189" s="1">
        <v>8.3180770000000001E-3</v>
      </c>
      <c r="J189" s="2">
        <v>44928</v>
      </c>
      <c r="K189" s="1">
        <v>18131.699219999999</v>
      </c>
      <c r="L189" s="1">
        <v>18215.150389999999</v>
      </c>
      <c r="M189" s="1">
        <v>18086.5</v>
      </c>
      <c r="N189" s="1">
        <v>18197.449219999999</v>
      </c>
      <c r="O189" s="1">
        <v>18197.449219999999</v>
      </c>
      <c r="P189" s="1">
        <v>256100</v>
      </c>
      <c r="Q189" s="1">
        <v>5.089583E-3</v>
      </c>
    </row>
    <row r="190" spans="1:17" ht="14.25" customHeight="1">
      <c r="A190" s="2">
        <v>44929</v>
      </c>
      <c r="B190" s="1">
        <v>553.95001200000002</v>
      </c>
      <c r="C190" s="1">
        <v>565.40002400000003</v>
      </c>
      <c r="D190" s="1">
        <v>552</v>
      </c>
      <c r="E190" s="1">
        <v>560.84997599999997</v>
      </c>
      <c r="F190" s="1">
        <v>560.84997599999997</v>
      </c>
      <c r="G190" s="1">
        <v>367349</v>
      </c>
      <c r="H190" s="1">
        <v>1.6861550999999999E-2</v>
      </c>
      <c r="J190" s="2">
        <v>44929</v>
      </c>
      <c r="K190" s="1">
        <v>18163.199219999999</v>
      </c>
      <c r="L190" s="1">
        <v>18251.949219999999</v>
      </c>
      <c r="M190" s="1">
        <v>18149.800780000001</v>
      </c>
      <c r="N190" s="1">
        <v>18232.550780000001</v>
      </c>
      <c r="O190" s="1">
        <v>18232.550780000001</v>
      </c>
      <c r="P190" s="1">
        <v>208700</v>
      </c>
      <c r="Q190" s="1">
        <v>1.9289279999999999E-3</v>
      </c>
    </row>
    <row r="191" spans="1:17" ht="14.25" customHeight="1">
      <c r="A191" s="2">
        <v>44930</v>
      </c>
      <c r="B191" s="1">
        <v>560.84997599999997</v>
      </c>
      <c r="C191" s="1">
        <v>563.25</v>
      </c>
      <c r="D191" s="1">
        <v>541</v>
      </c>
      <c r="E191" s="1">
        <v>545.40002400000003</v>
      </c>
      <c r="F191" s="1">
        <v>545.40002400000003</v>
      </c>
      <c r="G191" s="1">
        <v>189623</v>
      </c>
      <c r="H191" s="1">
        <v>-2.7547387999999999E-2</v>
      </c>
      <c r="J191" s="2">
        <v>44930</v>
      </c>
      <c r="K191" s="1">
        <v>18230.650389999999</v>
      </c>
      <c r="L191" s="1">
        <v>18243</v>
      </c>
      <c r="M191" s="1">
        <v>18020.599610000001</v>
      </c>
      <c r="N191" s="1">
        <v>18042.949219999999</v>
      </c>
      <c r="O191" s="1">
        <v>18042.949219999999</v>
      </c>
      <c r="P191" s="1">
        <v>235200</v>
      </c>
      <c r="Q191" s="1">
        <v>-1.0399069E-2</v>
      </c>
    </row>
    <row r="192" spans="1:17" ht="14.25" customHeight="1">
      <c r="A192" s="2">
        <v>44931</v>
      </c>
      <c r="B192" s="1">
        <v>547.95001200000002</v>
      </c>
      <c r="C192" s="1">
        <v>556</v>
      </c>
      <c r="D192" s="1">
        <v>546.09997599999997</v>
      </c>
      <c r="E192" s="1">
        <v>550.40002400000003</v>
      </c>
      <c r="F192" s="1">
        <v>550.40002400000003</v>
      </c>
      <c r="G192" s="1">
        <v>151838</v>
      </c>
      <c r="H192" s="1">
        <v>9.167583E-3</v>
      </c>
      <c r="J192" s="2">
        <v>44931</v>
      </c>
      <c r="K192" s="1">
        <v>18101.949219999999</v>
      </c>
      <c r="L192" s="1">
        <v>18120.300780000001</v>
      </c>
      <c r="M192" s="1">
        <v>17892.599610000001</v>
      </c>
      <c r="N192" s="1">
        <v>17992.150389999999</v>
      </c>
      <c r="O192" s="1">
        <v>17992.150389999999</v>
      </c>
      <c r="P192" s="1">
        <v>269900</v>
      </c>
      <c r="Q192" s="1">
        <v>-2.8154389999999999E-3</v>
      </c>
    </row>
    <row r="193" spans="1:17" ht="14.25" customHeight="1">
      <c r="A193" s="2">
        <v>44932</v>
      </c>
      <c r="B193" s="1">
        <v>552.40002400000003</v>
      </c>
      <c r="C193" s="1">
        <v>552.45001200000002</v>
      </c>
      <c r="D193" s="1">
        <v>532.15002400000003</v>
      </c>
      <c r="E193" s="1">
        <v>542.95001200000002</v>
      </c>
      <c r="F193" s="1">
        <v>542.95001200000002</v>
      </c>
      <c r="G193" s="1">
        <v>188278</v>
      </c>
      <c r="H193" s="1">
        <v>-1.3535632000000001E-2</v>
      </c>
      <c r="J193" s="2">
        <v>44932</v>
      </c>
      <c r="K193" s="1">
        <v>18008.050780000001</v>
      </c>
      <c r="L193" s="1">
        <v>18047.400389999999</v>
      </c>
      <c r="M193" s="1">
        <v>17795.550780000001</v>
      </c>
      <c r="N193" s="1">
        <v>17859.449219999999</v>
      </c>
      <c r="O193" s="1">
        <v>17859.449219999999</v>
      </c>
      <c r="P193" s="1">
        <v>238200</v>
      </c>
      <c r="Q193" s="1">
        <v>-7.3755039999999997E-3</v>
      </c>
    </row>
    <row r="194" spans="1:17" ht="14.25" customHeight="1">
      <c r="A194" s="2">
        <v>44935</v>
      </c>
      <c r="B194" s="1">
        <v>549.84997599999997</v>
      </c>
      <c r="C194" s="1">
        <v>557</v>
      </c>
      <c r="D194" s="1">
        <v>537.20001200000002</v>
      </c>
      <c r="E194" s="1">
        <v>539.70001200000002</v>
      </c>
      <c r="F194" s="1">
        <v>539.70001200000002</v>
      </c>
      <c r="G194" s="1">
        <v>302806</v>
      </c>
      <c r="H194" s="1">
        <v>-5.9858180000000004E-3</v>
      </c>
      <c r="J194" s="2">
        <v>44935</v>
      </c>
      <c r="K194" s="1">
        <v>17952.550780000001</v>
      </c>
      <c r="L194" s="1">
        <v>18141.400389999999</v>
      </c>
      <c r="M194" s="1">
        <v>17936.150389999999</v>
      </c>
      <c r="N194" s="1">
        <v>18101.199219999999</v>
      </c>
      <c r="O194" s="1">
        <v>18101.199219999999</v>
      </c>
      <c r="P194" s="1">
        <v>257200</v>
      </c>
      <c r="Q194" s="1">
        <v>1.3536252E-2</v>
      </c>
    </row>
    <row r="195" spans="1:17" ht="14.25" customHeight="1">
      <c r="A195" s="2">
        <v>44936</v>
      </c>
      <c r="B195" s="1">
        <v>543</v>
      </c>
      <c r="C195" s="1">
        <v>543</v>
      </c>
      <c r="D195" s="1">
        <v>527</v>
      </c>
      <c r="E195" s="1">
        <v>530.29998799999998</v>
      </c>
      <c r="F195" s="1">
        <v>530.29998799999998</v>
      </c>
      <c r="G195" s="1">
        <v>90311</v>
      </c>
      <c r="H195" s="1">
        <v>-1.7417128E-2</v>
      </c>
      <c r="J195" s="2">
        <v>44936</v>
      </c>
      <c r="K195" s="1">
        <v>18121.300780000001</v>
      </c>
      <c r="L195" s="1">
        <v>18127.599610000001</v>
      </c>
      <c r="M195" s="1">
        <v>17856</v>
      </c>
      <c r="N195" s="1">
        <v>17914.150389999999</v>
      </c>
      <c r="O195" s="1">
        <v>17914.150389999999</v>
      </c>
      <c r="P195" s="1">
        <v>283300</v>
      </c>
      <c r="Q195" s="1">
        <v>-1.0333505E-2</v>
      </c>
    </row>
    <row r="196" spans="1:17" ht="14.25" customHeight="1">
      <c r="A196" s="2">
        <v>44937</v>
      </c>
      <c r="B196" s="1">
        <v>540</v>
      </c>
      <c r="C196" s="1">
        <v>542.70001200000002</v>
      </c>
      <c r="D196" s="1">
        <v>524.75</v>
      </c>
      <c r="E196" s="1">
        <v>536.25</v>
      </c>
      <c r="F196" s="1">
        <v>536.25</v>
      </c>
      <c r="G196" s="1">
        <v>202181</v>
      </c>
      <c r="H196" s="1">
        <v>1.1220087E-2</v>
      </c>
      <c r="J196" s="2">
        <v>44937</v>
      </c>
      <c r="K196" s="1">
        <v>17924.25</v>
      </c>
      <c r="L196" s="1">
        <v>17976.349610000001</v>
      </c>
      <c r="M196" s="1">
        <v>17824.349610000001</v>
      </c>
      <c r="N196" s="1">
        <v>17895.699219999999</v>
      </c>
      <c r="O196" s="1">
        <v>17895.699219999999</v>
      </c>
      <c r="P196" s="1">
        <v>259900</v>
      </c>
      <c r="Q196" s="1">
        <v>-1.029978E-3</v>
      </c>
    </row>
    <row r="197" spans="1:17" ht="14.25" customHeight="1">
      <c r="A197" s="2">
        <v>44938</v>
      </c>
      <c r="B197" s="1">
        <v>538</v>
      </c>
      <c r="C197" s="1">
        <v>546.54998799999998</v>
      </c>
      <c r="D197" s="1">
        <v>530.5</v>
      </c>
      <c r="E197" s="1">
        <v>539.84997599999997</v>
      </c>
      <c r="F197" s="1">
        <v>539.84997599999997</v>
      </c>
      <c r="G197" s="1">
        <v>212486</v>
      </c>
      <c r="H197" s="1">
        <v>6.7132420000000003E-3</v>
      </c>
      <c r="J197" s="2">
        <v>44938</v>
      </c>
      <c r="K197" s="1">
        <v>17920.849610000001</v>
      </c>
      <c r="L197" s="1">
        <v>17945.800780000001</v>
      </c>
      <c r="M197" s="1">
        <v>17761.650389999999</v>
      </c>
      <c r="N197" s="1">
        <v>17858.199219999999</v>
      </c>
      <c r="O197" s="1">
        <v>17858.199219999999</v>
      </c>
      <c r="P197" s="1">
        <v>227800</v>
      </c>
      <c r="Q197" s="1">
        <v>-2.0954760000000002E-3</v>
      </c>
    </row>
    <row r="198" spans="1:17" ht="14.25" customHeight="1">
      <c r="A198" s="2">
        <v>44939</v>
      </c>
      <c r="B198" s="1">
        <v>546</v>
      </c>
      <c r="C198" s="1">
        <v>554.84997599999997</v>
      </c>
      <c r="D198" s="1">
        <v>536</v>
      </c>
      <c r="E198" s="1">
        <v>552.59997599999997</v>
      </c>
      <c r="F198" s="1">
        <v>552.59997599999997</v>
      </c>
      <c r="G198" s="1">
        <v>232141</v>
      </c>
      <c r="H198" s="1">
        <v>2.3617672999999999E-2</v>
      </c>
      <c r="J198" s="2">
        <v>44939</v>
      </c>
      <c r="K198" s="1">
        <v>17867.5</v>
      </c>
      <c r="L198" s="1">
        <v>17999.349610000001</v>
      </c>
      <c r="M198" s="1">
        <v>17774.25</v>
      </c>
      <c r="N198" s="1">
        <v>17956.599610000001</v>
      </c>
      <c r="O198" s="1">
        <v>17956.599610000001</v>
      </c>
      <c r="P198" s="1">
        <v>256700</v>
      </c>
      <c r="Q198" s="1">
        <v>5.5100959999999999E-3</v>
      </c>
    </row>
    <row r="199" spans="1:17" ht="14.25" customHeight="1">
      <c r="A199" s="2">
        <v>44942</v>
      </c>
      <c r="B199" s="1">
        <v>554.59997599999997</v>
      </c>
      <c r="C199" s="1">
        <v>559.5</v>
      </c>
      <c r="D199" s="1">
        <v>551.45001200000002</v>
      </c>
      <c r="E199" s="1">
        <v>556.20001200000002</v>
      </c>
      <c r="F199" s="1">
        <v>556.20001200000002</v>
      </c>
      <c r="G199" s="1">
        <v>129042</v>
      </c>
      <c r="H199" s="1">
        <v>6.514723E-3</v>
      </c>
      <c r="J199" s="2">
        <v>44942</v>
      </c>
      <c r="K199" s="1">
        <v>18033.150389999999</v>
      </c>
      <c r="L199" s="1">
        <v>18049.650389999999</v>
      </c>
      <c r="M199" s="1">
        <v>17853.650389999999</v>
      </c>
      <c r="N199" s="1">
        <v>17894.849610000001</v>
      </c>
      <c r="O199" s="1">
        <v>17894.849610000001</v>
      </c>
      <c r="P199" s="1">
        <v>206200</v>
      </c>
      <c r="Q199" s="1">
        <v>-3.4388470000000001E-3</v>
      </c>
    </row>
    <row r="200" spans="1:17" ht="14.25" customHeight="1">
      <c r="A200" s="2">
        <v>44943</v>
      </c>
      <c r="B200" s="1">
        <v>556.20001200000002</v>
      </c>
      <c r="C200" s="1">
        <v>563.90002400000003</v>
      </c>
      <c r="D200" s="1">
        <v>553.15002400000003</v>
      </c>
      <c r="E200" s="1">
        <v>554.79998799999998</v>
      </c>
      <c r="F200" s="1">
        <v>554.79998799999998</v>
      </c>
      <c r="G200" s="1">
        <v>156372</v>
      </c>
      <c r="H200" s="1">
        <v>-2.517123E-3</v>
      </c>
      <c r="J200" s="2">
        <v>44943</v>
      </c>
      <c r="K200" s="1">
        <v>17922.800780000001</v>
      </c>
      <c r="L200" s="1">
        <v>18072.050780000001</v>
      </c>
      <c r="M200" s="1">
        <v>17886.949219999999</v>
      </c>
      <c r="N200" s="1">
        <v>18053.300780000001</v>
      </c>
      <c r="O200" s="1">
        <v>18053.300780000001</v>
      </c>
      <c r="P200" s="1">
        <v>219100</v>
      </c>
      <c r="Q200" s="1">
        <v>8.8545689999999996E-3</v>
      </c>
    </row>
    <row r="201" spans="1:17" ht="14.25" customHeight="1">
      <c r="A201" s="2">
        <v>44944</v>
      </c>
      <c r="B201" s="1">
        <v>559</v>
      </c>
      <c r="C201" s="1">
        <v>564.84997599999997</v>
      </c>
      <c r="D201" s="1">
        <v>549.79998799999998</v>
      </c>
      <c r="E201" s="1">
        <v>559.29998799999998</v>
      </c>
      <c r="F201" s="1">
        <v>559.29998799999998</v>
      </c>
      <c r="G201" s="1">
        <v>135885</v>
      </c>
      <c r="H201" s="1">
        <v>8.1110309999999994E-3</v>
      </c>
      <c r="J201" s="2">
        <v>44944</v>
      </c>
      <c r="K201" s="1">
        <v>18074.300780000001</v>
      </c>
      <c r="L201" s="1">
        <v>18183.75</v>
      </c>
      <c r="M201" s="1">
        <v>18032.449219999999</v>
      </c>
      <c r="N201" s="1">
        <v>18165.349610000001</v>
      </c>
      <c r="O201" s="1">
        <v>18165.349610000001</v>
      </c>
      <c r="P201" s="1">
        <v>255800</v>
      </c>
      <c r="Q201" s="1">
        <v>6.2065560000000002E-3</v>
      </c>
    </row>
    <row r="202" spans="1:17" ht="14.25" customHeight="1">
      <c r="A202" s="2">
        <v>44945</v>
      </c>
      <c r="B202" s="1">
        <v>560</v>
      </c>
      <c r="C202" s="1">
        <v>570</v>
      </c>
      <c r="D202" s="1">
        <v>557.5</v>
      </c>
      <c r="E202" s="1">
        <v>568.54998799999998</v>
      </c>
      <c r="F202" s="1">
        <v>568.54998799999998</v>
      </c>
      <c r="G202" s="1">
        <v>191164</v>
      </c>
      <c r="H202" s="1">
        <v>1.6538530999999999E-2</v>
      </c>
      <c r="J202" s="2">
        <v>44945</v>
      </c>
      <c r="K202" s="1">
        <v>18119.800780000001</v>
      </c>
      <c r="L202" s="1">
        <v>18155.199219999999</v>
      </c>
      <c r="M202" s="1">
        <v>18063.75</v>
      </c>
      <c r="N202" s="1">
        <v>18107.849610000001</v>
      </c>
      <c r="O202" s="1">
        <v>18107.849610000001</v>
      </c>
      <c r="P202" s="1">
        <v>237800</v>
      </c>
      <c r="Q202" s="1">
        <v>-3.1653670000000001E-3</v>
      </c>
    </row>
    <row r="203" spans="1:17" ht="14.25" customHeight="1">
      <c r="A203" s="2">
        <v>44946</v>
      </c>
      <c r="B203" s="1">
        <v>570.40002400000003</v>
      </c>
      <c r="C203" s="1">
        <v>573.40002400000003</v>
      </c>
      <c r="D203" s="1">
        <v>553.65002400000003</v>
      </c>
      <c r="E203" s="1">
        <v>556.84997599999997</v>
      </c>
      <c r="F203" s="1">
        <v>556.84997599999997</v>
      </c>
      <c r="G203" s="1">
        <v>122096</v>
      </c>
      <c r="H203" s="1">
        <v>-2.0578686999999998E-2</v>
      </c>
      <c r="J203" s="2">
        <v>44946</v>
      </c>
      <c r="K203" s="1">
        <v>18115.599610000001</v>
      </c>
      <c r="L203" s="1">
        <v>18145.449219999999</v>
      </c>
      <c r="M203" s="1">
        <v>18016.199219999999</v>
      </c>
      <c r="N203" s="1">
        <v>18027.650389999999</v>
      </c>
      <c r="O203" s="1">
        <v>18027.650389999999</v>
      </c>
      <c r="P203" s="1">
        <v>237200</v>
      </c>
      <c r="Q203" s="1">
        <v>-4.4289749999999999E-3</v>
      </c>
    </row>
    <row r="204" spans="1:17" ht="14.25" customHeight="1">
      <c r="A204" s="2">
        <v>44949</v>
      </c>
      <c r="B204" s="1">
        <v>560</v>
      </c>
      <c r="C204" s="1">
        <v>564.90002400000003</v>
      </c>
      <c r="D204" s="1">
        <v>547.40002400000003</v>
      </c>
      <c r="E204" s="1">
        <v>550.04998799999998</v>
      </c>
      <c r="F204" s="1">
        <v>550.04998799999998</v>
      </c>
      <c r="G204" s="1">
        <v>92656</v>
      </c>
      <c r="H204" s="1">
        <v>-1.2211526E-2</v>
      </c>
      <c r="J204" s="2">
        <v>44949</v>
      </c>
      <c r="K204" s="1">
        <v>18118.449219999999</v>
      </c>
      <c r="L204" s="1">
        <v>18162.599610000001</v>
      </c>
      <c r="M204" s="1">
        <v>18063.449219999999</v>
      </c>
      <c r="N204" s="1">
        <v>18118.550780000001</v>
      </c>
      <c r="O204" s="1">
        <v>18118.550780000001</v>
      </c>
      <c r="P204" s="1">
        <v>202500</v>
      </c>
      <c r="Q204" s="1">
        <v>5.042276E-3</v>
      </c>
    </row>
    <row r="205" spans="1:17" ht="14.25" customHeight="1">
      <c r="A205" s="2">
        <v>44950</v>
      </c>
      <c r="B205" s="1">
        <v>553.95001200000002</v>
      </c>
      <c r="C205" s="1">
        <v>553.95001200000002</v>
      </c>
      <c r="D205" s="1">
        <v>538.65002400000003</v>
      </c>
      <c r="E205" s="1">
        <v>541.54998799999998</v>
      </c>
      <c r="F205" s="1">
        <v>541.54998799999998</v>
      </c>
      <c r="G205" s="1">
        <v>63658</v>
      </c>
      <c r="H205" s="1">
        <v>-1.5453141E-2</v>
      </c>
      <c r="J205" s="2">
        <v>44950</v>
      </c>
      <c r="K205" s="1">
        <v>18183.949219999999</v>
      </c>
      <c r="L205" s="1">
        <v>18201.25</v>
      </c>
      <c r="M205" s="1">
        <v>18078.650389999999</v>
      </c>
      <c r="N205" s="1">
        <v>18118.300780000001</v>
      </c>
      <c r="O205" s="1">
        <v>18118.300780000001</v>
      </c>
      <c r="P205" s="1">
        <v>216900</v>
      </c>
      <c r="Q205" s="4">
        <v>-1.3798000000000001E-5</v>
      </c>
    </row>
    <row r="206" spans="1:17" ht="14.25" customHeight="1">
      <c r="A206" s="2">
        <v>44951</v>
      </c>
      <c r="B206" s="1">
        <v>541.5</v>
      </c>
      <c r="C206" s="1">
        <v>556.75</v>
      </c>
      <c r="D206" s="1">
        <v>540</v>
      </c>
      <c r="E206" s="1">
        <v>543.40002400000003</v>
      </c>
      <c r="F206" s="1">
        <v>543.40002400000003</v>
      </c>
      <c r="G206" s="1">
        <v>143224</v>
      </c>
      <c r="H206" s="1">
        <v>3.4161870000000002E-3</v>
      </c>
      <c r="J206" s="2">
        <v>44951</v>
      </c>
      <c r="K206" s="1">
        <v>18093.349610000001</v>
      </c>
      <c r="L206" s="1">
        <v>18100.599610000001</v>
      </c>
      <c r="M206" s="1">
        <v>17846.150389999999</v>
      </c>
      <c r="N206" s="1">
        <v>17891.949219999999</v>
      </c>
      <c r="O206" s="1">
        <v>17891.949219999999</v>
      </c>
      <c r="P206" s="1">
        <v>257200</v>
      </c>
      <c r="Q206" s="1">
        <v>-1.2492980000000001E-2</v>
      </c>
    </row>
    <row r="207" spans="1:17" ht="14.25" customHeight="1">
      <c r="A207" s="2">
        <v>44953</v>
      </c>
      <c r="B207" s="1">
        <v>548.79998799999998</v>
      </c>
      <c r="C207" s="1">
        <v>551.25</v>
      </c>
      <c r="D207" s="1">
        <v>526.40002400000003</v>
      </c>
      <c r="E207" s="1">
        <v>541.79998799999998</v>
      </c>
      <c r="F207" s="1">
        <v>541.79998799999998</v>
      </c>
      <c r="G207" s="1">
        <v>118122</v>
      </c>
      <c r="H207" s="1">
        <v>-2.9444900000000001E-3</v>
      </c>
      <c r="J207" s="2">
        <v>44953</v>
      </c>
      <c r="K207" s="1">
        <v>17877.199219999999</v>
      </c>
      <c r="L207" s="1">
        <v>17884.75</v>
      </c>
      <c r="M207" s="1">
        <v>17493.550780000001</v>
      </c>
      <c r="N207" s="1">
        <v>17604.349610000001</v>
      </c>
      <c r="O207" s="1">
        <v>17604.349610000001</v>
      </c>
      <c r="P207" s="1">
        <v>476300</v>
      </c>
      <c r="Q207" s="1">
        <v>-1.6074247E-2</v>
      </c>
    </row>
    <row r="208" spans="1:17" ht="14.25" customHeight="1">
      <c r="A208" s="2">
        <v>44956</v>
      </c>
      <c r="B208" s="1">
        <v>542</v>
      </c>
      <c r="C208" s="1">
        <v>544.34997599999997</v>
      </c>
      <c r="D208" s="1">
        <v>528.84997599999997</v>
      </c>
      <c r="E208" s="1">
        <v>535.70001200000002</v>
      </c>
      <c r="F208" s="1">
        <v>535.70001200000002</v>
      </c>
      <c r="G208" s="1">
        <v>111788</v>
      </c>
      <c r="H208" s="1">
        <v>-1.1258723E-2</v>
      </c>
      <c r="J208" s="2">
        <v>44956</v>
      </c>
      <c r="K208" s="1">
        <v>17541.949219999999</v>
      </c>
      <c r="L208" s="1">
        <v>17709.150389999999</v>
      </c>
      <c r="M208" s="1">
        <v>17405.550780000001</v>
      </c>
      <c r="N208" s="1">
        <v>17648.949219999999</v>
      </c>
      <c r="O208" s="1">
        <v>17648.949219999999</v>
      </c>
      <c r="P208" s="1">
        <v>432400</v>
      </c>
      <c r="Q208" s="1">
        <v>2.5334429999999998E-3</v>
      </c>
    </row>
    <row r="209" spans="1:17" ht="14.25" customHeight="1">
      <c r="A209" s="2">
        <v>44957</v>
      </c>
      <c r="B209" s="1">
        <v>535.5</v>
      </c>
      <c r="C209" s="1">
        <v>556</v>
      </c>
      <c r="D209" s="1">
        <v>525.34997599999997</v>
      </c>
      <c r="E209" s="1">
        <v>553.95001200000002</v>
      </c>
      <c r="F209" s="1">
        <v>553.95001200000002</v>
      </c>
      <c r="G209" s="1">
        <v>165995</v>
      </c>
      <c r="H209" s="1">
        <v>3.4067574000000003E-2</v>
      </c>
      <c r="J209" s="2">
        <v>44957</v>
      </c>
      <c r="K209" s="1">
        <v>17731.449219999999</v>
      </c>
      <c r="L209" s="1">
        <v>17735.699219999999</v>
      </c>
      <c r="M209" s="1">
        <v>17537.550780000001</v>
      </c>
      <c r="N209" s="1">
        <v>17662.150389999999</v>
      </c>
      <c r="O209" s="1">
        <v>17662.150389999999</v>
      </c>
      <c r="P209" s="1">
        <v>398300</v>
      </c>
      <c r="Q209" s="1">
        <v>7.4798599999999996E-4</v>
      </c>
    </row>
    <row r="210" spans="1:17" ht="14.25" customHeight="1">
      <c r="A210" s="2">
        <v>44958</v>
      </c>
      <c r="B210" s="1">
        <v>556</v>
      </c>
      <c r="C210" s="1">
        <v>567.59997599999997</v>
      </c>
      <c r="D210" s="1">
        <v>532</v>
      </c>
      <c r="E210" s="1">
        <v>538.79998799999998</v>
      </c>
      <c r="F210" s="1">
        <v>538.79998799999998</v>
      </c>
      <c r="G210" s="1">
        <v>101118</v>
      </c>
      <c r="H210" s="1">
        <v>-2.7349081000000001E-2</v>
      </c>
      <c r="J210" s="2">
        <v>44958</v>
      </c>
      <c r="K210" s="1">
        <v>17811.599610000001</v>
      </c>
      <c r="L210" s="1">
        <v>17972.199219999999</v>
      </c>
      <c r="M210" s="1">
        <v>17353.400389999999</v>
      </c>
      <c r="N210" s="1">
        <v>17616.300780000001</v>
      </c>
      <c r="O210" s="1">
        <v>17616.300780000001</v>
      </c>
      <c r="P210" s="1">
        <v>512900</v>
      </c>
      <c r="Q210" s="1">
        <v>-2.5959249999999998E-3</v>
      </c>
    </row>
    <row r="211" spans="1:17" ht="14.25" customHeight="1">
      <c r="A211" s="2">
        <v>44959</v>
      </c>
      <c r="B211" s="1">
        <v>538.79998799999998</v>
      </c>
      <c r="C211" s="1">
        <v>564.40002400000003</v>
      </c>
      <c r="D211" s="1">
        <v>538.04998799999998</v>
      </c>
      <c r="E211" s="1">
        <v>552.90002400000003</v>
      </c>
      <c r="F211" s="1">
        <v>552.90002400000003</v>
      </c>
      <c r="G211" s="1">
        <v>171371</v>
      </c>
      <c r="H211" s="1">
        <v>2.6169332E-2</v>
      </c>
      <c r="J211" s="2">
        <v>44959</v>
      </c>
      <c r="K211" s="1">
        <v>17517.099610000001</v>
      </c>
      <c r="L211" s="1">
        <v>17653.900389999999</v>
      </c>
      <c r="M211" s="1">
        <v>17445.949219999999</v>
      </c>
      <c r="N211" s="1">
        <v>17610.400389999999</v>
      </c>
      <c r="O211" s="1">
        <v>17610.400389999999</v>
      </c>
      <c r="P211" s="1">
        <v>490100</v>
      </c>
      <c r="Q211" s="1">
        <v>-3.3493900000000003E-4</v>
      </c>
    </row>
    <row r="212" spans="1:17" ht="14.25" customHeight="1">
      <c r="A212" s="2">
        <v>44960</v>
      </c>
      <c r="B212" s="1">
        <v>552.90002400000003</v>
      </c>
      <c r="C212" s="1">
        <v>559.5</v>
      </c>
      <c r="D212" s="1">
        <v>535.04998799999998</v>
      </c>
      <c r="E212" s="1">
        <v>554.79998799999998</v>
      </c>
      <c r="F212" s="1">
        <v>554.79998799999998</v>
      </c>
      <c r="G212" s="1">
        <v>140467</v>
      </c>
      <c r="H212" s="1">
        <v>3.4363610000000002E-3</v>
      </c>
      <c r="J212" s="2">
        <v>44960</v>
      </c>
      <c r="K212" s="1">
        <v>17721.75</v>
      </c>
      <c r="L212" s="1">
        <v>17870.300780000001</v>
      </c>
      <c r="M212" s="1">
        <v>17584.199219999999</v>
      </c>
      <c r="N212" s="1">
        <v>17854.050780000001</v>
      </c>
      <c r="O212" s="1">
        <v>17854.050780000001</v>
      </c>
      <c r="P212" s="1">
        <v>424100</v>
      </c>
      <c r="Q212" s="1">
        <v>1.3835596E-2</v>
      </c>
    </row>
    <row r="213" spans="1:17" ht="14.25" customHeight="1">
      <c r="A213" s="2">
        <v>44963</v>
      </c>
      <c r="B213" s="1">
        <v>550</v>
      </c>
      <c r="C213" s="1">
        <v>558</v>
      </c>
      <c r="D213" s="1">
        <v>545.15002400000003</v>
      </c>
      <c r="E213" s="1">
        <v>547.45001200000002</v>
      </c>
      <c r="F213" s="1">
        <v>547.45001200000002</v>
      </c>
      <c r="G213" s="1">
        <v>84051</v>
      </c>
      <c r="H213" s="1">
        <v>-1.3247973999999999E-2</v>
      </c>
      <c r="J213" s="2">
        <v>44963</v>
      </c>
      <c r="K213" s="1">
        <v>17818.550780000001</v>
      </c>
      <c r="L213" s="1">
        <v>17823.699219999999</v>
      </c>
      <c r="M213" s="1">
        <v>17698.349610000001</v>
      </c>
      <c r="N213" s="1">
        <v>17764.599610000001</v>
      </c>
      <c r="O213" s="1">
        <v>17764.599610000001</v>
      </c>
      <c r="P213" s="1">
        <v>282500</v>
      </c>
      <c r="Q213" s="1">
        <v>-5.0101329999999999E-3</v>
      </c>
    </row>
    <row r="214" spans="1:17" ht="14.25" customHeight="1">
      <c r="A214" s="2">
        <v>44964</v>
      </c>
      <c r="B214" s="1">
        <v>550.40002400000003</v>
      </c>
      <c r="C214" s="1">
        <v>553.5</v>
      </c>
      <c r="D214" s="1">
        <v>536.59997599999997</v>
      </c>
      <c r="E214" s="1">
        <v>542.45001200000002</v>
      </c>
      <c r="F214" s="1">
        <v>542.45001200000002</v>
      </c>
      <c r="G214" s="1">
        <v>103112</v>
      </c>
      <c r="H214" s="1">
        <v>-9.1332540000000004E-3</v>
      </c>
      <c r="J214" s="2">
        <v>44964</v>
      </c>
      <c r="K214" s="1">
        <v>17790.099610000001</v>
      </c>
      <c r="L214" s="1">
        <v>17811.150389999999</v>
      </c>
      <c r="M214" s="1">
        <v>17652.550780000001</v>
      </c>
      <c r="N214" s="1">
        <v>17721.5</v>
      </c>
      <c r="O214" s="1">
        <v>17721.5</v>
      </c>
      <c r="P214" s="1">
        <v>354400</v>
      </c>
      <c r="Q214" s="1">
        <v>-2.4261510000000001E-3</v>
      </c>
    </row>
    <row r="215" spans="1:17" ht="14.25" customHeight="1">
      <c r="A215" s="2">
        <v>44965</v>
      </c>
      <c r="B215" s="1">
        <v>542.65002400000003</v>
      </c>
      <c r="C215" s="1">
        <v>550</v>
      </c>
      <c r="D215" s="1">
        <v>536.40002400000003</v>
      </c>
      <c r="E215" s="1">
        <v>548.09997599999997</v>
      </c>
      <c r="F215" s="1">
        <v>548.09997599999997</v>
      </c>
      <c r="G215" s="1">
        <v>77136</v>
      </c>
      <c r="H215" s="1">
        <v>1.041564E-2</v>
      </c>
      <c r="J215" s="2">
        <v>44965</v>
      </c>
      <c r="K215" s="1">
        <v>17750.300780000001</v>
      </c>
      <c r="L215" s="1">
        <v>17898.699219999999</v>
      </c>
      <c r="M215" s="1">
        <v>17744.150389999999</v>
      </c>
      <c r="N215" s="1">
        <v>17871.699219999999</v>
      </c>
      <c r="O215" s="1">
        <v>17871.699219999999</v>
      </c>
      <c r="P215" s="1">
        <v>291000</v>
      </c>
      <c r="Q215" s="1">
        <v>8.4755360000000005E-3</v>
      </c>
    </row>
    <row r="216" spans="1:17" ht="14.25" customHeight="1">
      <c r="A216" s="2">
        <v>44966</v>
      </c>
      <c r="B216" s="1">
        <v>549.5</v>
      </c>
      <c r="C216" s="1">
        <v>575</v>
      </c>
      <c r="D216" s="1">
        <v>535</v>
      </c>
      <c r="E216" s="1">
        <v>561.75</v>
      </c>
      <c r="F216" s="1">
        <v>561.75</v>
      </c>
      <c r="G216" s="1">
        <v>376740</v>
      </c>
      <c r="H216" s="1">
        <v>2.4904259000000002E-2</v>
      </c>
      <c r="J216" s="2">
        <v>44966</v>
      </c>
      <c r="K216" s="1">
        <v>17885.5</v>
      </c>
      <c r="L216" s="1">
        <v>17916.900389999999</v>
      </c>
      <c r="M216" s="1">
        <v>17779.800780000001</v>
      </c>
      <c r="N216" s="1">
        <v>17893.449219999999</v>
      </c>
      <c r="O216" s="1">
        <v>17893.449219999999</v>
      </c>
      <c r="P216" s="1">
        <v>260900</v>
      </c>
      <c r="Q216" s="1">
        <v>1.2170079999999999E-3</v>
      </c>
    </row>
    <row r="217" spans="1:17" ht="14.25" customHeight="1">
      <c r="A217" s="2">
        <v>44967</v>
      </c>
      <c r="B217" s="1">
        <v>575</v>
      </c>
      <c r="C217" s="1">
        <v>586</v>
      </c>
      <c r="D217" s="1">
        <v>562.04998799999998</v>
      </c>
      <c r="E217" s="1">
        <v>564.40002400000003</v>
      </c>
      <c r="F217" s="1">
        <v>564.40002400000003</v>
      </c>
      <c r="G217" s="1">
        <v>500650</v>
      </c>
      <c r="H217" s="1">
        <v>4.7174440000000003E-3</v>
      </c>
      <c r="J217" s="2">
        <v>44967</v>
      </c>
      <c r="K217" s="1">
        <v>17847.550780000001</v>
      </c>
      <c r="L217" s="1">
        <v>17876.949219999999</v>
      </c>
      <c r="M217" s="1">
        <v>17801</v>
      </c>
      <c r="N217" s="1">
        <v>17856.5</v>
      </c>
      <c r="O217" s="1">
        <v>17856.5</v>
      </c>
      <c r="P217" s="1">
        <v>232000</v>
      </c>
      <c r="Q217" s="1">
        <v>-2.064958E-3</v>
      </c>
    </row>
    <row r="218" spans="1:17" ht="14.25" customHeight="1">
      <c r="A218" s="2">
        <v>44970</v>
      </c>
      <c r="B218" s="1">
        <v>567.79998799999998</v>
      </c>
      <c r="C218" s="1">
        <v>567.79998799999998</v>
      </c>
      <c r="D218" s="1">
        <v>562.5</v>
      </c>
      <c r="E218" s="1">
        <v>565.29998799999998</v>
      </c>
      <c r="F218" s="1">
        <v>565.29998799999998</v>
      </c>
      <c r="G218" s="1">
        <v>91314</v>
      </c>
      <c r="H218" s="1">
        <v>1.5945499999999999E-3</v>
      </c>
      <c r="J218" s="2">
        <v>44970</v>
      </c>
      <c r="K218" s="1">
        <v>17859.099610000001</v>
      </c>
      <c r="L218" s="1">
        <v>17880.699219999999</v>
      </c>
      <c r="M218" s="1">
        <v>17719.75</v>
      </c>
      <c r="N218" s="1">
        <v>17770.900389999999</v>
      </c>
      <c r="O218" s="1">
        <v>17770.900389999999</v>
      </c>
      <c r="P218" s="1">
        <v>231300</v>
      </c>
      <c r="Q218" s="1">
        <v>-4.7937509999999997E-3</v>
      </c>
    </row>
    <row r="219" spans="1:17" ht="14.25" customHeight="1">
      <c r="A219" s="2">
        <v>44971</v>
      </c>
      <c r="B219" s="1">
        <v>575</v>
      </c>
      <c r="C219" s="1">
        <v>606</v>
      </c>
      <c r="D219" s="1">
        <v>557.90002400000003</v>
      </c>
      <c r="E219" s="1">
        <v>597.79998799999998</v>
      </c>
      <c r="F219" s="1">
        <v>597.79998799999998</v>
      </c>
      <c r="G219" s="1">
        <v>872578</v>
      </c>
      <c r="H219" s="1">
        <v>5.7491598999999997E-2</v>
      </c>
      <c r="J219" s="2">
        <v>44971</v>
      </c>
      <c r="K219" s="1">
        <v>17840.349610000001</v>
      </c>
      <c r="L219" s="1">
        <v>17954.550780000001</v>
      </c>
      <c r="M219" s="1">
        <v>17800.050780000001</v>
      </c>
      <c r="N219" s="1">
        <v>17929.849610000001</v>
      </c>
      <c r="O219" s="1">
        <v>17929.849610000001</v>
      </c>
      <c r="P219" s="1">
        <v>244500</v>
      </c>
      <c r="Q219" s="1">
        <v>8.9443539999999998E-3</v>
      </c>
    </row>
    <row r="220" spans="1:17" ht="14.25" customHeight="1">
      <c r="A220" s="2">
        <v>44972</v>
      </c>
      <c r="B220" s="1">
        <v>608</v>
      </c>
      <c r="C220" s="1">
        <v>700</v>
      </c>
      <c r="D220" s="1">
        <v>608</v>
      </c>
      <c r="E220" s="1">
        <v>671.59997599999997</v>
      </c>
      <c r="F220" s="1">
        <v>671.59997599999997</v>
      </c>
      <c r="G220" s="1">
        <v>3984807</v>
      </c>
      <c r="H220" s="1">
        <v>0.123452642</v>
      </c>
      <c r="J220" s="2">
        <v>44972</v>
      </c>
      <c r="K220" s="1">
        <v>17896.599610000001</v>
      </c>
      <c r="L220" s="1">
        <v>18034.099610000001</v>
      </c>
      <c r="M220" s="1">
        <v>17853.800780000001</v>
      </c>
      <c r="N220" s="1">
        <v>18015.849610000001</v>
      </c>
      <c r="O220" s="1">
        <v>18015.849610000001</v>
      </c>
      <c r="P220" s="1">
        <v>229300</v>
      </c>
      <c r="Q220" s="1">
        <v>4.7964710000000001E-3</v>
      </c>
    </row>
    <row r="221" spans="1:17" ht="14.25" customHeight="1">
      <c r="A221" s="2">
        <v>44973</v>
      </c>
      <c r="B221" s="1">
        <v>675</v>
      </c>
      <c r="C221" s="1">
        <v>677</v>
      </c>
      <c r="D221" s="1">
        <v>648</v>
      </c>
      <c r="E221" s="1">
        <v>670.59997599999997</v>
      </c>
      <c r="F221" s="1">
        <v>670.59997599999997</v>
      </c>
      <c r="G221" s="1">
        <v>2092008</v>
      </c>
      <c r="H221" s="1">
        <v>-1.488982E-3</v>
      </c>
      <c r="J221" s="2">
        <v>44973</v>
      </c>
      <c r="K221" s="1">
        <v>18094.75</v>
      </c>
      <c r="L221" s="1">
        <v>18134.75</v>
      </c>
      <c r="M221" s="1">
        <v>18000.650389999999</v>
      </c>
      <c r="N221" s="1">
        <v>18035.849610000001</v>
      </c>
      <c r="O221" s="1">
        <v>18035.849610000001</v>
      </c>
      <c r="P221" s="1">
        <v>230200</v>
      </c>
      <c r="Q221" s="1">
        <v>1.110134E-3</v>
      </c>
    </row>
    <row r="222" spans="1:17" ht="14.25" customHeight="1">
      <c r="A222" s="2">
        <v>44974</v>
      </c>
      <c r="B222" s="1">
        <v>663.79998799999998</v>
      </c>
      <c r="C222" s="1">
        <v>698</v>
      </c>
      <c r="D222" s="1">
        <v>660.20001200000002</v>
      </c>
      <c r="E222" s="1">
        <v>681.34997599999997</v>
      </c>
      <c r="F222" s="1">
        <v>681.34997599999997</v>
      </c>
      <c r="G222" s="1">
        <v>1979196</v>
      </c>
      <c r="H222" s="1">
        <v>1.6030421E-2</v>
      </c>
      <c r="J222" s="2">
        <v>44974</v>
      </c>
      <c r="K222" s="1">
        <v>17974.849610000001</v>
      </c>
      <c r="L222" s="1">
        <v>18034.25</v>
      </c>
      <c r="M222" s="1">
        <v>17884.599610000001</v>
      </c>
      <c r="N222" s="1">
        <v>17944.199219999999</v>
      </c>
      <c r="O222" s="1">
        <v>17944.199219999999</v>
      </c>
      <c r="P222" s="1">
        <v>208100</v>
      </c>
      <c r="Q222" s="1">
        <v>-5.0815679999999998E-3</v>
      </c>
    </row>
    <row r="223" spans="1:17" ht="14.25" customHeight="1">
      <c r="A223" s="2">
        <v>44977</v>
      </c>
      <c r="B223" s="1">
        <v>681.34997599999997</v>
      </c>
      <c r="C223" s="1">
        <v>684.95001200000002</v>
      </c>
      <c r="D223" s="1">
        <v>663.59997599999997</v>
      </c>
      <c r="E223" s="1">
        <v>673.34997599999997</v>
      </c>
      <c r="F223" s="1">
        <v>673.34997599999997</v>
      </c>
      <c r="G223" s="1">
        <v>538144</v>
      </c>
      <c r="H223" s="1">
        <v>-1.1741395999999999E-2</v>
      </c>
      <c r="J223" s="2">
        <v>44977</v>
      </c>
      <c r="K223" s="1">
        <v>17965.550780000001</v>
      </c>
      <c r="L223" s="1">
        <v>18004.349610000001</v>
      </c>
      <c r="M223" s="1">
        <v>17818.400389999999</v>
      </c>
      <c r="N223" s="1">
        <v>17844.599610000001</v>
      </c>
      <c r="O223" s="1">
        <v>17844.599610000001</v>
      </c>
      <c r="P223" s="1">
        <v>174600</v>
      </c>
      <c r="Q223" s="1">
        <v>-5.5505190000000003E-3</v>
      </c>
    </row>
    <row r="224" spans="1:17" ht="14.25" customHeight="1">
      <c r="A224" s="2">
        <v>44978</v>
      </c>
      <c r="B224" s="1">
        <v>670</v>
      </c>
      <c r="C224" s="1">
        <v>688.5</v>
      </c>
      <c r="D224" s="1">
        <v>660.29998799999998</v>
      </c>
      <c r="E224" s="1">
        <v>683.09997599999997</v>
      </c>
      <c r="F224" s="1">
        <v>683.09997599999997</v>
      </c>
      <c r="G224" s="1">
        <v>581796</v>
      </c>
      <c r="H224" s="1">
        <v>1.4479840000000001E-2</v>
      </c>
      <c r="J224" s="2">
        <v>44978</v>
      </c>
      <c r="K224" s="1">
        <v>17905.800780000001</v>
      </c>
      <c r="L224" s="1">
        <v>17924.900389999999</v>
      </c>
      <c r="M224" s="1">
        <v>17800.300780000001</v>
      </c>
      <c r="N224" s="1">
        <v>17826.699219999999</v>
      </c>
      <c r="O224" s="1">
        <v>17826.699219999999</v>
      </c>
      <c r="P224" s="1">
        <v>198200</v>
      </c>
      <c r="Q224" s="1">
        <v>-1.003126E-3</v>
      </c>
    </row>
    <row r="225" spans="1:17" ht="14.25" customHeight="1">
      <c r="A225" s="2">
        <v>44979</v>
      </c>
      <c r="B225" s="1">
        <v>675</v>
      </c>
      <c r="C225" s="1">
        <v>695.90002400000003</v>
      </c>
      <c r="D225" s="1">
        <v>648.5</v>
      </c>
      <c r="E225" s="1">
        <v>661.5</v>
      </c>
      <c r="F225" s="1">
        <v>661.5</v>
      </c>
      <c r="G225" s="1">
        <v>1026930</v>
      </c>
      <c r="H225" s="1">
        <v>-3.1620519E-2</v>
      </c>
      <c r="J225" s="2">
        <v>44979</v>
      </c>
      <c r="K225" s="1">
        <v>17755.349610000001</v>
      </c>
      <c r="L225" s="1">
        <v>17772.5</v>
      </c>
      <c r="M225" s="1">
        <v>17529.449219999999</v>
      </c>
      <c r="N225" s="1">
        <v>17554.300780000001</v>
      </c>
      <c r="O225" s="1">
        <v>17554.300780000001</v>
      </c>
      <c r="P225" s="1">
        <v>204000</v>
      </c>
      <c r="Q225" s="1">
        <v>-1.5280363E-2</v>
      </c>
    </row>
    <row r="226" spans="1:17" ht="14.25" customHeight="1">
      <c r="A226" s="2">
        <v>44980</v>
      </c>
      <c r="B226" s="1">
        <v>665</v>
      </c>
      <c r="C226" s="1">
        <v>720</v>
      </c>
      <c r="D226" s="1">
        <v>662.59997599999997</v>
      </c>
      <c r="E226" s="1">
        <v>713.90002400000003</v>
      </c>
      <c r="F226" s="1">
        <v>713.90002400000003</v>
      </c>
      <c r="G226" s="1">
        <v>4051869</v>
      </c>
      <c r="H226" s="1">
        <v>7.9213943999999994E-2</v>
      </c>
      <c r="J226" s="2">
        <v>44980</v>
      </c>
      <c r="K226" s="1">
        <v>17574.650389999999</v>
      </c>
      <c r="L226" s="1">
        <v>17620.050780000001</v>
      </c>
      <c r="M226" s="1">
        <v>17455.400389999999</v>
      </c>
      <c r="N226" s="1">
        <v>17511.25</v>
      </c>
      <c r="O226" s="1">
        <v>17511.25</v>
      </c>
      <c r="P226" s="1">
        <v>240800</v>
      </c>
      <c r="Q226" s="1">
        <v>-2.4524350000000002E-3</v>
      </c>
    </row>
    <row r="227" spans="1:17" ht="14.25" customHeight="1">
      <c r="A227" s="2">
        <v>44981</v>
      </c>
      <c r="B227" s="1">
        <v>719</v>
      </c>
      <c r="C227" s="1">
        <v>729.75</v>
      </c>
      <c r="D227" s="1">
        <v>706.20001200000002</v>
      </c>
      <c r="E227" s="1">
        <v>720.75</v>
      </c>
      <c r="F227" s="1">
        <v>720.75</v>
      </c>
      <c r="G227" s="1">
        <v>1453254</v>
      </c>
      <c r="H227" s="1">
        <v>9.5951470000000001E-3</v>
      </c>
      <c r="J227" s="2">
        <v>44981</v>
      </c>
      <c r="K227" s="1">
        <v>17591.349610000001</v>
      </c>
      <c r="L227" s="1">
        <v>17599.75</v>
      </c>
      <c r="M227" s="1">
        <v>17421.800780000001</v>
      </c>
      <c r="N227" s="1">
        <v>17465.800780000001</v>
      </c>
      <c r="O227" s="1">
        <v>17465.800780000001</v>
      </c>
      <c r="P227" s="1">
        <v>209400</v>
      </c>
      <c r="Q227" s="1">
        <v>-2.5954300000000001E-3</v>
      </c>
    </row>
    <row r="228" spans="1:17" ht="14.25" customHeight="1">
      <c r="A228" s="2">
        <v>44984</v>
      </c>
      <c r="B228" s="1">
        <v>720.75</v>
      </c>
      <c r="C228" s="1">
        <v>720.75</v>
      </c>
      <c r="D228" s="1">
        <v>690.54998799999998</v>
      </c>
      <c r="E228" s="1">
        <v>701.40002400000003</v>
      </c>
      <c r="F228" s="1">
        <v>701.40002400000003</v>
      </c>
      <c r="G228" s="1">
        <v>748999</v>
      </c>
      <c r="H228" s="1">
        <v>-2.6847000999999999E-2</v>
      </c>
      <c r="J228" s="2">
        <v>44984</v>
      </c>
      <c r="K228" s="1">
        <v>17428.599610000001</v>
      </c>
      <c r="L228" s="1">
        <v>17451.599610000001</v>
      </c>
      <c r="M228" s="1">
        <v>17299</v>
      </c>
      <c r="N228" s="1">
        <v>17392.699219999999</v>
      </c>
      <c r="O228" s="1">
        <v>17392.699219999999</v>
      </c>
      <c r="P228" s="1">
        <v>246400</v>
      </c>
      <c r="Q228" s="1">
        <v>-4.185411E-3</v>
      </c>
    </row>
    <row r="229" spans="1:17" ht="14.25" customHeight="1">
      <c r="A229" s="2">
        <v>44985</v>
      </c>
      <c r="B229" s="1">
        <v>702.04998799999998</v>
      </c>
      <c r="C229" s="1">
        <v>710</v>
      </c>
      <c r="D229" s="1">
        <v>691</v>
      </c>
      <c r="E229" s="1">
        <v>705.70001200000002</v>
      </c>
      <c r="F229" s="1">
        <v>705.70001200000002</v>
      </c>
      <c r="G229" s="1">
        <v>411292</v>
      </c>
      <c r="H229" s="1">
        <v>6.1305789999999997E-3</v>
      </c>
      <c r="J229" s="2">
        <v>44985</v>
      </c>
      <c r="K229" s="1">
        <v>17383.25</v>
      </c>
      <c r="L229" s="1">
        <v>17440.449219999999</v>
      </c>
      <c r="M229" s="1">
        <v>17255.199219999999</v>
      </c>
      <c r="N229" s="1">
        <v>17303.949219999999</v>
      </c>
      <c r="O229" s="1">
        <v>17303.949219999999</v>
      </c>
      <c r="P229" s="1">
        <v>420900</v>
      </c>
      <c r="Q229" s="1">
        <v>-5.1027160000000002E-3</v>
      </c>
    </row>
    <row r="230" spans="1:17" ht="14.25" customHeight="1">
      <c r="A230" s="2">
        <v>44986</v>
      </c>
      <c r="B230" s="1">
        <v>701</v>
      </c>
      <c r="C230" s="1">
        <v>740</v>
      </c>
      <c r="D230" s="1">
        <v>700</v>
      </c>
      <c r="E230" s="1">
        <v>733.04998799999998</v>
      </c>
      <c r="F230" s="1">
        <v>733.04998799999998</v>
      </c>
      <c r="G230" s="1">
        <v>761794</v>
      </c>
      <c r="H230" s="1">
        <v>3.8755811000000001E-2</v>
      </c>
      <c r="J230" s="2">
        <v>44986</v>
      </c>
      <c r="K230" s="1">
        <v>17360.099610000001</v>
      </c>
      <c r="L230" s="1">
        <v>17467.75</v>
      </c>
      <c r="M230" s="1">
        <v>17345.25</v>
      </c>
      <c r="N230" s="1">
        <v>17450.900389999999</v>
      </c>
      <c r="O230" s="1">
        <v>17450.900389999999</v>
      </c>
      <c r="P230" s="1">
        <v>272900</v>
      </c>
      <c r="Q230" s="1">
        <v>8.4923489999999997E-3</v>
      </c>
    </row>
    <row r="231" spans="1:17" ht="14.25" customHeight="1">
      <c r="A231" s="2">
        <v>44987</v>
      </c>
      <c r="B231" s="1">
        <v>731</v>
      </c>
      <c r="C231" s="1">
        <v>739</v>
      </c>
      <c r="D231" s="1">
        <v>703.5</v>
      </c>
      <c r="E231" s="1">
        <v>707.5</v>
      </c>
      <c r="F231" s="1">
        <v>707.5</v>
      </c>
      <c r="G231" s="1">
        <v>540827</v>
      </c>
      <c r="H231" s="1">
        <v>-3.4854360000000001E-2</v>
      </c>
      <c r="J231" s="2">
        <v>44987</v>
      </c>
      <c r="K231" s="1">
        <v>17421.5</v>
      </c>
      <c r="L231" s="1">
        <v>17445.800780000001</v>
      </c>
      <c r="M231" s="1">
        <v>17306</v>
      </c>
      <c r="N231" s="1">
        <v>17321.900389999999</v>
      </c>
      <c r="O231" s="1">
        <v>17321.900389999999</v>
      </c>
      <c r="P231" s="1">
        <v>310700</v>
      </c>
      <c r="Q231" s="1">
        <v>-7.3921689999999996E-3</v>
      </c>
    </row>
    <row r="232" spans="1:17" ht="14.25" customHeight="1">
      <c r="A232" s="2">
        <v>44988</v>
      </c>
      <c r="B232" s="1">
        <v>710</v>
      </c>
      <c r="C232" s="1">
        <v>782.95001200000002</v>
      </c>
      <c r="D232" s="1">
        <v>710</v>
      </c>
      <c r="E232" s="1">
        <v>775.84997599999997</v>
      </c>
      <c r="F232" s="1">
        <v>775.84997599999997</v>
      </c>
      <c r="G232" s="1">
        <v>3356443</v>
      </c>
      <c r="H232" s="1">
        <v>9.6607739999999998E-2</v>
      </c>
      <c r="J232" s="2">
        <v>44988</v>
      </c>
      <c r="K232" s="1">
        <v>17451.25</v>
      </c>
      <c r="L232" s="1">
        <v>17644.75</v>
      </c>
      <c r="M232" s="1">
        <v>17427.699219999999</v>
      </c>
      <c r="N232" s="1">
        <v>17594.349610000001</v>
      </c>
      <c r="O232" s="1">
        <v>17594.349610000001</v>
      </c>
      <c r="P232" s="1">
        <v>356200</v>
      </c>
      <c r="Q232" s="1">
        <v>1.5728598999999999E-2</v>
      </c>
    </row>
    <row r="233" spans="1:17" ht="14.25" customHeight="1">
      <c r="A233" s="2">
        <v>44991</v>
      </c>
      <c r="B233" s="1">
        <v>775.84997599999997</v>
      </c>
      <c r="C233" s="1">
        <v>847.5</v>
      </c>
      <c r="D233" s="1">
        <v>765</v>
      </c>
      <c r="E233" s="1">
        <v>785.09997599999997</v>
      </c>
      <c r="F233" s="1">
        <v>785.09997599999997</v>
      </c>
      <c r="G233" s="1">
        <v>5250250</v>
      </c>
      <c r="H233" s="1">
        <v>1.1922408000000001E-2</v>
      </c>
      <c r="J233" s="2">
        <v>44991</v>
      </c>
      <c r="K233" s="1">
        <v>17680.349610000001</v>
      </c>
      <c r="L233" s="1">
        <v>17799.949219999999</v>
      </c>
      <c r="M233" s="1">
        <v>17671.949219999999</v>
      </c>
      <c r="N233" s="1">
        <v>17711.449219999999</v>
      </c>
      <c r="O233" s="1">
        <v>17711.449219999999</v>
      </c>
      <c r="P233" s="1">
        <v>362800</v>
      </c>
      <c r="Q233" s="1">
        <v>6.6555240000000003E-3</v>
      </c>
    </row>
    <row r="234" spans="1:17" ht="14.25" customHeight="1">
      <c r="A234" s="2">
        <v>44993</v>
      </c>
      <c r="B234" s="1">
        <v>775</v>
      </c>
      <c r="C234" s="1">
        <v>783.90002400000003</v>
      </c>
      <c r="D234" s="1">
        <v>758.20001200000002</v>
      </c>
      <c r="E234" s="1">
        <v>774.09997599999997</v>
      </c>
      <c r="F234" s="1">
        <v>774.09997599999997</v>
      </c>
      <c r="G234" s="1">
        <v>1268918</v>
      </c>
      <c r="H234" s="1">
        <v>-1.4010954000000001E-2</v>
      </c>
      <c r="J234" s="2">
        <v>44993</v>
      </c>
      <c r="K234" s="1">
        <v>17665.75</v>
      </c>
      <c r="L234" s="1">
        <v>17766.5</v>
      </c>
      <c r="M234" s="1">
        <v>17602.25</v>
      </c>
      <c r="N234" s="1">
        <v>17754.400389999999</v>
      </c>
      <c r="O234" s="1">
        <v>17754.400389999999</v>
      </c>
      <c r="P234" s="1">
        <v>267000</v>
      </c>
      <c r="Q234" s="1">
        <v>2.4250510000000001E-3</v>
      </c>
    </row>
    <row r="235" spans="1:17" ht="14.25" customHeight="1">
      <c r="A235" s="2">
        <v>44994</v>
      </c>
      <c r="B235" s="1">
        <v>775</v>
      </c>
      <c r="C235" s="1">
        <v>798</v>
      </c>
      <c r="D235" s="1">
        <v>770.09997599999997</v>
      </c>
      <c r="E235" s="1">
        <v>793.40002400000003</v>
      </c>
      <c r="F235" s="1">
        <v>793.40002400000003</v>
      </c>
      <c r="G235" s="1">
        <v>1303716</v>
      </c>
      <c r="H235" s="1">
        <v>2.4932242E-2</v>
      </c>
      <c r="J235" s="2">
        <v>44994</v>
      </c>
      <c r="K235" s="1">
        <v>17772.050780000001</v>
      </c>
      <c r="L235" s="1">
        <v>17772.349610000001</v>
      </c>
      <c r="M235" s="1">
        <v>17573.599610000001</v>
      </c>
      <c r="N235" s="1">
        <v>17589.599610000001</v>
      </c>
      <c r="O235" s="1">
        <v>17589.599610000001</v>
      </c>
      <c r="P235" s="1">
        <v>262400</v>
      </c>
      <c r="Q235" s="1">
        <v>-9.2822500000000006E-3</v>
      </c>
    </row>
    <row r="236" spans="1:17" ht="14.25" customHeight="1">
      <c r="A236" s="2">
        <v>44995</v>
      </c>
      <c r="B236" s="1">
        <v>787.34997599999997</v>
      </c>
      <c r="C236" s="1">
        <v>800</v>
      </c>
      <c r="D236" s="1">
        <v>775</v>
      </c>
      <c r="E236" s="1">
        <v>791.5</v>
      </c>
      <c r="F236" s="1">
        <v>791.5</v>
      </c>
      <c r="G236" s="1">
        <v>699370</v>
      </c>
      <c r="H236" s="1">
        <v>-2.3947869999999998E-3</v>
      </c>
      <c r="J236" s="2">
        <v>44995</v>
      </c>
      <c r="K236" s="1">
        <v>17443.800780000001</v>
      </c>
      <c r="L236" s="1">
        <v>17451.5</v>
      </c>
      <c r="M236" s="1">
        <v>17324.349610000001</v>
      </c>
      <c r="N236" s="1">
        <v>17412.900389999999</v>
      </c>
      <c r="O236" s="1">
        <v>17412.900389999999</v>
      </c>
      <c r="P236" s="1">
        <v>235900</v>
      </c>
      <c r="Q236" s="1">
        <v>-1.0045665E-2</v>
      </c>
    </row>
    <row r="237" spans="1:17" ht="14.25" customHeight="1">
      <c r="A237" s="2">
        <v>44998</v>
      </c>
      <c r="B237" s="1">
        <v>787.40002400000003</v>
      </c>
      <c r="C237" s="1">
        <v>794.5</v>
      </c>
      <c r="D237" s="1">
        <v>776.5</v>
      </c>
      <c r="E237" s="1">
        <v>787.54998799999998</v>
      </c>
      <c r="F237" s="1">
        <v>787.54998799999998</v>
      </c>
      <c r="G237" s="1">
        <v>796977</v>
      </c>
      <c r="H237" s="1">
        <v>-4.9905390000000004E-3</v>
      </c>
      <c r="J237" s="2">
        <v>44998</v>
      </c>
      <c r="K237" s="1">
        <v>17421.900389999999</v>
      </c>
      <c r="L237" s="1">
        <v>17529.900389999999</v>
      </c>
      <c r="M237" s="1">
        <v>17113.449219999999</v>
      </c>
      <c r="N237" s="1">
        <v>17154.300780000001</v>
      </c>
      <c r="O237" s="1">
        <v>17154.300780000001</v>
      </c>
      <c r="P237" s="1">
        <v>254900</v>
      </c>
      <c r="Q237" s="1">
        <v>-1.4851036E-2</v>
      </c>
    </row>
    <row r="238" spans="1:17" ht="14.25" customHeight="1">
      <c r="A238" s="2">
        <v>44999</v>
      </c>
      <c r="B238" s="1">
        <v>785</v>
      </c>
      <c r="C238" s="1">
        <v>792.04998799999998</v>
      </c>
      <c r="D238" s="1">
        <v>740.5</v>
      </c>
      <c r="E238" s="1">
        <v>753.5</v>
      </c>
      <c r="F238" s="1">
        <v>753.5</v>
      </c>
      <c r="G238" s="1">
        <v>872161</v>
      </c>
      <c r="H238" s="1">
        <v>-4.3235335999999999E-2</v>
      </c>
      <c r="J238" s="2">
        <v>44999</v>
      </c>
      <c r="K238" s="1">
        <v>17160.550780000001</v>
      </c>
      <c r="L238" s="1">
        <v>17224.650389999999</v>
      </c>
      <c r="M238" s="1">
        <v>16987.099610000001</v>
      </c>
      <c r="N238" s="1">
        <v>17043.300780000001</v>
      </c>
      <c r="O238" s="1">
        <v>17043.300780000001</v>
      </c>
      <c r="P238" s="1">
        <v>290600</v>
      </c>
      <c r="Q238" s="1">
        <v>-6.4706809999999998E-3</v>
      </c>
    </row>
    <row r="239" spans="1:17" ht="14.25" customHeight="1">
      <c r="A239" s="2">
        <v>45000</v>
      </c>
      <c r="B239" s="1">
        <v>764.65002400000003</v>
      </c>
      <c r="C239" s="1">
        <v>789</v>
      </c>
      <c r="D239" s="1">
        <v>764</v>
      </c>
      <c r="E239" s="1">
        <v>783.20001200000002</v>
      </c>
      <c r="F239" s="1">
        <v>783.20001200000002</v>
      </c>
      <c r="G239" s="1">
        <v>969043</v>
      </c>
      <c r="H239" s="1">
        <v>3.9416074000000002E-2</v>
      </c>
      <c r="J239" s="2">
        <v>45000</v>
      </c>
      <c r="K239" s="1">
        <v>17166.449219999999</v>
      </c>
      <c r="L239" s="1">
        <v>17211.349610000001</v>
      </c>
      <c r="M239" s="1">
        <v>16938.900389999999</v>
      </c>
      <c r="N239" s="1">
        <v>16972.150389999999</v>
      </c>
      <c r="O239" s="1">
        <v>16972.150389999999</v>
      </c>
      <c r="P239" s="1">
        <v>248200</v>
      </c>
      <c r="Q239" s="1">
        <v>-4.1746839999999997E-3</v>
      </c>
    </row>
    <row r="240" spans="1:17" ht="14.25" customHeight="1">
      <c r="A240" s="2">
        <v>45001</v>
      </c>
      <c r="B240" s="1">
        <v>773.15002400000003</v>
      </c>
      <c r="C240" s="1">
        <v>786.20001200000002</v>
      </c>
      <c r="D240" s="1">
        <v>762</v>
      </c>
      <c r="E240" s="1">
        <v>776.15002400000003</v>
      </c>
      <c r="F240" s="1">
        <v>776.15002400000003</v>
      </c>
      <c r="G240" s="1">
        <v>652574</v>
      </c>
      <c r="H240" s="1">
        <v>-9.0015170000000005E-3</v>
      </c>
      <c r="J240" s="2">
        <v>45001</v>
      </c>
      <c r="K240" s="1">
        <v>16994.650389999999</v>
      </c>
      <c r="L240" s="1">
        <v>17062.449219999999</v>
      </c>
      <c r="M240" s="1">
        <v>16850.150389999999</v>
      </c>
      <c r="N240" s="1">
        <v>16985.599610000001</v>
      </c>
      <c r="O240" s="1">
        <v>16985.599610000001</v>
      </c>
      <c r="P240" s="1">
        <v>349800</v>
      </c>
      <c r="Q240" s="1">
        <v>7.9242899999999998E-4</v>
      </c>
    </row>
    <row r="241" spans="1:17" ht="14.25" customHeight="1">
      <c r="A241" s="2">
        <v>45002</v>
      </c>
      <c r="B241" s="1">
        <v>781.34997599999997</v>
      </c>
      <c r="C241" s="1">
        <v>821.40002400000003</v>
      </c>
      <c r="D241" s="1">
        <v>775</v>
      </c>
      <c r="E241" s="1">
        <v>807.79998799999998</v>
      </c>
      <c r="F241" s="1">
        <v>807.79998799999998</v>
      </c>
      <c r="G241" s="1">
        <v>761643</v>
      </c>
      <c r="H241" s="1">
        <v>4.0778151999999998E-2</v>
      </c>
      <c r="J241" s="2">
        <v>45002</v>
      </c>
      <c r="K241" s="1">
        <v>17111.800780000001</v>
      </c>
      <c r="L241" s="1">
        <v>17145.800780000001</v>
      </c>
      <c r="M241" s="1">
        <v>16958.150389999999</v>
      </c>
      <c r="N241" s="1">
        <v>17100.050780000001</v>
      </c>
      <c r="O241" s="1">
        <v>17100.050780000001</v>
      </c>
      <c r="P241" s="1">
        <v>408100</v>
      </c>
      <c r="Q241" s="1">
        <v>6.7381300000000002E-3</v>
      </c>
    </row>
    <row r="242" spans="1:17" ht="14.25" customHeight="1">
      <c r="A242" s="2">
        <v>45005</v>
      </c>
      <c r="B242" s="1">
        <v>795</v>
      </c>
      <c r="C242" s="1">
        <v>818.15002400000003</v>
      </c>
      <c r="D242" s="1">
        <v>783.04998799999998</v>
      </c>
      <c r="E242" s="1">
        <v>798.25</v>
      </c>
      <c r="F242" s="1">
        <v>798.25</v>
      </c>
      <c r="G242" s="1">
        <v>950033</v>
      </c>
      <c r="H242" s="1">
        <v>-1.1822219E-2</v>
      </c>
      <c r="J242" s="2">
        <v>45005</v>
      </c>
      <c r="K242" s="1">
        <v>17066.599610000001</v>
      </c>
      <c r="L242" s="1">
        <v>17066.599610000001</v>
      </c>
      <c r="M242" s="1">
        <v>16828.349610000001</v>
      </c>
      <c r="N242" s="1">
        <v>16988.400389999999</v>
      </c>
      <c r="O242" s="1">
        <v>16988.400389999999</v>
      </c>
      <c r="P242" s="1">
        <v>241800</v>
      </c>
      <c r="Q242" s="1">
        <v>-6.5292429999999997E-3</v>
      </c>
    </row>
    <row r="243" spans="1:17" ht="14.25" customHeight="1">
      <c r="A243" s="2">
        <v>45006</v>
      </c>
      <c r="B243" s="1">
        <v>804.5</v>
      </c>
      <c r="C243" s="1">
        <v>807</v>
      </c>
      <c r="D243" s="1">
        <v>771.34997599999997</v>
      </c>
      <c r="E243" s="1">
        <v>779.65002400000003</v>
      </c>
      <c r="F243" s="1">
        <v>779.65002400000003</v>
      </c>
      <c r="G243" s="1">
        <v>587012</v>
      </c>
      <c r="H243" s="1">
        <v>-2.3300940999999999E-2</v>
      </c>
      <c r="J243" s="2">
        <v>45006</v>
      </c>
      <c r="K243" s="1">
        <v>17060.400389999999</v>
      </c>
      <c r="L243" s="1">
        <v>17127.699219999999</v>
      </c>
      <c r="M243" s="1">
        <v>17016</v>
      </c>
      <c r="N243" s="1">
        <v>17107.5</v>
      </c>
      <c r="O243" s="1">
        <v>17107.5</v>
      </c>
      <c r="P243" s="1">
        <v>246700</v>
      </c>
      <c r="Q243" s="1">
        <v>7.0106430000000004E-3</v>
      </c>
    </row>
    <row r="244" spans="1:17" ht="14.25" customHeight="1">
      <c r="A244" s="2">
        <v>45007</v>
      </c>
      <c r="B244" s="1">
        <v>780</v>
      </c>
      <c r="C244" s="1">
        <v>808</v>
      </c>
      <c r="D244" s="1">
        <v>780</v>
      </c>
      <c r="E244" s="1">
        <v>803.15002400000003</v>
      </c>
      <c r="F244" s="1">
        <v>803.15002400000003</v>
      </c>
      <c r="G244" s="1">
        <v>588284</v>
      </c>
      <c r="H244" s="1">
        <v>3.0141728999999999E-2</v>
      </c>
      <c r="J244" s="2">
        <v>45007</v>
      </c>
      <c r="K244" s="1">
        <v>17177.449219999999</v>
      </c>
      <c r="L244" s="1">
        <v>17207.25</v>
      </c>
      <c r="M244" s="1">
        <v>17107.849610000001</v>
      </c>
      <c r="N244" s="1">
        <v>17151.900389999999</v>
      </c>
      <c r="O244" s="1">
        <v>17151.900389999999</v>
      </c>
      <c r="P244" s="1">
        <v>0</v>
      </c>
      <c r="Q244" s="1">
        <v>2.5953759999999999E-3</v>
      </c>
    </row>
    <row r="245" spans="1:17" ht="14.25" customHeight="1">
      <c r="A245" s="2">
        <v>45008</v>
      </c>
      <c r="B245" s="1">
        <v>792</v>
      </c>
      <c r="C245" s="1">
        <v>826.25</v>
      </c>
      <c r="D245" s="1">
        <v>792</v>
      </c>
      <c r="E245" s="1">
        <v>819.45001200000002</v>
      </c>
      <c r="F245" s="1">
        <v>819.45001200000002</v>
      </c>
      <c r="G245" s="1">
        <v>1009519</v>
      </c>
      <c r="H245" s="1">
        <v>2.0295073E-2</v>
      </c>
      <c r="J245" s="2">
        <v>45008</v>
      </c>
      <c r="K245" s="1">
        <v>17097.400389999999</v>
      </c>
      <c r="L245" s="1">
        <v>17205.400389999999</v>
      </c>
      <c r="M245" s="1">
        <v>17045.300780000001</v>
      </c>
      <c r="N245" s="1">
        <v>17076.900389999999</v>
      </c>
      <c r="O245" s="1">
        <v>17076.900389999999</v>
      </c>
      <c r="P245" s="1">
        <v>219200</v>
      </c>
      <c r="Q245" s="1">
        <v>-4.3726930000000004E-3</v>
      </c>
    </row>
    <row r="246" spans="1:17" ht="14.25" customHeight="1">
      <c r="A246" s="2">
        <v>45009</v>
      </c>
      <c r="B246" s="1">
        <v>816</v>
      </c>
      <c r="C246" s="1">
        <v>820</v>
      </c>
      <c r="D246" s="1">
        <v>778.84997599999997</v>
      </c>
      <c r="E246" s="1">
        <v>788</v>
      </c>
      <c r="F246" s="1">
        <v>788</v>
      </c>
      <c r="G246" s="1">
        <v>375924</v>
      </c>
      <c r="H246" s="1">
        <v>-3.8379415E-2</v>
      </c>
      <c r="J246" s="2">
        <v>45009</v>
      </c>
      <c r="K246" s="1">
        <v>17076.199219999999</v>
      </c>
      <c r="L246" s="1">
        <v>17109.449219999999</v>
      </c>
      <c r="M246" s="1">
        <v>16917.349610000001</v>
      </c>
      <c r="N246" s="1">
        <v>16945.050780000001</v>
      </c>
      <c r="O246" s="1">
        <v>16945.050780000001</v>
      </c>
      <c r="P246" s="1">
        <v>228000</v>
      </c>
      <c r="Q246" s="1">
        <v>-7.7209330000000001E-3</v>
      </c>
    </row>
    <row r="247" spans="1:17" ht="14.25" customHeight="1">
      <c r="A247" s="2">
        <v>45012</v>
      </c>
      <c r="B247" s="1">
        <v>790</v>
      </c>
      <c r="C247" s="1">
        <v>800</v>
      </c>
      <c r="D247" s="1">
        <v>762</v>
      </c>
      <c r="E247" s="1">
        <v>795.20001200000002</v>
      </c>
      <c r="F247" s="1">
        <v>795.20001200000002</v>
      </c>
      <c r="G247" s="1">
        <v>603490</v>
      </c>
      <c r="H247" s="1">
        <v>9.1370710000000001E-3</v>
      </c>
      <c r="J247" s="2">
        <v>45012</v>
      </c>
      <c r="K247" s="1">
        <v>16984.300780000001</v>
      </c>
      <c r="L247" s="1">
        <v>17091</v>
      </c>
      <c r="M247" s="1">
        <v>16918.550780000001</v>
      </c>
      <c r="N247" s="1">
        <v>16985.699219999999</v>
      </c>
      <c r="O247" s="1">
        <v>16985.699219999999</v>
      </c>
      <c r="P247" s="1">
        <v>218400</v>
      </c>
      <c r="Q247" s="1">
        <v>2.3988379999999999E-3</v>
      </c>
    </row>
    <row r="248" spans="1:17" ht="14.25" customHeight="1">
      <c r="A248" s="2">
        <v>45013</v>
      </c>
      <c r="B248" s="1">
        <v>791.90002400000003</v>
      </c>
      <c r="C248" s="1">
        <v>808</v>
      </c>
      <c r="D248" s="1">
        <v>786.70001200000002</v>
      </c>
      <c r="E248" s="1">
        <v>796.59997599999997</v>
      </c>
      <c r="F248" s="1">
        <v>796.59997599999997</v>
      </c>
      <c r="G248" s="1">
        <v>506237</v>
      </c>
      <c r="H248" s="1">
        <v>1.760518E-3</v>
      </c>
      <c r="J248" s="2">
        <v>45013</v>
      </c>
      <c r="K248" s="1">
        <v>17031.75</v>
      </c>
      <c r="L248" s="1">
        <v>17061.75</v>
      </c>
      <c r="M248" s="1">
        <v>16913.75</v>
      </c>
      <c r="N248" s="1">
        <v>16951.699219999999</v>
      </c>
      <c r="O248" s="1">
        <v>16951.699219999999</v>
      </c>
      <c r="P248" s="1">
        <v>238800</v>
      </c>
      <c r="Q248" s="1">
        <v>-2.0016840000000001E-3</v>
      </c>
    </row>
    <row r="249" spans="1:17" ht="14.25" customHeight="1">
      <c r="A249" s="2">
        <v>45014</v>
      </c>
      <c r="B249" s="1">
        <v>795</v>
      </c>
      <c r="C249" s="1">
        <v>815</v>
      </c>
      <c r="D249" s="1">
        <v>793</v>
      </c>
      <c r="E249" s="1">
        <v>810.40002400000003</v>
      </c>
      <c r="F249" s="1">
        <v>810.40002400000003</v>
      </c>
      <c r="G249" s="1">
        <v>433875</v>
      </c>
      <c r="H249" s="1">
        <v>1.7323686000000001E-2</v>
      </c>
      <c r="J249" s="2">
        <v>45014</v>
      </c>
      <c r="K249" s="1">
        <v>16977.300780000001</v>
      </c>
      <c r="L249" s="1">
        <v>17126.150389999999</v>
      </c>
      <c r="M249" s="1">
        <v>16940.599610000001</v>
      </c>
      <c r="N249" s="1">
        <v>17080.699219999999</v>
      </c>
      <c r="O249" s="1">
        <v>17080.699219999999</v>
      </c>
      <c r="P249" s="1">
        <v>345900</v>
      </c>
      <c r="Q249" s="1">
        <v>7.6098570000000003E-3</v>
      </c>
    </row>
    <row r="250" spans="1:17" ht="14.25" customHeight="1">
      <c r="A250" s="2">
        <v>45016</v>
      </c>
      <c r="B250" s="1">
        <v>820</v>
      </c>
      <c r="C250" s="1">
        <v>842</v>
      </c>
      <c r="D250" s="1">
        <v>801</v>
      </c>
      <c r="E250" s="1">
        <v>812.59997599999997</v>
      </c>
      <c r="F250" s="1">
        <v>812.59997599999997</v>
      </c>
      <c r="G250" s="1">
        <v>724582</v>
      </c>
      <c r="H250" s="1">
        <v>2.714649E-3</v>
      </c>
      <c r="J250" s="2">
        <v>45016</v>
      </c>
      <c r="K250" s="1">
        <v>17210.349610000001</v>
      </c>
      <c r="L250" s="1">
        <v>17381.599610000001</v>
      </c>
      <c r="M250" s="1">
        <v>17204.650389999999</v>
      </c>
      <c r="N250" s="1">
        <v>17359.75</v>
      </c>
      <c r="O250" s="1">
        <v>17359.75</v>
      </c>
      <c r="P250" s="1">
        <v>263900</v>
      </c>
      <c r="Q250" s="1">
        <v>1.6337199E-2</v>
      </c>
    </row>
    <row r="251" spans="1:17" ht="14.25" customHeight="1">
      <c r="A251" s="2">
        <v>45019</v>
      </c>
      <c r="B251" s="1">
        <v>823.29998799999998</v>
      </c>
      <c r="C251" s="1">
        <v>829.40002400000003</v>
      </c>
      <c r="D251" s="1">
        <v>811.79998799999998</v>
      </c>
      <c r="E251" s="1">
        <v>816.70001200000002</v>
      </c>
      <c r="F251" s="1">
        <v>816.70001200000002</v>
      </c>
      <c r="G251" s="1">
        <v>364800</v>
      </c>
      <c r="H251" s="1">
        <v>5.0455769999999999E-3</v>
      </c>
      <c r="J251" s="2">
        <v>45019</v>
      </c>
      <c r="K251" s="1">
        <v>17427.949219999999</v>
      </c>
      <c r="L251" s="1">
        <v>17428.050780000001</v>
      </c>
      <c r="M251" s="1">
        <v>17312.75</v>
      </c>
      <c r="N251" s="1">
        <v>17398.050780000001</v>
      </c>
      <c r="O251" s="1">
        <v>17398.050780000001</v>
      </c>
      <c r="P251" s="1">
        <v>0</v>
      </c>
      <c r="Q251" s="1">
        <v>2.2062980000000002E-3</v>
      </c>
    </row>
    <row r="252" spans="1:17" ht="14.25" customHeight="1"/>
    <row r="253" spans="1:17" ht="14.25" customHeight="1"/>
    <row r="254" spans="1:17" ht="14.25" customHeight="1"/>
    <row r="255" spans="1:17" ht="14.25" customHeight="1"/>
    <row r="256" spans="1:17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53125" defaultRowHeight="15" customHeight="1"/>
  <cols>
    <col min="1" max="1" width="61.81640625" customWidth="1"/>
    <col min="2" max="2" width="8.7265625" customWidth="1"/>
    <col min="3" max="3" width="26" customWidth="1"/>
    <col min="4" max="4" width="14.7265625" customWidth="1"/>
    <col min="5" max="5" width="8.7265625" customWidth="1"/>
    <col min="6" max="6" width="50.81640625" customWidth="1"/>
    <col min="7" max="7" width="15.81640625" customWidth="1"/>
    <col min="8" max="8" width="18.7265625" customWidth="1"/>
    <col min="9" max="26" width="8.7265625" customWidth="1"/>
  </cols>
  <sheetData>
    <row r="1" spans="1:7" ht="14.25" customHeight="1">
      <c r="A1" s="1" t="s">
        <v>25</v>
      </c>
    </row>
    <row r="2" spans="1:7" ht="14.25" customHeight="1"/>
    <row r="3" spans="1:7" ht="14.25" customHeight="1"/>
    <row r="4" spans="1:7" ht="14.25" customHeight="1"/>
    <row r="5" spans="1:7" ht="14.25" customHeight="1"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14.25" customHeight="1">
      <c r="C6" s="1" t="s">
        <v>31</v>
      </c>
      <c r="D6" s="1">
        <v>816.70001200000002</v>
      </c>
      <c r="E6" s="1">
        <f>(D6/D12)*100</f>
        <v>33.476113127821563</v>
      </c>
      <c r="F6" s="1">
        <v>1.0553668039999999</v>
      </c>
      <c r="G6" s="1">
        <v>2.5218870010000002E-2</v>
      </c>
    </row>
    <row r="7" spans="1:7" ht="14.25" customHeight="1">
      <c r="C7" s="1" t="s">
        <v>32</v>
      </c>
      <c r="D7" s="1">
        <v>420</v>
      </c>
      <c r="E7" s="1">
        <f>(D7/D12)*100</f>
        <v>17.215583821596734</v>
      </c>
      <c r="F7" s="1">
        <v>-0.32713999999999999</v>
      </c>
      <c r="G7" s="1">
        <v>2.529561651E-2</v>
      </c>
    </row>
    <row r="8" spans="1:7" ht="14.25" customHeight="1">
      <c r="C8" s="1" t="s">
        <v>33</v>
      </c>
      <c r="D8" s="1">
        <v>577.90002400000003</v>
      </c>
      <c r="E8" s="1">
        <f>(D8/D12)*100</f>
        <v>23.687824532558963</v>
      </c>
      <c r="F8" s="1">
        <v>0.41037200000000001</v>
      </c>
      <c r="G8" s="1">
        <v>2.091449997E-2</v>
      </c>
    </row>
    <row r="9" spans="1:7" ht="14.25" customHeight="1">
      <c r="C9" s="1" t="s">
        <v>34</v>
      </c>
      <c r="D9" s="1">
        <v>277.20001200000002</v>
      </c>
      <c r="E9" s="1">
        <f>D9/D12*100</f>
        <v>11.362285814127668</v>
      </c>
      <c r="F9" s="1">
        <v>-0.14352000000000001</v>
      </c>
      <c r="G9" s="1">
        <v>3.2446797979999997E-2</v>
      </c>
    </row>
    <row r="10" spans="1:7" ht="14.25" customHeight="1">
      <c r="C10" s="1" t="s">
        <v>35</v>
      </c>
      <c r="D10" s="1">
        <v>347.85000600000001</v>
      </c>
      <c r="E10" s="1">
        <f>D10/D12*100</f>
        <v>14.258192703895064</v>
      </c>
      <c r="F10" s="1">
        <v>-0.45579999999999998</v>
      </c>
      <c r="G10" s="1">
        <v>2.722777312E-2</v>
      </c>
    </row>
    <row r="11" spans="1:7" ht="14.25" customHeight="1"/>
    <row r="12" spans="1:7" ht="14.25" customHeight="1">
      <c r="C12" s="1" t="s">
        <v>36</v>
      </c>
      <c r="D12" s="1">
        <f>SUM(D6:D10)</f>
        <v>2439.6500540000002</v>
      </c>
    </row>
    <row r="13" spans="1:7" ht="14.25" customHeight="1">
      <c r="F13" s="6" t="s">
        <v>37</v>
      </c>
      <c r="G13" s="6">
        <f>(E6*F6+E7*F7+E8*F8+E9*F9+E10*F10)</f>
        <v>31.288892865250642</v>
      </c>
    </row>
    <row r="14" spans="1:7" ht="14.25" customHeight="1">
      <c r="F14" s="7" t="s">
        <v>38</v>
      </c>
      <c r="G14" s="7">
        <f>SQRT((E6*G6)^2+(E7*G7)^2+(E8*G8)^2+(E9*G9)^2+(E10*G10)^2)</f>
        <v>1.1976798091676968</v>
      </c>
    </row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4.453125" defaultRowHeight="15" customHeight="1"/>
  <cols>
    <col min="1" max="1" width="62.453125" customWidth="1"/>
    <col min="2" max="2" width="28.81640625" customWidth="1"/>
    <col min="3" max="3" width="8.7265625" customWidth="1"/>
    <col min="4" max="4" width="46.26953125" customWidth="1"/>
    <col min="5" max="5" width="60.54296875" customWidth="1"/>
    <col min="6" max="6" width="33" customWidth="1"/>
    <col min="7" max="7" width="16.08984375" customWidth="1"/>
    <col min="8" max="8" width="20.453125" customWidth="1"/>
    <col min="9" max="26" width="8.7265625" customWidth="1"/>
  </cols>
  <sheetData>
    <row r="1" spans="1:10" ht="14.25" customHeight="1">
      <c r="A1" s="1" t="s">
        <v>39</v>
      </c>
    </row>
    <row r="2" spans="1:10" ht="14.25" customHeight="1"/>
    <row r="3" spans="1:10" ht="14.25" customHeight="1"/>
    <row r="4" spans="1:10" ht="14.25" customHeight="1"/>
    <row r="5" spans="1:10" ht="14.25" customHeight="1">
      <c r="B5" s="1" t="s">
        <v>26</v>
      </c>
      <c r="C5" s="1" t="s">
        <v>27</v>
      </c>
      <c r="D5" s="1" t="s">
        <v>40</v>
      </c>
      <c r="E5" s="1" t="s">
        <v>28</v>
      </c>
      <c r="F5" s="1" t="s">
        <v>29</v>
      </c>
      <c r="G5" s="1" t="s">
        <v>41</v>
      </c>
    </row>
    <row r="6" spans="1:10" ht="14.25" customHeight="1">
      <c r="B6" s="1" t="s">
        <v>31</v>
      </c>
      <c r="C6" s="1">
        <v>816.70001200000002</v>
      </c>
      <c r="D6" s="8">
        <v>125.119</v>
      </c>
      <c r="E6" s="1">
        <f>D6/E12*100</f>
        <v>33.406847497269929</v>
      </c>
      <c r="F6" s="1">
        <v>1.0553668039999999</v>
      </c>
      <c r="G6" s="1">
        <v>2.5218870010000002E-2</v>
      </c>
    </row>
    <row r="7" spans="1:10" ht="14.25" customHeight="1">
      <c r="B7" s="1" t="s">
        <v>32</v>
      </c>
      <c r="C7" s="1">
        <v>420</v>
      </c>
      <c r="D7" s="9">
        <v>55.612000000000002</v>
      </c>
      <c r="E7" s="1">
        <f>D7/E12*100</f>
        <v>14.848437112014762</v>
      </c>
      <c r="F7" s="1">
        <v>-0.32713999999999999</v>
      </c>
      <c r="G7" s="1">
        <v>2.529561651E-2</v>
      </c>
    </row>
    <row r="8" spans="1:10" ht="14.25" customHeight="1">
      <c r="B8" s="1" t="s">
        <v>33</v>
      </c>
      <c r="C8" s="1">
        <v>577.90002400000003</v>
      </c>
      <c r="D8" s="8">
        <v>75.665999999999997</v>
      </c>
      <c r="E8" s="1">
        <f>D8/E12*100</f>
        <v>20.202867052393529</v>
      </c>
      <c r="F8" s="1">
        <v>0.41037200000000001</v>
      </c>
      <c r="G8" s="1">
        <v>2.091449997E-2</v>
      </c>
    </row>
    <row r="9" spans="1:10" ht="14.25" customHeight="1">
      <c r="B9" s="1" t="s">
        <v>34</v>
      </c>
      <c r="C9" s="1">
        <v>277.20001200000002</v>
      </c>
      <c r="D9" s="9">
        <v>61.27</v>
      </c>
      <c r="E9" s="1">
        <f>D9/E12*100</f>
        <v>16.359126480852055</v>
      </c>
      <c r="F9" s="1">
        <v>-0.14352000000000001</v>
      </c>
      <c r="G9" s="1">
        <v>3.2446797979999997E-2</v>
      </c>
    </row>
    <row r="10" spans="1:10" ht="14.25" customHeight="1">
      <c r="B10" s="1" t="s">
        <v>35</v>
      </c>
      <c r="C10" s="1">
        <v>347.85000600000001</v>
      </c>
      <c r="D10" s="8">
        <v>56.863999999999997</v>
      </c>
      <c r="E10" s="1">
        <f>D10/E12*100</f>
        <v>15.182721857469744</v>
      </c>
      <c r="F10" s="1">
        <v>-0.45579999999999998</v>
      </c>
      <c r="G10" s="1">
        <v>2.722777312E-2</v>
      </c>
    </row>
    <row r="11" spans="1:10" ht="14.25" customHeight="1">
      <c r="J11" s="10"/>
    </row>
    <row r="12" spans="1:10" ht="14.25" customHeight="1">
      <c r="D12" s="1" t="s">
        <v>42</v>
      </c>
      <c r="E12" s="1">
        <f>SUM(D6:D10)</f>
        <v>374.53099999999995</v>
      </c>
    </row>
    <row r="13" spans="1:10" ht="14.25" customHeight="1"/>
    <row r="14" spans="1:10" ht="14.25" customHeight="1"/>
    <row r="15" spans="1:10" ht="14.25" customHeight="1">
      <c r="D15" s="6" t="s">
        <v>37</v>
      </c>
      <c r="E15" s="6">
        <f>E6*F6+E7*F7+E8*F8+E9*F9+E10*F10</f>
        <v>29.421504660942887</v>
      </c>
      <c r="F15" s="11"/>
    </row>
    <row r="16" spans="1:10" ht="14.25" customHeight="1">
      <c r="D16" s="12" t="s">
        <v>38</v>
      </c>
      <c r="E16" s="7">
        <f>SQRT((E6*G6)^2+(E7*G7)^2+(E8*G8)^2+(E9*G9)^2+(E10*G10)^2)</f>
        <v>1.2173864888536721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defaultColWidth="14.453125" defaultRowHeight="15" customHeight="1"/>
  <cols>
    <col min="1" max="1" width="63.81640625" customWidth="1"/>
    <col min="2" max="2" width="8.7265625" customWidth="1"/>
    <col min="3" max="3" width="23" customWidth="1"/>
    <col min="4" max="5" width="8.7265625" customWidth="1"/>
    <col min="6" max="6" width="51.7265625" customWidth="1"/>
    <col min="7" max="7" width="15.54296875" customWidth="1"/>
    <col min="8" max="8" width="20.81640625" customWidth="1"/>
    <col min="9" max="26" width="8.7265625" customWidth="1"/>
  </cols>
  <sheetData>
    <row r="1" spans="1:7" ht="14.25" customHeight="1">
      <c r="A1" s="1" t="s">
        <v>43</v>
      </c>
    </row>
    <row r="2" spans="1:7" ht="14.25" customHeight="1"/>
    <row r="3" spans="1:7" ht="14.25" customHeight="1"/>
    <row r="4" spans="1:7" ht="14.25" customHeight="1"/>
    <row r="5" spans="1:7" ht="14.25" customHeight="1">
      <c r="C5" s="1" t="s">
        <v>26</v>
      </c>
      <c r="D5" s="1" t="s">
        <v>27</v>
      </c>
      <c r="E5" s="1" t="s">
        <v>28</v>
      </c>
      <c r="F5" s="1" t="s">
        <v>29</v>
      </c>
      <c r="G5" s="1" t="s">
        <v>41</v>
      </c>
    </row>
    <row r="6" spans="1:7" ht="14.25" customHeight="1">
      <c r="C6" s="1" t="s">
        <v>31</v>
      </c>
      <c r="D6" s="1">
        <v>816.70001200000002</v>
      </c>
      <c r="E6" s="1">
        <v>20</v>
      </c>
      <c r="F6" s="1">
        <v>1.0553668039999999</v>
      </c>
      <c r="G6" s="1">
        <v>2.5218870010000002E-2</v>
      </c>
    </row>
    <row r="7" spans="1:7" ht="14.25" customHeight="1">
      <c r="C7" s="1" t="s">
        <v>32</v>
      </c>
      <c r="D7" s="1">
        <v>420</v>
      </c>
      <c r="E7" s="1">
        <v>20</v>
      </c>
      <c r="F7" s="1">
        <v>-0.32713999999999999</v>
      </c>
      <c r="G7" s="1">
        <v>2.529561651E-2</v>
      </c>
    </row>
    <row r="8" spans="1:7" ht="14.25" customHeight="1">
      <c r="C8" s="1" t="s">
        <v>33</v>
      </c>
      <c r="D8" s="1">
        <v>577.90002400000003</v>
      </c>
      <c r="E8" s="1">
        <v>20</v>
      </c>
      <c r="F8" s="1">
        <v>0.41037200000000001</v>
      </c>
      <c r="G8" s="1">
        <v>2.091449997E-2</v>
      </c>
    </row>
    <row r="9" spans="1:7" ht="14.25" customHeight="1">
      <c r="C9" s="1" t="s">
        <v>34</v>
      </c>
      <c r="D9" s="1">
        <v>277.20001200000002</v>
      </c>
      <c r="E9" s="1">
        <v>20</v>
      </c>
      <c r="F9" s="1">
        <v>-0.14352000000000001</v>
      </c>
      <c r="G9" s="1">
        <v>3.2446797979999997E-2</v>
      </c>
    </row>
    <row r="10" spans="1:7" ht="14.25" customHeight="1">
      <c r="C10" s="1" t="s">
        <v>35</v>
      </c>
      <c r="D10" s="1">
        <v>347.85000600000001</v>
      </c>
      <c r="E10" s="1">
        <v>20</v>
      </c>
      <c r="F10" s="1">
        <v>-0.45579999999999998</v>
      </c>
      <c r="G10" s="1">
        <v>2.722777312E-2</v>
      </c>
    </row>
    <row r="11" spans="1:7" ht="14.25" customHeight="1"/>
    <row r="12" spans="1:7" ht="14.25" customHeight="1"/>
    <row r="13" spans="1:7" ht="14.25" customHeight="1">
      <c r="F13" s="6" t="s">
        <v>37</v>
      </c>
      <c r="G13" s="6">
        <f>E6*F6+E7+F7+E8*F8+E9*F9+E10*F10</f>
        <v>37.001236079999998</v>
      </c>
    </row>
    <row r="14" spans="1:7" ht="14.25" customHeight="1">
      <c r="F14" s="7" t="s">
        <v>38</v>
      </c>
      <c r="G14" s="7">
        <f>SQRT((E6*G6)^2+(E7*G7)^2+(E8*G8)^2+(E9*G9)^2+(E10*G10)^2)</f>
        <v>1.1844698825088831</v>
      </c>
    </row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99"/>
  <sheetViews>
    <sheetView workbookViewId="0"/>
  </sheetViews>
  <sheetFormatPr defaultColWidth="14.453125" defaultRowHeight="15" customHeight="1"/>
  <cols>
    <col min="1" max="1" width="60.81640625" customWidth="1"/>
    <col min="2" max="2" width="14.453125" customWidth="1"/>
    <col min="3" max="3" width="12.26953125" customWidth="1"/>
    <col min="4" max="4" width="14.81640625" customWidth="1"/>
    <col min="5" max="5" width="15.26953125" customWidth="1"/>
    <col min="6" max="6" width="13.453125" customWidth="1"/>
    <col min="7" max="8" width="8.7265625" customWidth="1"/>
    <col min="9" max="9" width="14.26953125" customWidth="1"/>
    <col min="10" max="10" width="13.453125" customWidth="1"/>
    <col min="11" max="11" width="14.453125" customWidth="1"/>
    <col min="12" max="13" width="14.26953125" customWidth="1"/>
    <col min="14" max="15" width="8.7265625" customWidth="1"/>
    <col min="16" max="16" width="11.7265625" customWidth="1"/>
    <col min="17" max="17" width="52" customWidth="1"/>
    <col min="18" max="18" width="34.08984375" customWidth="1"/>
    <col min="19" max="19" width="17" customWidth="1"/>
    <col min="20" max="20" width="15.08984375" customWidth="1"/>
    <col min="21" max="21" width="15" customWidth="1"/>
    <col min="22" max="26" width="8.7265625" customWidth="1"/>
  </cols>
  <sheetData>
    <row r="1" spans="1:21" ht="14.25" customHeight="1">
      <c r="A1" s="1" t="s">
        <v>44</v>
      </c>
      <c r="B1" s="1" t="s">
        <v>45</v>
      </c>
      <c r="C1" s="1" t="s">
        <v>34</v>
      </c>
      <c r="D1" s="1" t="s">
        <v>33</v>
      </c>
      <c r="E1" s="1" t="s">
        <v>32</v>
      </c>
      <c r="F1" s="1" t="s">
        <v>31</v>
      </c>
      <c r="I1" s="1" t="s">
        <v>45</v>
      </c>
      <c r="J1" s="1" t="s">
        <v>34</v>
      </c>
      <c r="K1" s="1" t="s">
        <v>33</v>
      </c>
      <c r="L1" s="1" t="s">
        <v>32</v>
      </c>
      <c r="M1" s="1" t="s">
        <v>31</v>
      </c>
      <c r="P1" s="1"/>
      <c r="Q1" s="13" t="s">
        <v>46</v>
      </c>
    </row>
    <row r="2" spans="1:21" ht="14.25" customHeight="1">
      <c r="B2" s="14" t="s">
        <v>9</v>
      </c>
      <c r="C2" s="14" t="s">
        <v>9</v>
      </c>
      <c r="D2" s="14" t="s">
        <v>9</v>
      </c>
      <c r="E2" s="14" t="s">
        <v>9</v>
      </c>
      <c r="F2" s="14" t="s">
        <v>9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Q2" s="1" t="s">
        <v>48</v>
      </c>
      <c r="R2" s="1" t="s">
        <v>49</v>
      </c>
      <c r="S2" s="1" t="s">
        <v>33</v>
      </c>
      <c r="T2" s="1" t="s">
        <v>50</v>
      </c>
      <c r="U2" s="1" t="s">
        <v>51</v>
      </c>
    </row>
    <row r="3" spans="1:21" ht="14.25" customHeight="1">
      <c r="B3" s="15">
        <v>-5.7102999999999998E-3</v>
      </c>
      <c r="C3" s="15">
        <v>-4.4800899999999999E-3</v>
      </c>
      <c r="D3" s="15">
        <v>0</v>
      </c>
      <c r="E3" s="15">
        <v>3.6286390000000002E-2</v>
      </c>
      <c r="F3" s="15">
        <v>2.6425000000000001E-2</v>
      </c>
      <c r="I3" s="1">
        <f t="shared" ref="I3:M3" si="0">B3-AVERAGE(B3:B249)</f>
        <v>-3.6105763400809711E-3</v>
      </c>
      <c r="J3" s="1">
        <f t="shared" si="0"/>
        <v>-4.2786159919028337E-3</v>
      </c>
      <c r="K3" s="1">
        <f t="shared" si="0"/>
        <v>-1.5357957935222665E-3</v>
      </c>
      <c r="L3" s="1">
        <f t="shared" si="0"/>
        <v>3.7662585145748988E-2</v>
      </c>
      <c r="M3" s="1">
        <f t="shared" si="0"/>
        <v>2.3213744939271256E-2</v>
      </c>
      <c r="P3" s="1" t="s">
        <v>48</v>
      </c>
      <c r="Q3" s="1">
        <f t="array" ref="Q3:U7">(MMULT(TRANSPOSE(I3:M249),I3:M249))</f>
        <v>0.17944688345005916</v>
      </c>
      <c r="R3" s="1">
        <v>2.7156217999398095E-2</v>
      </c>
      <c r="S3" s="1">
        <v>3.0139953839173093E-2</v>
      </c>
      <c r="T3" s="1">
        <v>3.5953593952046468E-2</v>
      </c>
      <c r="U3" s="1">
        <v>4.4017145786897319E-2</v>
      </c>
    </row>
    <row r="4" spans="1:21" ht="14.25" customHeight="1">
      <c r="B4" s="15">
        <v>1.6520930000000001E-3</v>
      </c>
      <c r="C4" s="15">
        <v>3.7709479999999997E-2</v>
      </c>
      <c r="D4" s="15">
        <v>1.1470437999999999E-2</v>
      </c>
      <c r="E4" s="15">
        <v>8.50274E-3</v>
      </c>
      <c r="F4" s="15">
        <v>1.7776E-2</v>
      </c>
      <c r="I4" s="1">
        <f t="shared" ref="I4:M4" si="1">B4-AVERAGE(B4:B250)</f>
        <v>3.7371395203252044E-3</v>
      </c>
      <c r="J4" s="1">
        <f t="shared" si="1"/>
        <v>3.7802482226720648E-2</v>
      </c>
      <c r="K4" s="1">
        <f t="shared" si="1"/>
        <v>9.8615373481781374E-3</v>
      </c>
      <c r="L4" s="1">
        <f t="shared" si="1"/>
        <v>9.9356780607287448E-3</v>
      </c>
      <c r="M4" s="1">
        <f t="shared" si="1"/>
        <v>1.4651299595141701E-2</v>
      </c>
      <c r="P4" s="1" t="s">
        <v>49</v>
      </c>
      <c r="Q4" s="1">
        <v>2.7156217999398095E-2</v>
      </c>
      <c r="R4" s="1">
        <v>0.25588692611047231</v>
      </c>
      <c r="S4" s="1">
        <v>4.4029326777852464E-2</v>
      </c>
      <c r="T4" s="1">
        <v>5.7179685705315744E-2</v>
      </c>
      <c r="U4" s="1">
        <v>3.6170122366332359E-2</v>
      </c>
    </row>
    <row r="5" spans="1:21" ht="14.25" customHeight="1">
      <c r="B5" s="15">
        <v>-5.3408199999999996E-3</v>
      </c>
      <c r="C5" s="15">
        <v>-1.15149E-2</v>
      </c>
      <c r="D5" s="15">
        <v>-1.6648627999999999E-2</v>
      </c>
      <c r="E5" s="15">
        <v>7.6645999999999995E-4</v>
      </c>
      <c r="F5" s="15">
        <v>2.7699999999999999E-3</v>
      </c>
      <c r="I5" s="1">
        <f t="shared" ref="I5:M5" si="2">B5-AVERAGE(B5:B251)</f>
        <v>-3.2405198489795909E-3</v>
      </c>
      <c r="J5" s="1">
        <f t="shared" si="2"/>
        <v>-1.1268229146341463E-2</v>
      </c>
      <c r="K5" s="1">
        <f t="shared" si="2"/>
        <v>-1.8217441101626014E-2</v>
      </c>
      <c r="L5" s="1">
        <f t="shared" si="2"/>
        <v>2.2397869959349596E-3</v>
      </c>
      <c r="M5" s="1">
        <f t="shared" si="2"/>
        <v>-2.9514227642276356E-4</v>
      </c>
      <c r="P5" s="1" t="s">
        <v>33</v>
      </c>
      <c r="Q5" s="1">
        <v>3.0139953839173093E-2</v>
      </c>
      <c r="R5" s="1">
        <v>4.4029326777852464E-2</v>
      </c>
      <c r="S5" s="1">
        <v>0.10611982907676346</v>
      </c>
      <c r="T5" s="1">
        <v>3.2456266798247473E-2</v>
      </c>
      <c r="U5" s="1">
        <v>2.7506190008167411E-2</v>
      </c>
    </row>
    <row r="6" spans="1:21" ht="14.25" customHeight="1">
      <c r="B6" s="15">
        <v>-2.6058499999999998E-3</v>
      </c>
      <c r="C6" s="15">
        <v>3.267772E-2</v>
      </c>
      <c r="D6" s="15">
        <v>2.944454E-3</v>
      </c>
      <c r="E6" s="15">
        <v>3.7527900000000002E-3</v>
      </c>
      <c r="F6" s="15">
        <v>2.4020000000000001E-3</v>
      </c>
      <c r="I6" s="1">
        <f t="shared" ref="I6:M6" si="3">B6-AVERAGE(B6:B252)</f>
        <v>-5.1883066803278585E-4</v>
      </c>
      <c r="J6" s="1">
        <f t="shared" si="3"/>
        <v>3.2878398081632655E-2</v>
      </c>
      <c r="K6" s="1">
        <f t="shared" si="3"/>
        <v>1.3012839959183683E-3</v>
      </c>
      <c r="L6" s="1">
        <f t="shared" si="3"/>
        <v>5.2352589836734704E-3</v>
      </c>
      <c r="M6" s="1">
        <f t="shared" si="3"/>
        <v>-6.6434693877550971E-4</v>
      </c>
      <c r="P6" s="1" t="s">
        <v>50</v>
      </c>
      <c r="Q6" s="1">
        <v>3.5953593952046468E-2</v>
      </c>
      <c r="R6" s="1">
        <v>5.7179685705315744E-2</v>
      </c>
      <c r="S6" s="1">
        <v>3.2456266798247473E-2</v>
      </c>
      <c r="T6" s="1">
        <v>0.15415698050123477</v>
      </c>
      <c r="U6" s="1">
        <v>3.6321983227630861E-2</v>
      </c>
    </row>
    <row r="7" spans="1:21" ht="14.25" customHeight="1">
      <c r="B7" s="15">
        <v>-1.630906E-2</v>
      </c>
      <c r="C7" s="15">
        <v>5.8602999999999997E-4</v>
      </c>
      <c r="D7" s="15">
        <v>1.2844037000000001E-2</v>
      </c>
      <c r="E7" s="15">
        <v>-2.5103029999999998E-2</v>
      </c>
      <c r="F7" s="15">
        <v>-3.9500000000000004E-3</v>
      </c>
      <c r="I7" s="1">
        <f t="shared" ref="I7:M7" si="4">B7-AVERAGE(B7:B253)</f>
        <v>-1.4224175773662551E-2</v>
      </c>
      <c r="J7" s="1">
        <f t="shared" si="4"/>
        <v>9.2145561475409947E-4</v>
      </c>
      <c r="K7" s="1">
        <f t="shared" si="4"/>
        <v>1.1206200127049181E-2</v>
      </c>
      <c r="L7" s="1">
        <f t="shared" si="4"/>
        <v>-2.3599105036885244E-2</v>
      </c>
      <c r="M7" s="1">
        <f t="shared" si="4"/>
        <v>-7.0190696721311469E-3</v>
      </c>
      <c r="P7" s="1" t="s">
        <v>51</v>
      </c>
      <c r="Q7" s="1">
        <v>4.4017145786897319E-2</v>
      </c>
      <c r="R7" s="1">
        <v>3.6170122366332359E-2</v>
      </c>
      <c r="S7" s="1">
        <v>2.7506190008167411E-2</v>
      </c>
      <c r="T7" s="1">
        <v>3.6321983227630861E-2</v>
      </c>
      <c r="U7" s="1">
        <v>0.15371166026131294</v>
      </c>
    </row>
    <row r="8" spans="1:21" ht="14.25" customHeight="1">
      <c r="B8" s="15">
        <v>-8.7726599999999998E-3</v>
      </c>
      <c r="C8" s="15">
        <v>-2.9136200000000001E-2</v>
      </c>
      <c r="D8" s="15">
        <v>4.9516619999999999E-3</v>
      </c>
      <c r="E8" s="15">
        <v>-1.5653130000000001E-2</v>
      </c>
      <c r="F8" s="15">
        <v>-1.7440000000000001E-2</v>
      </c>
      <c r="I8" s="1">
        <f t="shared" ref="I8:M8" si="5">B8-AVERAGE(B8:B254)</f>
        <v>-6.7465533595041319E-3</v>
      </c>
      <c r="J8" s="1">
        <f t="shared" si="5"/>
        <v>-2.8796982386831274E-2</v>
      </c>
      <c r="K8" s="1">
        <f t="shared" si="5"/>
        <v>3.359941176954733E-3</v>
      </c>
      <c r="L8" s="1">
        <f t="shared" si="5"/>
        <v>-1.4246320695473252E-2</v>
      </c>
      <c r="M8" s="1">
        <f t="shared" si="5"/>
        <v>-2.0537954732510289E-2</v>
      </c>
    </row>
    <row r="9" spans="1:21" ht="14.25" customHeight="1">
      <c r="B9" s="15">
        <v>4.0597596999999999E-2</v>
      </c>
      <c r="C9" s="15">
        <v>1.8549309999999999E-2</v>
      </c>
      <c r="D9" s="15">
        <v>-8.4118699999999997E-4</v>
      </c>
      <c r="E9" s="15">
        <v>5.5657199999999997E-3</v>
      </c>
      <c r="F9" s="15">
        <v>2.6447999999999999E-2</v>
      </c>
      <c r="I9" s="1">
        <f t="shared" ref="I9:M9" si="6">B9-AVERAGE(B9:B255)</f>
        <v>4.2595709643153526E-2</v>
      </c>
      <c r="J9" s="1">
        <f t="shared" si="6"/>
        <v>1.8769531818181816E-2</v>
      </c>
      <c r="K9" s="1">
        <f t="shared" si="6"/>
        <v>-2.4190237685950411E-3</v>
      </c>
      <c r="L9" s="1">
        <f t="shared" si="6"/>
        <v>6.9136602107438012E-3</v>
      </c>
      <c r="M9" s="1">
        <f t="shared" si="6"/>
        <v>2.3265177685950413E-2</v>
      </c>
    </row>
    <row r="10" spans="1:21" ht="14.25" customHeight="1">
      <c r="B10" s="15">
        <v>-5.2278000000000003E-3</v>
      </c>
      <c r="C10" s="15">
        <v>3.9975599999999998E-3</v>
      </c>
      <c r="D10" s="15">
        <v>-3.0190083E-2</v>
      </c>
      <c r="E10" s="15">
        <v>5.7325849999999998E-2</v>
      </c>
      <c r="F10" s="15">
        <v>-1.2529999999999999E-2</v>
      </c>
      <c r="I10" s="1">
        <f t="shared" ref="I10:M10" si="7">B10-AVERAGE(B10:B256)</f>
        <v>-3.0522052333333337E-3</v>
      </c>
      <c r="J10" s="1">
        <f t="shared" si="7"/>
        <v>4.295663692946059E-3</v>
      </c>
      <c r="K10" s="1">
        <f t="shared" si="7"/>
        <v>-3.1777957211618253E-2</v>
      </c>
      <c r="L10" s="1">
        <f t="shared" si="7"/>
        <v>5.870247759751037E-2</v>
      </c>
      <c r="M10" s="1">
        <f t="shared" si="7"/>
        <v>-1.5616286307053941E-2</v>
      </c>
      <c r="Q10" s="13" t="s">
        <v>52</v>
      </c>
    </row>
    <row r="11" spans="1:21" ht="14.25" customHeight="1">
      <c r="B11" s="15">
        <v>-5.3886629999999998E-2</v>
      </c>
      <c r="C11" s="15">
        <v>2.4775180000000001E-2</v>
      </c>
      <c r="D11" s="15">
        <v>-5.8911076E-2</v>
      </c>
      <c r="E11" s="15">
        <v>-2.7744520000000002E-2</v>
      </c>
      <c r="F11" s="15">
        <v>-1.1599999999999999E-2</v>
      </c>
      <c r="I11" s="1">
        <f t="shared" ref="I11:M11" si="8">B11-AVERAGE(B11:B257)</f>
        <v>-5.1723805966527196E-2</v>
      </c>
      <c r="J11" s="1">
        <f t="shared" si="8"/>
        <v>2.509118229166667E-2</v>
      </c>
      <c r="K11" s="1">
        <f t="shared" si="8"/>
        <v>-6.0631358366666666E-2</v>
      </c>
      <c r="L11" s="1">
        <f t="shared" si="8"/>
        <v>-2.6123298745833336E-2</v>
      </c>
      <c r="M11" s="1">
        <f t="shared" si="8"/>
        <v>-1.4751354166666664E-2</v>
      </c>
      <c r="Q11" s="1" t="s">
        <v>48</v>
      </c>
      <c r="R11" s="1" t="s">
        <v>49</v>
      </c>
      <c r="S11" s="1" t="s">
        <v>33</v>
      </c>
      <c r="T11" s="1" t="s">
        <v>50</v>
      </c>
      <c r="U11" s="1" t="s">
        <v>51</v>
      </c>
    </row>
    <row r="12" spans="1:21" ht="14.25" customHeight="1">
      <c r="B12" s="15">
        <v>2.1969822999999999E-2</v>
      </c>
      <c r="C12" s="15">
        <v>-7.6270699999999997E-3</v>
      </c>
      <c r="D12" s="15">
        <v>2.8729557999999999E-2</v>
      </c>
      <c r="E12" s="15">
        <v>2.8843939999999998E-2</v>
      </c>
      <c r="F12" s="15">
        <v>1.1122E-2</v>
      </c>
      <c r="I12" s="1">
        <f t="shared" ref="I12:M12" si="9">B12-AVERAGE(B12:B258)</f>
        <v>2.3915320117647059E-2</v>
      </c>
      <c r="J12" s="1">
        <f t="shared" si="9"/>
        <v>-7.2060836820083667E-3</v>
      </c>
      <c r="K12" s="1">
        <f t="shared" si="9"/>
        <v>2.6755587941422593E-2</v>
      </c>
      <c r="L12" s="1">
        <f t="shared" si="9"/>
        <v>3.0355858748953975E-2</v>
      </c>
      <c r="M12" s="1">
        <f t="shared" si="9"/>
        <v>7.9089246861924686E-3</v>
      </c>
      <c r="P12" s="1" t="s">
        <v>48</v>
      </c>
      <c r="Q12" s="1">
        <f t="shared" ref="Q12:U12" si="10">Q3/248</f>
        <v>7.2357614294378688E-4</v>
      </c>
      <c r="R12" s="1">
        <f t="shared" si="10"/>
        <v>1.0950087902983103E-4</v>
      </c>
      <c r="S12" s="1">
        <f t="shared" si="10"/>
        <v>1.2153207193214957E-4</v>
      </c>
      <c r="T12" s="1">
        <f t="shared" si="10"/>
        <v>1.4497416916147768E-4</v>
      </c>
      <c r="U12" s="1">
        <f t="shared" si="10"/>
        <v>1.7748849107619886E-4</v>
      </c>
    </row>
    <row r="13" spans="1:21" ht="14.25" customHeight="1">
      <c r="B13" s="15">
        <v>1.216841E-3</v>
      </c>
      <c r="C13" s="15">
        <v>2.697221E-2</v>
      </c>
      <c r="D13" s="15">
        <v>-3.2026649999999999E-3</v>
      </c>
      <c r="E13" s="15">
        <v>2.7811059999999999E-2</v>
      </c>
      <c r="F13" s="15">
        <v>6.5269999999999998E-3</v>
      </c>
      <c r="I13" s="1">
        <f t="shared" ref="I13:M13" si="11">B13-AVERAGE(B13:B259)</f>
        <v>3.2632466413502108E-3</v>
      </c>
      <c r="J13" s="1">
        <f t="shared" si="11"/>
        <v>2.7362918655462188E-2</v>
      </c>
      <c r="K13" s="1">
        <f t="shared" si="11"/>
        <v>-5.0642166218487382E-3</v>
      </c>
      <c r="L13" s="1">
        <f t="shared" si="11"/>
        <v>2.9450524373949578E-2</v>
      </c>
      <c r="M13" s="1">
        <f t="shared" si="11"/>
        <v>3.3471554621848747E-3</v>
      </c>
      <c r="P13" s="1" t="s">
        <v>49</v>
      </c>
      <c r="Q13" s="1">
        <f t="shared" ref="Q13:U13" si="12">Q4/248</f>
        <v>1.0950087902983103E-4</v>
      </c>
      <c r="R13" s="1">
        <f t="shared" si="12"/>
        <v>1.0318021214131949E-3</v>
      </c>
      <c r="S13" s="1">
        <f t="shared" si="12"/>
        <v>1.7753760797521153E-4</v>
      </c>
      <c r="T13" s="1">
        <f t="shared" si="12"/>
        <v>2.3056324881175704E-4</v>
      </c>
      <c r="U13" s="1">
        <f t="shared" si="12"/>
        <v>1.4584726760617886E-4</v>
      </c>
    </row>
    <row r="14" spans="1:21" ht="14.25" customHeight="1">
      <c r="B14" s="15">
        <v>2.3253988999999999E-2</v>
      </c>
      <c r="C14" s="15">
        <v>2.1180499999999998E-3</v>
      </c>
      <c r="D14" s="15">
        <v>-2.3133120000000001E-3</v>
      </c>
      <c r="E14" s="15">
        <v>0.13812911</v>
      </c>
      <c r="F14" s="15">
        <v>-1.873E-2</v>
      </c>
      <c r="I14" s="1">
        <f t="shared" ref="I14:M14" si="13">B14-AVERAGE(B14:B260)</f>
        <v>2.5314221957627118E-2</v>
      </c>
      <c r="J14" s="1">
        <f t="shared" si="13"/>
        <v>2.6242140084388192E-3</v>
      </c>
      <c r="K14" s="1">
        <f t="shared" si="13"/>
        <v>-4.1962316244725725E-3</v>
      </c>
      <c r="L14" s="1">
        <f t="shared" si="13"/>
        <v>0.13989283818987341</v>
      </c>
      <c r="M14" s="1">
        <f t="shared" si="13"/>
        <v>-2.1895721518987343E-2</v>
      </c>
      <c r="P14" s="1" t="s">
        <v>33</v>
      </c>
      <c r="Q14" s="1">
        <f t="shared" ref="Q14:U14" si="14">Q5/248</f>
        <v>1.2153207193214957E-4</v>
      </c>
      <c r="R14" s="1">
        <f t="shared" si="14"/>
        <v>1.7753760797521153E-4</v>
      </c>
      <c r="S14" s="1">
        <f t="shared" si="14"/>
        <v>4.2790253659985263E-4</v>
      </c>
      <c r="T14" s="1">
        <f t="shared" si="14"/>
        <v>1.3087204354132045E-4</v>
      </c>
      <c r="U14" s="1">
        <f t="shared" si="14"/>
        <v>1.1091205648454602E-4</v>
      </c>
    </row>
    <row r="15" spans="1:21" ht="14.25" customHeight="1">
      <c r="B15" s="15">
        <v>-3.3573539999999999E-2</v>
      </c>
      <c r="C15" s="15">
        <v>-4.9880260000000003E-2</v>
      </c>
      <c r="D15" s="15">
        <v>-2.2156399E-2</v>
      </c>
      <c r="E15" s="15">
        <v>-5.8094140000000002E-2</v>
      </c>
      <c r="F15" s="15">
        <v>-2.0809999999999999E-2</v>
      </c>
      <c r="I15" s="1">
        <f t="shared" ref="I15:M15" si="15">B15-AVERAGE(B15:B261)</f>
        <v>-3.1405586948936172E-2</v>
      </c>
      <c r="J15" s="1">
        <f t="shared" si="15"/>
        <v>-4.9362976440677969E-2</v>
      </c>
      <c r="K15" s="1">
        <f t="shared" si="15"/>
        <v>-2.4057099266949152E-2</v>
      </c>
      <c r="L15" s="1">
        <f t="shared" si="15"/>
        <v>-5.5737645546610176E-2</v>
      </c>
      <c r="M15" s="1">
        <f t="shared" si="15"/>
        <v>-2.40685E-2</v>
      </c>
      <c r="P15" s="1" t="s">
        <v>50</v>
      </c>
      <c r="Q15" s="1">
        <f t="shared" ref="Q15:U15" si="16">Q6/248</f>
        <v>1.4497416916147768E-4</v>
      </c>
      <c r="R15" s="1">
        <f t="shared" si="16"/>
        <v>2.3056324881175704E-4</v>
      </c>
      <c r="S15" s="1">
        <f t="shared" si="16"/>
        <v>1.3087204354132045E-4</v>
      </c>
      <c r="T15" s="1">
        <f t="shared" si="16"/>
        <v>6.2160072782755954E-4</v>
      </c>
      <c r="U15" s="1">
        <f t="shared" si="16"/>
        <v>1.4645960978883411E-4</v>
      </c>
    </row>
    <row r="16" spans="1:21" ht="14.25" customHeight="1">
      <c r="B16" s="15">
        <v>1.2453873000000001E-2</v>
      </c>
      <c r="C16" s="15">
        <v>-1.9724140000000001E-2</v>
      </c>
      <c r="D16" s="15">
        <v>5.1508414000000002E-2</v>
      </c>
      <c r="E16" s="15">
        <v>1.1127629999999999E-2</v>
      </c>
      <c r="F16" s="15">
        <v>1.9997999999999998E-2</v>
      </c>
      <c r="I16" s="1">
        <f t="shared" ref="I16:M16" si="17">B16-AVERAGE(B16:B262)</f>
        <v>1.4487614141025642E-2</v>
      </c>
      <c r="J16" s="1">
        <f t="shared" si="17"/>
        <v>-1.9416911659574466E-2</v>
      </c>
      <c r="K16" s="1">
        <f t="shared" si="17"/>
        <v>4.9505343097872342E-2</v>
      </c>
      <c r="L16" s="1">
        <f t="shared" si="17"/>
        <v>1.3246942982978724E-2</v>
      </c>
      <c r="M16" s="1">
        <f t="shared" si="17"/>
        <v>1.6637080851063829E-2</v>
      </c>
      <c r="P16" s="1" t="s">
        <v>51</v>
      </c>
      <c r="Q16" s="1">
        <f t="shared" ref="Q16:U16" si="18">Q7/248</f>
        <v>1.7748849107619886E-4</v>
      </c>
      <c r="R16" s="1">
        <f t="shared" si="18"/>
        <v>1.4584726760617886E-4</v>
      </c>
      <c r="S16" s="1">
        <f t="shared" si="18"/>
        <v>1.1091205648454602E-4</v>
      </c>
      <c r="T16" s="1">
        <f t="shared" si="18"/>
        <v>1.4645960978883411E-4</v>
      </c>
      <c r="U16" s="1">
        <f t="shared" si="18"/>
        <v>6.1980508169884253E-4</v>
      </c>
    </row>
    <row r="17" spans="2:21" ht="14.25" customHeight="1">
      <c r="B17" s="15">
        <v>-1.068217E-2</v>
      </c>
      <c r="C17" s="15">
        <v>-4.6444800000000001E-2</v>
      </c>
      <c r="D17" s="15">
        <v>-7.6422399999999998E-3</v>
      </c>
      <c r="E17" s="15">
        <v>-3.254597E-2</v>
      </c>
      <c r="F17" s="15">
        <v>-2.2100000000000002E-3</v>
      </c>
      <c r="I17" s="1">
        <f t="shared" ref="I17:M17" si="19">B17-AVERAGE(B17:B263)</f>
        <v>-8.5862502575107282E-3</v>
      </c>
      <c r="J17" s="1">
        <f t="shared" si="19"/>
        <v>-4.6220549914529917E-2</v>
      </c>
      <c r="K17" s="1">
        <f t="shared" si="19"/>
        <v>-9.4337496068376062E-3</v>
      </c>
      <c r="L17" s="1">
        <f t="shared" si="19"/>
        <v>-3.0370046149572651E-2</v>
      </c>
      <c r="M17" s="1">
        <f t="shared" si="19"/>
        <v>-5.4998205128205125E-3</v>
      </c>
    </row>
    <row r="18" spans="2:21" ht="14.25" customHeight="1">
      <c r="B18" s="15">
        <v>-9.5705100000000008E-3</v>
      </c>
      <c r="C18" s="15">
        <v>6.2668570000000007E-2</v>
      </c>
      <c r="D18" s="15">
        <v>2.9289247000000001E-2</v>
      </c>
      <c r="E18" s="15">
        <v>-3.440381E-2</v>
      </c>
      <c r="F18" s="15">
        <v>2.4600000000000002E-4</v>
      </c>
      <c r="I18" s="1">
        <f t="shared" ref="I18:M18" si="20">B18-AVERAGE(B18:B264)</f>
        <v>-7.5115999568965523E-3</v>
      </c>
      <c r="J18" s="1">
        <f t="shared" si="20"/>
        <v>6.2694448626609445E-2</v>
      </c>
      <c r="K18" s="1">
        <f t="shared" si="20"/>
        <v>2.7457249197424895E-2</v>
      </c>
      <c r="L18" s="1">
        <f t="shared" si="20"/>
        <v>-3.2358229695278969E-2</v>
      </c>
      <c r="M18" s="1">
        <f t="shared" si="20"/>
        <v>-3.0674248927038618E-3</v>
      </c>
    </row>
    <row r="19" spans="2:21" ht="14.25" customHeight="1">
      <c r="B19" s="15">
        <v>-1.81698E-2</v>
      </c>
      <c r="C19" s="15">
        <v>-4.3445770000000002E-2</v>
      </c>
      <c r="D19" s="15">
        <v>1.226542E-3</v>
      </c>
      <c r="E19" s="15">
        <v>1.2714659999999999E-2</v>
      </c>
      <c r="F19" s="15">
        <v>-1.436E-2</v>
      </c>
      <c r="I19" s="1">
        <f t="shared" ref="I19:M19" si="21">B19-AVERAGE(B19:B265)</f>
        <v>-1.6143407705627704E-2</v>
      </c>
      <c r="J19" s="1">
        <f t="shared" si="21"/>
        <v>-4.314965668103448E-2</v>
      </c>
      <c r="K19" s="1">
        <f t="shared" si="21"/>
        <v>-4.8710559051724084E-4</v>
      </c>
      <c r="L19" s="1">
        <f t="shared" si="21"/>
        <v>1.4620765176724136E-2</v>
      </c>
      <c r="M19" s="1">
        <f t="shared" si="21"/>
        <v>-1.7686646551724135E-2</v>
      </c>
      <c r="P19" s="14"/>
      <c r="Q19" s="16" t="s">
        <v>53</v>
      </c>
      <c r="R19" s="14"/>
      <c r="S19" s="14"/>
      <c r="T19" s="14"/>
      <c r="U19" s="14"/>
    </row>
    <row r="20" spans="2:21" ht="14.25" customHeight="1">
      <c r="B20" s="15">
        <v>-3.4404459999999998E-2</v>
      </c>
      <c r="C20" s="15">
        <v>-1.7168719999999998E-2</v>
      </c>
      <c r="D20" s="15">
        <v>-1.6783059999999999E-2</v>
      </c>
      <c r="E20" s="15">
        <v>2.58192E-2</v>
      </c>
      <c r="F20" s="15">
        <v>-1.644E-2</v>
      </c>
      <c r="I20" s="1">
        <f t="shared" ref="I20:M20" si="22">B20-AVERAGE(B20:B266)</f>
        <v>-3.2448256434782607E-2</v>
      </c>
      <c r="J20" s="1">
        <f t="shared" si="22"/>
        <v>-1.7059401731601729E-2</v>
      </c>
      <c r="K20" s="1">
        <f t="shared" si="22"/>
        <v>-1.8498816272727273E-2</v>
      </c>
      <c r="L20" s="1">
        <f t="shared" si="22"/>
        <v>2.7788598532467533E-2</v>
      </c>
      <c r="M20" s="1">
        <f t="shared" si="22"/>
        <v>-1.9843212121212119E-2</v>
      </c>
      <c r="P20" s="14" t="s">
        <v>48</v>
      </c>
      <c r="Q20" s="17">
        <v>0.16580806000000001</v>
      </c>
      <c r="R20" s="14"/>
      <c r="S20" s="14"/>
      <c r="T20" s="14"/>
      <c r="U20" s="14"/>
    </row>
    <row r="21" spans="2:21" ht="14.25" customHeight="1">
      <c r="B21" s="15">
        <v>-3.5368910000000003E-2</v>
      </c>
      <c r="C21" s="15">
        <v>-1.5721809999999999E-2</v>
      </c>
      <c r="D21" s="15">
        <v>-3.5384955000000003E-2</v>
      </c>
      <c r="E21" s="15">
        <v>-3.2568090000000001E-2</v>
      </c>
      <c r="F21" s="15">
        <v>-2.2919999999999999E-2</v>
      </c>
      <c r="I21" s="1">
        <f t="shared" ref="I21:M21" si="23">B21-AVERAGE(B21:B267)</f>
        <v>-3.3554401877729262E-2</v>
      </c>
      <c r="J21" s="1">
        <f t="shared" si="23"/>
        <v>-1.5686663043478259E-2</v>
      </c>
      <c r="K21" s="1">
        <f t="shared" si="23"/>
        <v>-3.7181140908695655E-2</v>
      </c>
      <c r="L21" s="1">
        <f t="shared" si="23"/>
        <v>-3.0477871473913044E-2</v>
      </c>
      <c r="M21" s="1">
        <f t="shared" si="23"/>
        <v>-2.6409486956521736E-2</v>
      </c>
      <c r="P21" s="14" t="s">
        <v>49</v>
      </c>
      <c r="Q21" s="17">
        <v>7.8067819999999996E-2</v>
      </c>
      <c r="R21" s="14"/>
      <c r="S21" s="14"/>
      <c r="T21" s="14"/>
      <c r="U21" s="14"/>
    </row>
    <row r="22" spans="2:21" ht="14.25" customHeight="1">
      <c r="B22" s="15">
        <v>5.4185860000000004E-3</v>
      </c>
      <c r="C22" s="15">
        <v>4.2755729999999999E-2</v>
      </c>
      <c r="D22" s="15">
        <v>-2.9578950999999999E-2</v>
      </c>
      <c r="E22" s="15">
        <v>-7.247518E-2</v>
      </c>
      <c r="F22" s="15">
        <v>-2.7869999999999999E-2</v>
      </c>
      <c r="I22" s="1">
        <f t="shared" ref="I22:M22" si="24">B22-AVERAGE(B22:B268)</f>
        <v>7.0859256929824569E-3</v>
      </c>
      <c r="J22" s="1">
        <f t="shared" si="24"/>
        <v>4.2722376244541484E-2</v>
      </c>
      <c r="K22" s="1">
        <f t="shared" si="24"/>
        <v>-3.1537499969432309E-2</v>
      </c>
      <c r="L22" s="1">
        <f t="shared" si="24"/>
        <v>-7.0518052615720528E-2</v>
      </c>
      <c r="M22" s="1">
        <f t="shared" si="24"/>
        <v>-3.1474812227074232E-2</v>
      </c>
      <c r="P22" s="14" t="s">
        <v>33</v>
      </c>
      <c r="Q22" s="17">
        <v>0.36197631000000002</v>
      </c>
      <c r="R22" s="14"/>
      <c r="S22" s="14"/>
      <c r="T22" s="14"/>
      <c r="U22" s="14"/>
    </row>
    <row r="23" spans="2:21" ht="14.25" customHeight="1">
      <c r="B23" s="15">
        <v>-6.6469299999999997E-3</v>
      </c>
      <c r="C23" s="15">
        <v>-8.3088369999999995E-2</v>
      </c>
      <c r="D23" s="15">
        <v>-4.2193547999999997E-2</v>
      </c>
      <c r="E23" s="15">
        <v>-3.0361340000000001E-2</v>
      </c>
      <c r="F23" s="15">
        <v>-1.333E-2</v>
      </c>
      <c r="I23" s="1">
        <f t="shared" ref="I23:M23" si="25">B23-AVERAGE(B23:B269)</f>
        <v>-4.9483747753303955E-3</v>
      </c>
      <c r="J23" s="1">
        <f t="shared" si="25"/>
        <v>-8.2934344912280702E-2</v>
      </c>
      <c r="K23" s="1">
        <f t="shared" si="25"/>
        <v>-4.4290419337719295E-2</v>
      </c>
      <c r="L23" s="1">
        <f t="shared" si="25"/>
        <v>-2.871350232017544E-2</v>
      </c>
      <c r="M23" s="1">
        <f t="shared" si="25"/>
        <v>-1.7072859649122807E-2</v>
      </c>
      <c r="P23" s="14" t="s">
        <v>50</v>
      </c>
      <c r="Q23" s="17">
        <v>0.18779451999999999</v>
      </c>
      <c r="R23" s="14"/>
      <c r="S23" s="14"/>
      <c r="T23" s="14"/>
      <c r="U23" s="14"/>
    </row>
    <row r="24" spans="2:21" ht="14.25" customHeight="1">
      <c r="B24" s="15">
        <v>7.5051340000000001E-3</v>
      </c>
      <c r="C24" s="15">
        <v>-4.4043159999999998E-2</v>
      </c>
      <c r="D24" s="15">
        <v>-4.2801540999999999E-2</v>
      </c>
      <c r="E24" s="15">
        <v>-5.3405439999999998E-2</v>
      </c>
      <c r="F24" s="15">
        <v>-8.6499999999999997E-3</v>
      </c>
      <c r="I24" s="1">
        <f t="shared" ref="I24:M24" si="26">B24-AVERAGE(B24:B270)</f>
        <v>9.1817937610619467E-3</v>
      </c>
      <c r="J24" s="1">
        <f t="shared" si="26"/>
        <v>-4.4254484449339201E-2</v>
      </c>
      <c r="K24" s="1">
        <f t="shared" si="26"/>
        <v>-4.5093524317180611E-2</v>
      </c>
      <c r="L24" s="1">
        <f t="shared" si="26"/>
        <v>-5.1884093519823787E-2</v>
      </c>
      <c r="M24" s="1">
        <f t="shared" si="26"/>
        <v>-1.2468070484581496E-2</v>
      </c>
      <c r="P24" s="14" t="s">
        <v>51</v>
      </c>
      <c r="Q24" s="17">
        <v>0.20635328</v>
      </c>
      <c r="R24" s="14"/>
      <c r="S24" s="14"/>
      <c r="T24" s="14"/>
      <c r="U24" s="14"/>
    </row>
    <row r="25" spans="2:21" ht="14.25" customHeight="1">
      <c r="B25" s="15">
        <v>-6.9018049999999997E-2</v>
      </c>
      <c r="C25" s="15">
        <v>7.2373799999999999E-3</v>
      </c>
      <c r="D25" s="15">
        <v>-2.5116126999999999E-2</v>
      </c>
      <c r="E25" s="15">
        <v>-5.2052299999999999E-3</v>
      </c>
      <c r="F25" s="15">
        <v>-1.8540000000000001E-2</v>
      </c>
      <c r="I25" s="1">
        <f t="shared" ref="I25:M25" si="27">B25-AVERAGE(B25:B271)</f>
        <v>-6.7300582266666659E-2</v>
      </c>
      <c r="J25" s="1">
        <f t="shared" si="27"/>
        <v>6.8302392477876108E-3</v>
      </c>
      <c r="K25" s="1">
        <f t="shared" si="27"/>
        <v>-2.7607639185840707E-2</v>
      </c>
      <c r="L25" s="1">
        <f t="shared" si="27"/>
        <v>-3.9134591548672564E-3</v>
      </c>
      <c r="M25" s="1">
        <f t="shared" si="27"/>
        <v>-2.2413238938053096E-2</v>
      </c>
      <c r="P25" s="14" t="s">
        <v>54</v>
      </c>
      <c r="Q25" s="15">
        <v>1</v>
      </c>
      <c r="R25" s="14"/>
      <c r="S25" s="14"/>
      <c r="T25" s="14"/>
      <c r="U25" s="14"/>
    </row>
    <row r="26" spans="2:21" ht="14.25" customHeight="1">
      <c r="B26" s="15">
        <v>-1.8895240000000001E-2</v>
      </c>
      <c r="C26" s="15">
        <v>-5.976161E-2</v>
      </c>
      <c r="D26" s="15">
        <v>-3.4102791E-2</v>
      </c>
      <c r="E26" s="15">
        <v>-4.2872859999999999E-2</v>
      </c>
      <c r="F26" s="15">
        <v>-1.306E-2</v>
      </c>
      <c r="I26" s="1">
        <f t="shared" ref="I26:M26" si="28">B26-AVERAGE(B26:B272)</f>
        <v>-1.7478221294642857E-2</v>
      </c>
      <c r="J26" s="1">
        <f t="shared" si="28"/>
        <v>-6.0138394133333335E-2</v>
      </c>
      <c r="K26" s="1">
        <f t="shared" si="28"/>
        <v>-3.6717003804444447E-2</v>
      </c>
      <c r="L26" s="1">
        <f t="shared" si="28"/>
        <v>-4.1598482306666663E-2</v>
      </c>
      <c r="M26" s="1">
        <f t="shared" si="28"/>
        <v>-1.7032853333333334E-2</v>
      </c>
      <c r="P26" s="14"/>
      <c r="Q26" s="14"/>
      <c r="R26" s="14"/>
      <c r="S26" s="14"/>
      <c r="T26" s="14"/>
      <c r="U26" s="14"/>
    </row>
    <row r="27" spans="2:21" ht="14.25" customHeight="1">
      <c r="B27" s="15">
        <v>-4.9523459999999998E-2</v>
      </c>
      <c r="C27" s="15">
        <v>-4.0260909999999997E-2</v>
      </c>
      <c r="D27" s="15">
        <v>-3.546081E-3</v>
      </c>
      <c r="E27" s="15">
        <v>3.4653070000000001E-2</v>
      </c>
      <c r="F27" s="15">
        <v>2.7300999999999999E-2</v>
      </c>
      <c r="I27" s="1">
        <f t="shared" ref="I27:M27" si="29">B27-AVERAGE(B27:B273)</f>
        <v>-4.8184818968609863E-2</v>
      </c>
      <c r="J27" s="1">
        <f t="shared" si="29"/>
        <v>-4.0906169107142856E-2</v>
      </c>
      <c r="K27" s="1">
        <f t="shared" si="29"/>
        <v>-6.324208999999999E-3</v>
      </c>
      <c r="L27" s="1">
        <f t="shared" si="29"/>
        <v>3.5741740183035713E-2</v>
      </c>
      <c r="M27" s="1">
        <f t="shared" si="29"/>
        <v>2.3252107142857144E-2</v>
      </c>
      <c r="P27" s="14" t="s">
        <v>55</v>
      </c>
      <c r="Q27" s="15">
        <v>2.3636999999999999E-4</v>
      </c>
      <c r="R27" s="15">
        <v>2.364E-4</v>
      </c>
      <c r="S27" s="15">
        <v>2.3636999999999999E-4</v>
      </c>
      <c r="T27" s="15">
        <v>2.364E-4</v>
      </c>
      <c r="U27" s="15">
        <v>2.3636999999999999E-4</v>
      </c>
    </row>
    <row r="28" spans="2:21" ht="14.25" customHeight="1">
      <c r="B28" s="15">
        <v>6.5853419999999996E-2</v>
      </c>
      <c r="C28" s="15">
        <v>2.7772359999999999E-2</v>
      </c>
      <c r="D28" s="15">
        <v>2.197124E-2</v>
      </c>
      <c r="E28" s="15">
        <v>1.7641E-2</v>
      </c>
      <c r="F28" s="15">
        <v>-1.4109999999999999E-2</v>
      </c>
      <c r="I28" s="1">
        <f t="shared" ref="I28:M28" si="30">B28-AVERAGE(B28:B274)</f>
        <v>6.6975012297297298E-2</v>
      </c>
      <c r="J28" s="1">
        <f t="shared" si="30"/>
        <v>2.6943665156950673E-2</v>
      </c>
      <c r="K28" s="1">
        <f t="shared" si="30"/>
        <v>1.9164752318385651E-2</v>
      </c>
      <c r="L28" s="1">
        <f t="shared" si="30"/>
        <v>1.888994704484305E-2</v>
      </c>
      <c r="M28" s="1">
        <f t="shared" si="30"/>
        <v>-1.805462331838565E-2</v>
      </c>
      <c r="P28" s="14" t="s">
        <v>56</v>
      </c>
      <c r="Q28" s="15">
        <v>2.3636999999999999E-4</v>
      </c>
      <c r="R28" s="14"/>
      <c r="S28" s="14"/>
      <c r="T28" s="14"/>
      <c r="U28" s="14"/>
    </row>
    <row r="29" spans="2:21" ht="14.25" customHeight="1">
      <c r="B29" s="15">
        <v>1.3676018999999999E-2</v>
      </c>
      <c r="C29" s="15">
        <v>-4.6485270000000002E-2</v>
      </c>
      <c r="D29" s="15">
        <v>-1.1960672E-2</v>
      </c>
      <c r="E29" s="15">
        <v>5.3764399999999997E-2</v>
      </c>
      <c r="F29" s="15">
        <v>9.7300000000000002E-4</v>
      </c>
      <c r="I29" s="1">
        <f t="shared" ref="I29:M29" si="31">B29-AVERAGE(B29:B275)</f>
        <v>1.510066565158371E-2</v>
      </c>
      <c r="J29" s="1">
        <f t="shared" si="31"/>
        <v>-4.7192596981981985E-2</v>
      </c>
      <c r="K29" s="1">
        <f t="shared" si="31"/>
        <v>-1.4680831968468469E-2</v>
      </c>
      <c r="L29" s="1">
        <f t="shared" si="31"/>
        <v>5.5098436896396395E-2</v>
      </c>
      <c r="M29" s="1">
        <f t="shared" si="31"/>
        <v>-3.0529504504504491E-3</v>
      </c>
    </row>
    <row r="30" spans="2:21" ht="14.25" customHeight="1">
      <c r="B30" s="15">
        <v>1.1960577999999999E-2</v>
      </c>
      <c r="C30" s="15">
        <v>0.10978992</v>
      </c>
      <c r="D30" s="15">
        <v>7.3858434000000001E-2</v>
      </c>
      <c r="E30" s="15">
        <v>2.2967419999999999E-2</v>
      </c>
      <c r="F30" s="15">
        <v>9.8560000000000002E-3</v>
      </c>
      <c r="I30" s="1">
        <f t="shared" ref="I30:M30" si="32">B30-AVERAGE(B30:B276)</f>
        <v>1.345386404090909E-2</v>
      </c>
      <c r="J30" s="1">
        <f t="shared" si="32"/>
        <v>0.10886905185520362</v>
      </c>
      <c r="K30" s="1">
        <f t="shared" si="32"/>
        <v>7.107184492760181E-2</v>
      </c>
      <c r="L30" s="1">
        <f t="shared" si="32"/>
        <v>2.4550771090497737E-2</v>
      </c>
      <c r="M30" s="1">
        <f t="shared" si="32"/>
        <v>5.8162352941176481E-3</v>
      </c>
    </row>
    <row r="31" spans="2:21" ht="14.25" customHeight="1">
      <c r="B31" s="15">
        <v>-1.0779149999999999E-2</v>
      </c>
      <c r="C31" s="15">
        <v>0.13250002</v>
      </c>
      <c r="D31" s="15">
        <v>4.9229452999999999E-2</v>
      </c>
      <c r="E31" s="15">
        <v>8.5456799999999999E-3</v>
      </c>
      <c r="F31" s="15">
        <v>3.0240000000000002E-3</v>
      </c>
      <c r="I31" s="1">
        <f t="shared" ref="I31:M31" si="33">B31-AVERAGE(B31:B277)</f>
        <v>-9.2244307899543368E-3</v>
      </c>
      <c r="J31" s="1">
        <f t="shared" si="33"/>
        <v>0.13207401118181819</v>
      </c>
      <c r="K31" s="1">
        <f t="shared" si="33"/>
        <v>4.6765917768181821E-2</v>
      </c>
      <c r="L31" s="1">
        <f t="shared" si="33"/>
        <v>1.0240625504545454E-2</v>
      </c>
      <c r="M31" s="1">
        <f t="shared" si="33"/>
        <v>-9.893272727272708E-4</v>
      </c>
      <c r="P31" s="14" t="s">
        <v>53</v>
      </c>
      <c r="Q31" s="13" t="s">
        <v>57</v>
      </c>
      <c r="R31" s="1" t="s">
        <v>41</v>
      </c>
    </row>
    <row r="32" spans="2:21" ht="14.25" customHeight="1">
      <c r="B32" s="15">
        <v>-5.7445969999999999E-2</v>
      </c>
      <c r="C32" s="15">
        <v>2.0182889999999998E-2</v>
      </c>
      <c r="D32" s="15">
        <v>-6.6638979999999997E-3</v>
      </c>
      <c r="E32" s="15">
        <v>-3.2583519999999998E-2</v>
      </c>
      <c r="F32" s="15">
        <v>-4.6179999999999999E-2</v>
      </c>
      <c r="I32" s="1">
        <f t="shared" ref="I32:M32" si="34">B32-AVERAGE(B32:B278)</f>
        <v>-5.5933564692660552E-2</v>
      </c>
      <c r="J32" s="1">
        <f t="shared" si="34"/>
        <v>2.0359958858447488E-2</v>
      </c>
      <c r="K32" s="1">
        <f t="shared" si="34"/>
        <v>-8.9138902283105014E-3</v>
      </c>
      <c r="L32" s="1">
        <f t="shared" si="34"/>
        <v>-3.0841813648401824E-2</v>
      </c>
      <c r="M32" s="1">
        <f t="shared" si="34"/>
        <v>-5.0197844748858446E-2</v>
      </c>
      <c r="P32" s="15">
        <f>100*0.16580806</f>
        <v>16.580805999999999</v>
      </c>
      <c r="Q32" s="1">
        <v>1.0553668039999999</v>
      </c>
      <c r="R32" s="1">
        <v>2.5218870010000002E-2</v>
      </c>
    </row>
    <row r="33" spans="2:18" ht="14.25" customHeight="1">
      <c r="B33" s="15">
        <v>-2.0687520000000001E-2</v>
      </c>
      <c r="C33" s="15">
        <v>-2.0711009999999998E-2</v>
      </c>
      <c r="D33" s="15">
        <v>-3.4227820000000001E-3</v>
      </c>
      <c r="E33" s="15">
        <v>2.1180009999999999E-2</v>
      </c>
      <c r="F33" s="15">
        <v>3.8793000000000001E-2</v>
      </c>
      <c r="I33" s="1">
        <f t="shared" ref="I33:M33" si="35">B33-AVERAGE(B33:B279)</f>
        <v>-1.9432873055299539E-2</v>
      </c>
      <c r="J33" s="1">
        <f t="shared" si="35"/>
        <v>-2.0440546834862384E-2</v>
      </c>
      <c r="K33" s="1">
        <f t="shared" si="35"/>
        <v>-5.7136636330275218E-3</v>
      </c>
      <c r="L33" s="1">
        <f t="shared" si="35"/>
        <v>2.2780240142201834E-2</v>
      </c>
      <c r="M33" s="1">
        <f t="shared" si="35"/>
        <v>3.4544889908256882E-2</v>
      </c>
      <c r="P33" s="15">
        <f>100*0.07806782</f>
        <v>7.8067819999999992</v>
      </c>
      <c r="Q33" s="1">
        <v>-0.32713999999999999</v>
      </c>
      <c r="R33" s="1">
        <v>2.529561651E-2</v>
      </c>
    </row>
    <row r="34" spans="2:18" ht="14.25" customHeight="1">
      <c r="B34" s="15">
        <v>3.1065547999999998E-2</v>
      </c>
      <c r="C34" s="15">
        <v>-6.1395150000000002E-2</v>
      </c>
      <c r="D34" s="15">
        <v>-2.9399675E-2</v>
      </c>
      <c r="E34" s="15">
        <v>-2.4561400000000001E-2</v>
      </c>
      <c r="F34" s="15">
        <v>-2.7999999999999998E-4</v>
      </c>
      <c r="I34" s="1">
        <f t="shared" ref="I34:M34" si="36">B34-AVERAGE(B34:B280)</f>
        <v>3.2230227939814816E-2</v>
      </c>
      <c r="J34" s="1">
        <f t="shared" si="36"/>
        <v>-6.1218882903225809E-2</v>
      </c>
      <c r="K34" s="1">
        <f t="shared" si="36"/>
        <v>-3.1716886880184328E-2</v>
      </c>
      <c r="L34" s="1">
        <f t="shared" si="36"/>
        <v>-2.285619179262673E-2</v>
      </c>
      <c r="M34" s="1">
        <f t="shared" si="36"/>
        <v>-4.3689170506912437E-3</v>
      </c>
      <c r="P34" s="15">
        <f>100*0.36197631</f>
        <v>36.197631000000001</v>
      </c>
      <c r="Q34" s="1">
        <v>0.41037200000000001</v>
      </c>
      <c r="R34" s="1">
        <v>2.091449997E-2</v>
      </c>
    </row>
    <row r="35" spans="2:18" ht="14.25" customHeight="1">
      <c r="B35" s="15">
        <v>-2.9125499999999999E-3</v>
      </c>
      <c r="C35" s="15">
        <v>-3.5311919999999997E-2</v>
      </c>
      <c r="D35" s="15">
        <v>-2.2363747999999999E-2</v>
      </c>
      <c r="E35" s="15">
        <v>-1.2629929999999999E-2</v>
      </c>
      <c r="F35" s="15">
        <v>8.3000000000000001E-4</v>
      </c>
      <c r="I35" s="1">
        <f t="shared" ref="I35:M35" si="37">B35-AVERAGE(B35:B281)</f>
        <v>-1.597962023255814E-3</v>
      </c>
      <c r="J35" s="1">
        <f t="shared" si="37"/>
        <v>-3.5419073657407402E-2</v>
      </c>
      <c r="K35" s="1">
        <f t="shared" si="37"/>
        <v>-2.4827797319444442E-2</v>
      </c>
      <c r="L35" s="1">
        <f t="shared" si="37"/>
        <v>-1.103053749537037E-2</v>
      </c>
      <c r="M35" s="1">
        <f t="shared" si="37"/>
        <v>-3.279143518518518E-3</v>
      </c>
      <c r="P35" s="15">
        <f>100*0.18779452</f>
        <v>18.779451999999999</v>
      </c>
      <c r="Q35" s="1">
        <v>-0.14352000000000001</v>
      </c>
      <c r="R35" s="1">
        <v>3.2446797979999997E-2</v>
      </c>
    </row>
    <row r="36" spans="2:18" ht="14.25" customHeight="1">
      <c r="B36" s="15">
        <v>-1.309428E-2</v>
      </c>
      <c r="C36" s="15">
        <v>-7.7218040000000002E-2</v>
      </c>
      <c r="D36" s="15">
        <v>-1.1872031E-2</v>
      </c>
      <c r="E36" s="15">
        <v>-4.379856E-2</v>
      </c>
      <c r="F36" s="15">
        <v>-3.4840000000000003E-2</v>
      </c>
      <c r="I36" s="1">
        <f t="shared" ref="I36:M36" si="38">B36-AVERAGE(B36:B282)</f>
        <v>-1.1787159135514019E-2</v>
      </c>
      <c r="J36" s="1">
        <f t="shared" si="38"/>
        <v>-7.7489933534883718E-2</v>
      </c>
      <c r="K36" s="1">
        <f t="shared" si="38"/>
        <v>-1.4451558446511628E-2</v>
      </c>
      <c r="L36" s="1">
        <f t="shared" si="38"/>
        <v>-4.2250472320930231E-2</v>
      </c>
      <c r="M36" s="1">
        <f t="shared" si="38"/>
        <v>-3.8964395348837208E-2</v>
      </c>
      <c r="P36" s="15">
        <f>100*0.20635328</f>
        <v>20.635328000000001</v>
      </c>
      <c r="Q36" s="1">
        <v>-0.45579999999999998</v>
      </c>
      <c r="R36" s="1">
        <v>2.722777312E-2</v>
      </c>
    </row>
    <row r="37" spans="2:18" ht="14.25" customHeight="1">
      <c r="B37" s="15">
        <v>-5.1031000000000004E-4</v>
      </c>
      <c r="C37" s="15">
        <v>2.323383E-2</v>
      </c>
      <c r="D37" s="15">
        <v>2.344287E-3</v>
      </c>
      <c r="E37" s="15">
        <v>-1.5239400000000001E-3</v>
      </c>
      <c r="F37" s="15">
        <v>1.8619E-2</v>
      </c>
      <c r="I37" s="1">
        <f t="shared" ref="I37:M37" si="39">B37-AVERAGE(B37:B283)</f>
        <v>7.4147208920187729E-4</v>
      </c>
      <c r="J37" s="1">
        <f t="shared" si="39"/>
        <v>2.2599833971962618E-2</v>
      </c>
      <c r="K37" s="1">
        <f t="shared" si="39"/>
        <v>-3.0277109345794393E-4</v>
      </c>
      <c r="L37" s="1">
        <f t="shared" si="39"/>
        <v>-1.732844345794396E-4</v>
      </c>
      <c r="M37" s="1">
        <f t="shared" si="39"/>
        <v>1.4312528037383178E-2</v>
      </c>
    </row>
    <row r="38" spans="2:18" ht="14.25" customHeight="1">
      <c r="B38" s="15">
        <v>-2.3486000000000002E-3</v>
      </c>
      <c r="C38" s="15">
        <v>1.089157E-2</v>
      </c>
      <c r="D38" s="15">
        <v>2.2803737000000001E-2</v>
      </c>
      <c r="E38" s="15">
        <v>2.8830660000000001E-2</v>
      </c>
      <c r="F38" s="15">
        <v>1.9543999999999999E-2</v>
      </c>
      <c r="I38" s="1">
        <f t="shared" ref="I38:M38" si="40">B38-AVERAGE(B38:B284)</f>
        <v>-1.0933204009433968E-3</v>
      </c>
      <c r="J38" s="1">
        <f t="shared" si="40"/>
        <v>1.036367647887324E-2</v>
      </c>
      <c r="K38" s="1">
        <f t="shared" si="40"/>
        <v>2.0155257446009392E-2</v>
      </c>
      <c r="L38" s="1">
        <f t="shared" si="40"/>
        <v>3.0180502023474179E-2</v>
      </c>
      <c r="M38" s="1">
        <f t="shared" si="40"/>
        <v>1.5304723004694836E-2</v>
      </c>
      <c r="Q38" s="7" t="s">
        <v>58</v>
      </c>
      <c r="R38" s="7">
        <f>P32*Q32+P33*Q33+P34*Q34+P35*Q35+P36*Q36</f>
        <v>17.698606347776028</v>
      </c>
    </row>
    <row r="39" spans="2:18" ht="14.25" customHeight="1">
      <c r="B39" s="15">
        <v>1.3203708999999999E-2</v>
      </c>
      <c r="C39" s="15">
        <v>2.520097E-2</v>
      </c>
      <c r="D39" s="15">
        <v>2.2866943000000001E-2</v>
      </c>
      <c r="E39" s="15">
        <v>2.2830260000000002E-2</v>
      </c>
      <c r="F39" s="15">
        <v>2.9374999999999998E-2</v>
      </c>
      <c r="I39" s="1">
        <f t="shared" ref="I39:M39" si="41">B39-AVERAGE(B39:B285)</f>
        <v>1.4453806985781989E-2</v>
      </c>
      <c r="J39" s="1">
        <f t="shared" si="41"/>
        <v>2.472196174528302E-2</v>
      </c>
      <c r="K39" s="1">
        <f t="shared" si="41"/>
        <v>2.0313535415094341E-2</v>
      </c>
      <c r="L39" s="1">
        <f t="shared" si="41"/>
        <v>2.4322462882075471E-2</v>
      </c>
      <c r="M39" s="1">
        <f t="shared" si="41"/>
        <v>2.5207915094339624E-2</v>
      </c>
      <c r="Q39" s="18" t="s">
        <v>59</v>
      </c>
      <c r="R39" s="19">
        <f>(SQRT((P32*R32)^2+(P33*R33)^2+(P34*R34)^2+(P35*R35)^2+(P36*R36)^2))</f>
        <v>1.2140616214261515</v>
      </c>
    </row>
    <row r="40" spans="2:18" ht="14.25" customHeight="1">
      <c r="B40" s="15">
        <v>-2.5558190000000001E-2</v>
      </c>
      <c r="C40" s="15">
        <v>4.2393989999999999E-2</v>
      </c>
      <c r="D40" s="15">
        <v>-1.0479251E-2</v>
      </c>
      <c r="E40" s="15">
        <v>5.8501190000000002E-2</v>
      </c>
      <c r="F40" s="15">
        <v>-6.7000000000000002E-3</v>
      </c>
      <c r="I40" s="1">
        <f t="shared" ref="I40:M40" si="42">B40-AVERAGE(B40:B286)</f>
        <v>-2.4239264361904763E-2</v>
      </c>
      <c r="J40" s="1">
        <f t="shared" si="42"/>
        <v>4.2032147440758297E-2</v>
      </c>
      <c r="K40" s="1">
        <f t="shared" si="42"/>
        <v>-1.2936385905213269E-2</v>
      </c>
      <c r="L40" s="1">
        <f t="shared" si="42"/>
        <v>6.0108665218009477E-2</v>
      </c>
      <c r="M40" s="1">
        <f t="shared" si="42"/>
        <v>-1.0747616113744075E-2</v>
      </c>
    </row>
    <row r="41" spans="2:18" ht="14.25" customHeight="1">
      <c r="B41" s="15">
        <v>-9.3298999999999997E-4</v>
      </c>
      <c r="C41" s="15">
        <v>6.8352700000000001E-3</v>
      </c>
      <c r="D41" s="15">
        <v>3.3182716000000001E-2</v>
      </c>
      <c r="E41" s="15">
        <v>2.839529E-2</v>
      </c>
      <c r="F41" s="15">
        <v>-2.0230000000000001E-2</v>
      </c>
      <c r="I41" s="1">
        <f t="shared" ref="I41:M41" si="43">B41-AVERAGE(B41:B287)</f>
        <v>2.6995829665071782E-4</v>
      </c>
      <c r="J41" s="1">
        <f t="shared" si="43"/>
        <v>6.6735805238095245E-3</v>
      </c>
      <c r="K41" s="1">
        <f t="shared" si="43"/>
        <v>3.066397925714286E-2</v>
      </c>
      <c r="L41" s="1">
        <f t="shared" si="43"/>
        <v>3.0288996957142857E-2</v>
      </c>
      <c r="M41" s="1">
        <f t="shared" si="43"/>
        <v>-2.4328795238095238E-2</v>
      </c>
    </row>
    <row r="42" spans="2:18" ht="14.25" customHeight="1">
      <c r="B42" s="15">
        <v>-4.0469299999999998E-3</v>
      </c>
      <c r="C42" s="15">
        <v>-1.408688E-2</v>
      </c>
      <c r="D42" s="15">
        <v>-1.5170200999999999E-2</v>
      </c>
      <c r="E42" s="15">
        <v>4.7375999999999998E-3</v>
      </c>
      <c r="F42" s="15">
        <v>0.102836</v>
      </c>
      <c r="I42" s="1">
        <f t="shared" ref="I42:M42" si="44">B42-AVERAGE(B42:B288)</f>
        <v>-2.8426838269230764E-3</v>
      </c>
      <c r="J42" s="1">
        <f t="shared" si="44"/>
        <v>-1.4216638468899522E-2</v>
      </c>
      <c r="K42" s="1">
        <f t="shared" si="44"/>
        <v>-1.754222013875598E-2</v>
      </c>
      <c r="L42" s="1">
        <f t="shared" si="44"/>
        <v>6.7762303875598083E-3</v>
      </c>
      <c r="M42" s="1">
        <f t="shared" si="44"/>
        <v>9.8620799043062202E-2</v>
      </c>
    </row>
    <row r="43" spans="2:18" ht="14.25" customHeight="1">
      <c r="B43" s="15">
        <v>-1.2502600000000001E-2</v>
      </c>
      <c r="C43" s="15">
        <v>-1.205027E-2</v>
      </c>
      <c r="D43" s="15">
        <v>9.71429E-4</v>
      </c>
      <c r="E43" s="15">
        <v>-1.547189E-2</v>
      </c>
      <c r="F43" s="15">
        <v>-1.111E-2</v>
      </c>
      <c r="I43" s="1">
        <f t="shared" ref="I43:M43" si="45">B43-AVERAGE(B43:B289)</f>
        <v>-1.1312086599033816E-2</v>
      </c>
      <c r="J43" s="1">
        <f t="shared" si="45"/>
        <v>-1.2248377692307692E-2</v>
      </c>
      <c r="K43" s="1">
        <f t="shared" si="45"/>
        <v>-1.4849277355769217E-3</v>
      </c>
      <c r="L43" s="1">
        <f t="shared" si="45"/>
        <v>-1.3400681581730769E-2</v>
      </c>
      <c r="M43" s="1">
        <f t="shared" si="45"/>
        <v>-1.48510625E-2</v>
      </c>
    </row>
    <row r="44" spans="2:18" ht="14.25" customHeight="1">
      <c r="B44" s="15">
        <v>1.4243511E-2</v>
      </c>
      <c r="C44" s="15">
        <v>-1.5507969999999999E-2</v>
      </c>
      <c r="D44" s="15">
        <v>5.822837E-3</v>
      </c>
      <c r="E44" s="15">
        <v>8.1567800000000006E-3</v>
      </c>
      <c r="F44" s="15">
        <v>-9.7199999999999995E-3</v>
      </c>
      <c r="I44" s="1">
        <f t="shared" ref="I44:M44" si="46">B44-AVERAGE(B44:B290)</f>
        <v>1.5379111359223301E-2</v>
      </c>
      <c r="J44" s="1">
        <f t="shared" si="46"/>
        <v>-1.5765248599033815E-2</v>
      </c>
      <c r="K44" s="1">
        <f t="shared" si="46"/>
        <v>3.3593067004830924E-3</v>
      </c>
      <c r="L44" s="1">
        <f t="shared" si="46"/>
        <v>1.0163250826086956E-2</v>
      </c>
      <c r="M44" s="1">
        <f t="shared" si="46"/>
        <v>-1.3532806763285023E-2</v>
      </c>
    </row>
    <row r="45" spans="2:18" ht="14.25" customHeight="1">
      <c r="B45" s="15">
        <v>-6.9697400000000003E-3</v>
      </c>
      <c r="C45" s="15">
        <v>-1.0619470000000001E-2</v>
      </c>
      <c r="D45" s="15">
        <v>7.0296020000000002E-3</v>
      </c>
      <c r="E45" s="15">
        <v>-2.5831300000000001E-2</v>
      </c>
      <c r="F45" s="15">
        <v>-2.4199999999999998E-3</v>
      </c>
      <c r="I45" s="1">
        <f t="shared" ref="I45:M45" si="47">B45-AVERAGE(B45:B291)</f>
        <v>-5.7591195853658539E-3</v>
      </c>
      <c r="J45" s="1">
        <f t="shared" si="47"/>
        <v>-1.0953278932038835E-2</v>
      </c>
      <c r="K45" s="1">
        <f t="shared" si="47"/>
        <v>4.5823790145631087E-3</v>
      </c>
      <c r="L45" s="1">
        <f t="shared" si="47"/>
        <v>-2.3775493004854372E-2</v>
      </c>
      <c r="M45" s="1">
        <f t="shared" si="47"/>
        <v>-6.2984999999999985E-3</v>
      </c>
      <c r="R45" s="15"/>
    </row>
    <row r="46" spans="2:18" ht="14.25" customHeight="1">
      <c r="B46" s="15">
        <v>-6.0758299999999999E-3</v>
      </c>
      <c r="C46" s="15">
        <v>-6.2432960000000003E-2</v>
      </c>
      <c r="D46" s="15">
        <v>3.0112400000000001E-3</v>
      </c>
      <c r="E46" s="15">
        <v>-2.1182599999999999E-2</v>
      </c>
      <c r="F46" s="15">
        <v>-1.8020000000000001E-2</v>
      </c>
      <c r="I46" s="1">
        <f t="shared" ref="I46:M46" si="48">B46-AVERAGE(B46:B292)</f>
        <v>-4.8934405637254905E-3</v>
      </c>
      <c r="J46" s="1">
        <f t="shared" si="48"/>
        <v>-6.2820199560975606E-2</v>
      </c>
      <c r="K46" s="1">
        <f t="shared" si="48"/>
        <v>5.8637008292683002E-4</v>
      </c>
      <c r="L46" s="1">
        <f t="shared" si="48"/>
        <v>-1.9242771019512196E-2</v>
      </c>
      <c r="M46" s="1">
        <f t="shared" si="48"/>
        <v>-2.1929224390243904E-2</v>
      </c>
      <c r="R46" s="15"/>
    </row>
    <row r="47" spans="2:18" ht="14.25" customHeight="1">
      <c r="B47" s="15">
        <v>2.8457130000000001E-3</v>
      </c>
      <c r="C47" s="15">
        <v>4.8082449999999999E-2</v>
      </c>
      <c r="D47" s="15">
        <v>-1.228166E-2</v>
      </c>
      <c r="E47" s="15">
        <v>9.8084799999999996E-3</v>
      </c>
      <c r="F47" s="15">
        <v>1.3273E-2</v>
      </c>
      <c r="I47" s="1">
        <f t="shared" ref="I47:M47" si="49">B47-AVERAGE(B47:B293)</f>
        <v>4.00399681773399E-3</v>
      </c>
      <c r="J47" s="1">
        <f t="shared" si="49"/>
        <v>4.7387268284313722E-2</v>
      </c>
      <c r="K47" s="1">
        <f t="shared" si="49"/>
        <v>-1.4703655553921568E-2</v>
      </c>
      <c r="L47" s="1">
        <f t="shared" si="49"/>
        <v>1.1653981671568626E-2</v>
      </c>
      <c r="M47" s="1">
        <f t="shared" si="49"/>
        <v>9.2562794117647083E-3</v>
      </c>
      <c r="R47" s="15"/>
    </row>
    <row r="48" spans="2:18" ht="14.25" customHeight="1">
      <c r="B48" s="15">
        <v>-1.4398330000000001E-2</v>
      </c>
      <c r="C48" s="15">
        <v>-1.438188E-2</v>
      </c>
      <c r="D48" s="15">
        <v>-5.1119260000000001E-3</v>
      </c>
      <c r="E48" s="15">
        <v>-1.6419929999999999E-2</v>
      </c>
      <c r="F48" s="15">
        <v>-1.323E-2</v>
      </c>
      <c r="I48" s="1">
        <f t="shared" ref="I48:M48" si="50">B48-AVERAGE(B48:B294)</f>
        <v>-1.3220224415841586E-2</v>
      </c>
      <c r="J48" s="1">
        <f t="shared" si="50"/>
        <v>-1.4843626896551724E-2</v>
      </c>
      <c r="K48" s="1">
        <f t="shared" si="50"/>
        <v>-7.6063533546798026E-3</v>
      </c>
      <c r="L48" s="1">
        <f t="shared" si="50"/>
        <v>-1.4517019551724138E-2</v>
      </c>
      <c r="M48" s="1">
        <f t="shared" si="50"/>
        <v>-1.7201123152709358E-2</v>
      </c>
      <c r="R48" s="15"/>
    </row>
    <row r="49" spans="2:18" ht="14.25" customHeight="1">
      <c r="B49" s="15">
        <v>-3.7534669999999999E-2</v>
      </c>
      <c r="C49" s="15">
        <v>-5.1163670000000001E-2</v>
      </c>
      <c r="D49" s="15">
        <v>-2.8190513E-2</v>
      </c>
      <c r="E49" s="15">
        <v>-3.2682870000000003E-2</v>
      </c>
      <c r="F49" s="15">
        <v>-4.2040000000000001E-2</v>
      </c>
      <c r="I49" s="1">
        <f t="shared" ref="I49:M49" si="51">B49-AVERAGE(B49:B295)</f>
        <v>-3.6422336676616915E-2</v>
      </c>
      <c r="J49" s="1">
        <f t="shared" si="51"/>
        <v>-5.1698900198019801E-2</v>
      </c>
      <c r="K49" s="1">
        <f t="shared" si="51"/>
        <v>-3.072259556930693E-2</v>
      </c>
      <c r="L49" s="1">
        <f t="shared" si="51"/>
        <v>-3.0851825985148518E-2</v>
      </c>
      <c r="M49" s="1">
        <f t="shared" si="51"/>
        <v>-4.6096277227722769E-2</v>
      </c>
      <c r="R49" s="15"/>
    </row>
    <row r="50" spans="2:18" ht="14.25" customHeight="1">
      <c r="B50" s="15">
        <v>-3.5896259999999999E-2</v>
      </c>
      <c r="C50" s="15">
        <v>-8.7599800000000005E-3</v>
      </c>
      <c r="D50" s="15">
        <v>4.4298890000000002E-3</v>
      </c>
      <c r="E50" s="15">
        <v>1.150549E-2</v>
      </c>
      <c r="F50" s="15">
        <v>1.7661E-2</v>
      </c>
      <c r="I50" s="1">
        <f t="shared" ref="I50:M50" si="52">B50-AVERAGE(B50:B296)</f>
        <v>-3.496603836E-2</v>
      </c>
      <c r="J50" s="1">
        <f t="shared" si="52"/>
        <v>-9.5524186567164191E-3</v>
      </c>
      <c r="K50" s="1">
        <f t="shared" si="52"/>
        <v>1.7449576965174137E-3</v>
      </c>
      <c r="L50" s="1">
        <f t="shared" si="52"/>
        <v>1.3183042343283581E-2</v>
      </c>
      <c r="M50" s="1">
        <f t="shared" si="52"/>
        <v>1.3375388059701492E-2</v>
      </c>
    </row>
    <row r="51" spans="2:18" ht="14.25" customHeight="1">
      <c r="B51" s="15">
        <v>-8.5038200000000005E-3</v>
      </c>
      <c r="C51" s="15">
        <v>1.1783190000000001E-2</v>
      </c>
      <c r="D51" s="15">
        <v>9.6741889999999997E-3</v>
      </c>
      <c r="E51" s="15">
        <v>1.393786E-2</v>
      </c>
      <c r="F51" s="15">
        <v>1.3349E-2</v>
      </c>
      <c r="I51" s="1">
        <f t="shared" ref="I51:M51" si="53">B51-AVERAGE(B51:B297)</f>
        <v>-7.7493070954773868E-3</v>
      </c>
      <c r="J51" s="1">
        <f t="shared" si="53"/>
        <v>1.094298925E-2</v>
      </c>
      <c r="K51" s="1">
        <f t="shared" si="53"/>
        <v>6.997982485E-3</v>
      </c>
      <c r="L51" s="1">
        <f t="shared" si="53"/>
        <v>1.5681327554999999E-2</v>
      </c>
      <c r="M51" s="1">
        <f t="shared" si="53"/>
        <v>9.1302650000000003E-3</v>
      </c>
    </row>
    <row r="52" spans="2:18" ht="14.25" customHeight="1">
      <c r="B52" s="15">
        <v>-4.9837739999999998E-2</v>
      </c>
      <c r="C52" s="15">
        <v>-6.5411510000000006E-2</v>
      </c>
      <c r="D52" s="15">
        <v>-1.394959E-2</v>
      </c>
      <c r="E52" s="15">
        <v>-3.2153630000000002E-2</v>
      </c>
      <c r="F52" s="15">
        <v>-5.0720000000000001E-2</v>
      </c>
      <c r="I52" s="1">
        <f t="shared" ref="I52:M52" si="54">B52-AVERAGE(B52:B298)</f>
        <v>-4.9122365010101011E-2</v>
      </c>
      <c r="J52" s="1">
        <f t="shared" si="54"/>
        <v>-6.6196720854271363E-2</v>
      </c>
      <c r="K52" s="1">
        <f t="shared" si="54"/>
        <v>-1.6590630773869346E-2</v>
      </c>
      <c r="L52" s="1">
        <f t="shared" si="54"/>
        <v>-3.0331361804020102E-2</v>
      </c>
      <c r="M52" s="1">
        <f t="shared" si="54"/>
        <v>-5.4892854271356782E-2</v>
      </c>
    </row>
    <row r="53" spans="2:18" ht="14.25" customHeight="1">
      <c r="B53" s="15">
        <v>-4.4157130000000003E-2</v>
      </c>
      <c r="C53" s="15">
        <v>-3.592936E-2</v>
      </c>
      <c r="D53" s="15">
        <v>6.0017320000000001E-3</v>
      </c>
      <c r="E53" s="15">
        <v>2.53039E-3</v>
      </c>
      <c r="F53" s="15">
        <v>5.5510000000000004E-3</v>
      </c>
      <c r="I53" s="1">
        <f t="shared" ref="I53:M53" si="55">B53-AVERAGE(B53:B299)</f>
        <v>-4.3691107116751275E-2</v>
      </c>
      <c r="J53" s="1">
        <f t="shared" si="55"/>
        <v>-3.7048897727272725E-2</v>
      </c>
      <c r="K53" s="1">
        <f t="shared" si="55"/>
        <v>3.276900161616162E-3</v>
      </c>
      <c r="L53" s="1">
        <f t="shared" si="55"/>
        <v>4.1994694999999997E-3</v>
      </c>
      <c r="M53" s="1">
        <f t="shared" si="55"/>
        <v>1.1009090909090925E-3</v>
      </c>
    </row>
    <row r="54" spans="2:18" ht="14.25" customHeight="1">
      <c r="B54" s="15">
        <v>2.5524800000000002E-4</v>
      </c>
      <c r="C54" s="15">
        <v>-7.9922460000000001E-2</v>
      </c>
      <c r="D54" s="15">
        <v>-1.3778426E-2</v>
      </c>
      <c r="E54" s="15">
        <v>-3.7208890000000001E-2</v>
      </c>
      <c r="F54" s="15">
        <v>-2.001E-2</v>
      </c>
      <c r="I54" s="1">
        <f t="shared" ref="I54:M54" si="56">B54-AVERAGE(B54:B300)</f>
        <v>4.9835707142857177E-4</v>
      </c>
      <c r="J54" s="1">
        <f t="shared" si="56"/>
        <v>-8.1230063197969549E-2</v>
      </c>
      <c r="K54" s="1">
        <f t="shared" si="56"/>
        <v>-1.6486623827411166E-2</v>
      </c>
      <c r="L54" s="1">
        <f t="shared" si="56"/>
        <v>-3.5518493395939085E-2</v>
      </c>
      <c r="M54" s="1">
        <f t="shared" si="56"/>
        <v>-2.4454502538071066E-2</v>
      </c>
    </row>
    <row r="55" spans="2:18" ht="14.25" customHeight="1">
      <c r="B55" s="15">
        <v>2.1306471E-2</v>
      </c>
      <c r="C55" s="15">
        <v>0.11027864</v>
      </c>
      <c r="D55" s="15">
        <v>1.6275367999999998E-2</v>
      </c>
      <c r="E55" s="15">
        <v>5.2008459999999999E-2</v>
      </c>
      <c r="F55" s="15">
        <v>2.6474999999999999E-2</v>
      </c>
      <c r="I55" s="1">
        <f t="shared" ref="I55:M55" si="57">B55-AVERAGE(B55:B301)</f>
        <v>2.1552135748717949E-2</v>
      </c>
      <c r="J55" s="1">
        <f t="shared" si="57"/>
        <v>0.10855659770408163</v>
      </c>
      <c r="K55" s="1">
        <f t="shared" si="57"/>
        <v>1.3483054744897957E-2</v>
      </c>
      <c r="L55" s="1">
        <f t="shared" si="57"/>
        <v>5.3517639801020409E-2</v>
      </c>
      <c r="M55" s="1">
        <f t="shared" si="57"/>
        <v>2.1905729591836735E-2</v>
      </c>
    </row>
    <row r="56" spans="2:18" ht="14.25" customHeight="1">
      <c r="B56" s="15">
        <v>-1.5740130000000001E-2</v>
      </c>
      <c r="C56" s="15">
        <v>-2.4040539999999999E-2</v>
      </c>
      <c r="D56" s="15">
        <v>-8.5034020000000002E-3</v>
      </c>
      <c r="E56" s="15">
        <v>-3.7780999999999999E-3</v>
      </c>
      <c r="F56" s="15">
        <v>-2.3869999999999999E-2</v>
      </c>
      <c r="I56" s="1">
        <f t="shared" ref="I56:M56" si="58">B56-AVERAGE(B56:B302)</f>
        <v>-1.5383371768041238E-2</v>
      </c>
      <c r="J56" s="1">
        <f t="shared" si="58"/>
        <v>-2.5205881794871793E-2</v>
      </c>
      <c r="K56" s="1">
        <f t="shared" si="58"/>
        <v>-1.1226571384615382E-2</v>
      </c>
      <c r="L56" s="1">
        <f t="shared" si="58"/>
        <v>-1.9944707641025641E-3</v>
      </c>
      <c r="M56" s="1">
        <f t="shared" si="58"/>
        <v>-2.8326933333333332E-2</v>
      </c>
    </row>
    <row r="57" spans="2:18" ht="14.25" customHeight="1">
      <c r="B57" s="15">
        <v>0.147861399</v>
      </c>
      <c r="C57" s="15">
        <v>1.72865E-3</v>
      </c>
      <c r="D57" s="15">
        <v>7.432836E-3</v>
      </c>
      <c r="E57" s="15">
        <v>4.8414399999999998E-3</v>
      </c>
      <c r="F57" s="15">
        <v>1.4194999999999999E-2</v>
      </c>
      <c r="I57" s="1">
        <f t="shared" ref="I57:M57" si="59">B57-AVERAGE(B57:B303)</f>
        <v>0.14813845064248704</v>
      </c>
      <c r="J57" s="1">
        <f t="shared" si="59"/>
        <v>4.3338097938144262E-4</v>
      </c>
      <c r="K57" s="1">
        <f t="shared" si="59"/>
        <v>4.6517976907216501E-3</v>
      </c>
      <c r="L57" s="1">
        <f t="shared" si="59"/>
        <v>6.6147884587628861E-3</v>
      </c>
      <c r="M57" s="1">
        <f t="shared" si="59"/>
        <v>9.592051546391752E-3</v>
      </c>
    </row>
    <row r="58" spans="2:18" ht="14.25" customHeight="1">
      <c r="B58" s="15">
        <v>3.6045969999999997E-2</v>
      </c>
      <c r="C58" s="15">
        <v>2.3295920000000001E-2</v>
      </c>
      <c r="D58" s="15">
        <v>1.6742322E-2</v>
      </c>
      <c r="E58" s="15">
        <v>4.7297760000000001E-2</v>
      </c>
      <c r="F58" s="15">
        <v>4.3098999999999998E-2</v>
      </c>
      <c r="I58" s="1">
        <f t="shared" ref="I58:M58" si="60">B58-AVERAGE(B58:B304)</f>
        <v>3.7094576072916663E-2</v>
      </c>
      <c r="J58" s="1">
        <f t="shared" si="60"/>
        <v>2.200289647668394E-2</v>
      </c>
      <c r="K58" s="1">
        <f t="shared" si="60"/>
        <v>1.3985386269430054E-2</v>
      </c>
      <c r="L58" s="1">
        <f t="shared" si="60"/>
        <v>4.9105381974093268E-2</v>
      </c>
      <c r="M58" s="1">
        <f t="shared" si="60"/>
        <v>3.8545751295336786E-2</v>
      </c>
    </row>
    <row r="59" spans="2:18" ht="14.25" customHeight="1">
      <c r="B59" s="15">
        <v>2.9135525999999998E-2</v>
      </c>
      <c r="C59" s="15">
        <v>5.9022299999999996E-3</v>
      </c>
      <c r="D59" s="15">
        <v>5.8331076000000003E-2</v>
      </c>
      <c r="E59" s="15">
        <v>6.1344000000000004E-4</v>
      </c>
      <c r="F59" s="15">
        <v>2.6703999999999999E-2</v>
      </c>
      <c r="I59" s="1">
        <f t="shared" ref="I59:M59" si="61">B59-AVERAGE(B59:B305)</f>
        <v>3.0378344513089003E-2</v>
      </c>
      <c r="J59" s="1">
        <f t="shared" si="61"/>
        <v>4.7238048958333327E-3</v>
      </c>
      <c r="K59" s="1">
        <f t="shared" si="61"/>
        <v>5.5646980822916671E-2</v>
      </c>
      <c r="L59" s="1">
        <f t="shared" si="61"/>
        <v>2.676819171874999E-3</v>
      </c>
      <c r="M59" s="1">
        <f t="shared" si="61"/>
        <v>2.2351510416666664E-2</v>
      </c>
    </row>
    <row r="60" spans="2:18" ht="14.25" customHeight="1">
      <c r="B60" s="15">
        <v>-4.0547519999999997E-2</v>
      </c>
      <c r="C60" s="15">
        <v>7.1248800000000001E-3</v>
      </c>
      <c r="D60" s="15">
        <v>1.2262642000000001E-2</v>
      </c>
      <c r="E60" s="15">
        <v>1.6781629999999999E-2</v>
      </c>
      <c r="F60" s="15">
        <v>-9.1900000000000003E-3</v>
      </c>
      <c r="I60" s="1">
        <f t="shared" ref="I60:M60" si="62">B60-AVERAGE(B60:B306)</f>
        <v>-3.9144815463157893E-2</v>
      </c>
      <c r="J60" s="1">
        <f t="shared" si="62"/>
        <v>5.9711868586387433E-3</v>
      </c>
      <c r="K60" s="1">
        <f t="shared" si="62"/>
        <v>9.8698922722513099E-3</v>
      </c>
      <c r="L60" s="1">
        <f t="shared" si="62"/>
        <v>1.8859023931937172E-2</v>
      </c>
      <c r="M60" s="1">
        <f t="shared" si="62"/>
        <v>-1.3425465968586386E-2</v>
      </c>
    </row>
    <row r="61" spans="2:18" ht="14.25" customHeight="1">
      <c r="B61" s="15">
        <v>-3.0047540000000001E-2</v>
      </c>
      <c r="C61" s="15">
        <v>-9.3632999999999997E-3</v>
      </c>
      <c r="D61" s="15">
        <v>-3.7775479999999999E-3</v>
      </c>
      <c r="E61" s="15">
        <v>-1.514807E-2</v>
      </c>
      <c r="F61" s="15">
        <v>-1.528E-2</v>
      </c>
      <c r="I61" s="1">
        <f t="shared" ref="I61:M61" si="63">B61-AVERAGE(B61:B307)</f>
        <v>-2.8851950888888891E-2</v>
      </c>
      <c r="J61" s="1">
        <f t="shared" si="63"/>
        <v>-1.0485565842105263E-2</v>
      </c>
      <c r="K61" s="1">
        <f t="shared" si="63"/>
        <v>-6.1183509263157878E-3</v>
      </c>
      <c r="L61" s="1">
        <f t="shared" si="63"/>
        <v>-1.297141804736842E-2</v>
      </c>
      <c r="M61" s="1">
        <f t="shared" si="63"/>
        <v>-1.9586126315789473E-2</v>
      </c>
    </row>
    <row r="62" spans="2:18" ht="14.25" customHeight="1">
      <c r="B62" s="15">
        <v>4.7804727999999998E-2</v>
      </c>
      <c r="C62" s="15">
        <v>-6.7213000000000004E-3</v>
      </c>
      <c r="D62" s="15">
        <v>2.7458629999999999E-3</v>
      </c>
      <c r="E62" s="15">
        <v>-7.9124589999999995E-2</v>
      </c>
      <c r="F62" s="15">
        <v>-1.8600000000000001E-3</v>
      </c>
      <c r="I62" s="1">
        <f t="shared" ref="I62:M62" si="64">B62-AVERAGE(B62:B308)</f>
        <v>4.884684928723404E-2</v>
      </c>
      <c r="J62" s="1">
        <f t="shared" si="64"/>
        <v>-7.8990450264550278E-3</v>
      </c>
      <c r="K62" s="1">
        <f t="shared" si="64"/>
        <v>3.7268784656084835E-4</v>
      </c>
      <c r="L62" s="1">
        <f t="shared" si="64"/>
        <v>-7.7016569888888886E-2</v>
      </c>
      <c r="M62" s="1">
        <f t="shared" si="64"/>
        <v>-6.2697566137566128E-3</v>
      </c>
    </row>
    <row r="63" spans="2:18" ht="14.25" customHeight="1">
      <c r="B63" s="15">
        <v>1.244285E-2</v>
      </c>
      <c r="C63" s="15">
        <v>-2.60097E-2</v>
      </c>
      <c r="D63" s="15">
        <v>-5.2161199999999997E-4</v>
      </c>
      <c r="E63" s="15">
        <v>6.8139899999999998E-3</v>
      </c>
      <c r="F63" s="15">
        <v>5.581E-3</v>
      </c>
      <c r="I63" s="1">
        <f t="shared" ref="I63:M63" si="65">B63-AVERAGE(B63:B309)</f>
        <v>1.3746184385026738E-2</v>
      </c>
      <c r="J63" s="1">
        <f t="shared" si="65"/>
        <v>-2.7229461223404257E-2</v>
      </c>
      <c r="K63" s="1">
        <f t="shared" si="65"/>
        <v>-2.8928047712765935E-3</v>
      </c>
      <c r="L63" s="1">
        <f t="shared" si="65"/>
        <v>8.5123475053191476E-3</v>
      </c>
      <c r="M63" s="1">
        <f t="shared" si="65"/>
        <v>1.137893617021277E-3</v>
      </c>
    </row>
    <row r="64" spans="2:18" ht="14.25" customHeight="1">
      <c r="B64" s="15">
        <v>4.1911789999999997E-2</v>
      </c>
      <c r="C64" s="15">
        <v>-5.64482E-3</v>
      </c>
      <c r="D64" s="15">
        <v>-1.1742E-3</v>
      </c>
      <c r="E64" s="15">
        <v>-4.1268000000000001E-4</v>
      </c>
      <c r="F64" s="15">
        <v>6.8710000000000004E-3</v>
      </c>
      <c r="I64" s="1">
        <f t="shared" ref="I64:M64" si="66">B64-AVERAGE(B64:B310)</f>
        <v>4.3289028602150538E-2</v>
      </c>
      <c r="J64" s="1">
        <f t="shared" si="66"/>
        <v>-7.0101933155080221E-3</v>
      </c>
      <c r="K64" s="1">
        <f t="shared" si="66"/>
        <v>-3.5608623155080196E-3</v>
      </c>
      <c r="L64" s="1">
        <f t="shared" si="66"/>
        <v>1.3311980802139037E-3</v>
      </c>
      <c r="M64" s="1">
        <f t="shared" si="66"/>
        <v>2.4339786096256692E-3</v>
      </c>
    </row>
    <row r="65" spans="2:13" ht="14.25" customHeight="1">
      <c r="B65" s="15">
        <v>-1.471926E-2</v>
      </c>
      <c r="C65" s="15">
        <v>3.9300999999999997E-3</v>
      </c>
      <c r="D65" s="15">
        <v>3.6573249999999999E-3</v>
      </c>
      <c r="E65" s="15">
        <v>7.2661599999999998E-3</v>
      </c>
      <c r="F65" s="15">
        <v>3.4382999999999997E-2</v>
      </c>
      <c r="I65" s="1">
        <f t="shared" ref="I65:M65" si="67">B65-AVERAGE(B65:B311)</f>
        <v>-1.3108026648648649E-2</v>
      </c>
      <c r="J65" s="1">
        <f t="shared" si="67"/>
        <v>2.5270374731182787E-3</v>
      </c>
      <c r="K65" s="1">
        <f t="shared" si="67"/>
        <v>1.2515182634408621E-3</v>
      </c>
      <c r="L65" s="1">
        <f t="shared" si="67"/>
        <v>9.0171950591397838E-3</v>
      </c>
      <c r="M65" s="1">
        <f t="shared" si="67"/>
        <v>2.9959064516129029E-2</v>
      </c>
    </row>
    <row r="66" spans="2:13" ht="14.25" customHeight="1">
      <c r="B66" s="15">
        <v>4.6045230000000001E-3</v>
      </c>
      <c r="C66" s="15">
        <v>1.348415E-2</v>
      </c>
      <c r="D66" s="15">
        <v>5.4398732999999998E-2</v>
      </c>
      <c r="E66" s="15">
        <v>-2.6232199999999999E-3</v>
      </c>
      <c r="F66" s="15">
        <v>1.3956E-2</v>
      </c>
      <c r="I66" s="1">
        <f t="shared" ref="I66:M66" si="68">B66-AVERAGE(B66:B312)</f>
        <v>6.1445170760869566E-3</v>
      </c>
      <c r="J66" s="1">
        <f t="shared" si="68"/>
        <v>1.2094747135135135E-2</v>
      </c>
      <c r="K66" s="1">
        <f t="shared" si="68"/>
        <v>5.1999691227027023E-2</v>
      </c>
      <c r="L66" s="1">
        <f t="shared" si="68"/>
        <v>-8.2344334594594624E-4</v>
      </c>
      <c r="M66" s="1">
        <f t="shared" si="68"/>
        <v>9.6940054054054058E-3</v>
      </c>
    </row>
    <row r="67" spans="2:13" ht="14.25" customHeight="1">
      <c r="B67" s="15">
        <v>-1.3240989999999999E-2</v>
      </c>
      <c r="C67" s="15">
        <v>2.8755349999999999E-2</v>
      </c>
      <c r="D67" s="15">
        <v>-4.443392E-3</v>
      </c>
      <c r="E67" s="15">
        <v>1.010935E-2</v>
      </c>
      <c r="F67" s="15">
        <v>6.2600000000000004E-4</v>
      </c>
      <c r="I67" s="1">
        <f t="shared" ref="I67:M67" si="69">B67-AVERAGE(B67:B313)</f>
        <v>-1.1667419327868852E-2</v>
      </c>
      <c r="J67" s="1">
        <f t="shared" si="69"/>
        <v>2.7431679456521738E-2</v>
      </c>
      <c r="K67" s="1">
        <f t="shared" si="69"/>
        <v>-6.5598267554347819E-3</v>
      </c>
      <c r="L67" s="1">
        <f t="shared" si="69"/>
        <v>1.1904651418478259E-2</v>
      </c>
      <c r="M67" s="1">
        <f t="shared" si="69"/>
        <v>-3.5833097826086955E-3</v>
      </c>
    </row>
    <row r="68" spans="2:13" ht="14.25" customHeight="1">
      <c r="B68" s="15">
        <v>-4.1283999999999998E-4</v>
      </c>
      <c r="C68" s="15">
        <v>1.710474E-2</v>
      </c>
      <c r="D68" s="15">
        <v>2.4796900000000001E-4</v>
      </c>
      <c r="E68" s="15">
        <v>1.3018709999999999E-2</v>
      </c>
      <c r="F68" s="15">
        <v>2.0258000000000002E-2</v>
      </c>
      <c r="I68" s="1">
        <f t="shared" ref="I68:M68" si="70">B68-AVERAGE(B68:B314)</f>
        <v>1.0966239725274721E-3</v>
      </c>
      <c r="J68" s="1">
        <f t="shared" si="70"/>
        <v>1.5930969344262295E-2</v>
      </c>
      <c r="K68" s="1">
        <f t="shared" si="70"/>
        <v>-1.9043118032786878E-3</v>
      </c>
      <c r="L68" s="1">
        <f t="shared" si="70"/>
        <v>1.4879064158469945E-2</v>
      </c>
      <c r="M68" s="1">
        <f t="shared" si="70"/>
        <v>1.6029109289617489E-2</v>
      </c>
    </row>
    <row r="69" spans="2:13" ht="14.25" customHeight="1">
      <c r="B69" s="15">
        <v>-3.4077299999999999E-3</v>
      </c>
      <c r="C69" s="15">
        <v>3.1173059999999999E-2</v>
      </c>
      <c r="D69" s="15">
        <v>-5.7015069999999998E-3</v>
      </c>
      <c r="E69" s="15">
        <v>3.1967910000000002E-2</v>
      </c>
      <c r="F69" s="15">
        <v>2.0468E-2</v>
      </c>
      <c r="I69" s="1">
        <f t="shared" ref="I69:M69" si="71">B69-AVERAGE(B69:B315)</f>
        <v>-1.8922073314917131E-3</v>
      </c>
      <c r="J69" s="1">
        <f t="shared" si="71"/>
        <v>3.0086822142857142E-2</v>
      </c>
      <c r="K69" s="1">
        <f t="shared" si="71"/>
        <v>-7.8642510549450546E-3</v>
      </c>
      <c r="L69" s="1">
        <f t="shared" si="71"/>
        <v>3.3910017258241762E-2</v>
      </c>
      <c r="M69" s="1">
        <f t="shared" si="71"/>
        <v>1.6327181318681321E-2</v>
      </c>
    </row>
    <row r="70" spans="2:13" ht="14.25" customHeight="1">
      <c r="B70" s="15">
        <v>-3.0463130000000001E-2</v>
      </c>
      <c r="C70" s="15">
        <v>6.7621799999999996E-3</v>
      </c>
      <c r="D70" s="15">
        <v>6.980773E-3</v>
      </c>
      <c r="E70" s="15">
        <v>-8.4060100000000002E-3</v>
      </c>
      <c r="F70" s="15">
        <v>-9.3699999999999999E-3</v>
      </c>
      <c r="I70" s="1">
        <f t="shared" ref="I70:M70" si="72">B70-AVERAGE(B70:B316)</f>
        <v>-2.8958119594444446E-2</v>
      </c>
      <c r="J70" s="1">
        <f t="shared" si="72"/>
        <v>5.8421676795580102E-3</v>
      </c>
      <c r="K70" s="1">
        <f t="shared" si="72"/>
        <v>4.7745800441988968E-3</v>
      </c>
      <c r="L70" s="1">
        <f t="shared" si="72"/>
        <v>-6.276554580110498E-3</v>
      </c>
      <c r="M70" s="1">
        <f t="shared" si="72"/>
        <v>-1.3420613259668509E-2</v>
      </c>
    </row>
    <row r="71" spans="2:13" ht="14.25" customHeight="1">
      <c r="B71" s="15">
        <v>-1.015283E-2</v>
      </c>
      <c r="C71" s="15">
        <v>-2.034772E-2</v>
      </c>
      <c r="D71" s="15">
        <v>9.9032900000000008E-4</v>
      </c>
      <c r="E71" s="15">
        <v>-1.4678139999999999E-2</v>
      </c>
      <c r="F71" s="15">
        <v>-3.7599999999999999E-3</v>
      </c>
      <c r="I71" s="1">
        <f t="shared" ref="I71:M71" si="73">B71-AVERAGE(B71:B317)</f>
        <v>-8.8095967988826816E-3</v>
      </c>
      <c r="J71" s="1">
        <f t="shared" si="73"/>
        <v>-2.1235275833333334E-2</v>
      </c>
      <c r="K71" s="1">
        <f t="shared" si="73"/>
        <v>-1.1893385111111097E-3</v>
      </c>
      <c r="L71" s="1">
        <f t="shared" si="73"/>
        <v>-1.2583554327777777E-2</v>
      </c>
      <c r="M71" s="1">
        <f t="shared" si="73"/>
        <v>-7.8851722222222226E-3</v>
      </c>
    </row>
    <row r="72" spans="2:13" ht="14.25" customHeight="1">
      <c r="B72" s="15">
        <v>1.295629E-3</v>
      </c>
      <c r="C72" s="15">
        <v>-2.3391829999999999E-2</v>
      </c>
      <c r="D72" s="15">
        <v>1.2367055E-2</v>
      </c>
      <c r="E72" s="15">
        <v>-1.617147E-2</v>
      </c>
      <c r="F72" s="15">
        <v>-2.0699999999999998E-3</v>
      </c>
      <c r="I72" s="1">
        <f t="shared" ref="I72:M72" si="74">B72-AVERAGE(B72:B318)</f>
        <v>2.589370084269663E-3</v>
      </c>
      <c r="J72" s="1">
        <f t="shared" si="74"/>
        <v>-2.4398018659217875E-2</v>
      </c>
      <c r="K72" s="1">
        <f t="shared" si="74"/>
        <v>1.0180743139664807E-2</v>
      </c>
      <c r="L72" s="1">
        <f t="shared" si="74"/>
        <v>-1.4147183513966481E-2</v>
      </c>
      <c r="M72" s="1">
        <f t="shared" si="74"/>
        <v>-6.2392234636871506E-3</v>
      </c>
    </row>
    <row r="73" spans="2:13" ht="14.25" customHeight="1">
      <c r="B73" s="15">
        <v>7.2244470000000002E-3</v>
      </c>
      <c r="C73" s="15">
        <v>2.2713190000000001E-2</v>
      </c>
      <c r="D73" s="15">
        <v>6.2301930000000002E-3</v>
      </c>
      <c r="E73" s="15">
        <v>1.522271E-2</v>
      </c>
      <c r="F73" s="15">
        <v>-5.1200000000000004E-3</v>
      </c>
      <c r="I73" s="1">
        <f t="shared" ref="I73:M73" si="75">B73-AVERAGE(B73:B319)</f>
        <v>8.5328172937853101E-3</v>
      </c>
      <c r="J73" s="1">
        <f t="shared" si="75"/>
        <v>2.1569933820224721E-2</v>
      </c>
      <c r="K73" s="1">
        <f t="shared" si="75"/>
        <v>4.1010763258426978E-3</v>
      </c>
      <c r="L73" s="1">
        <f t="shared" si="75"/>
        <v>1.7167517926966292E-2</v>
      </c>
      <c r="M73" s="1">
        <f t="shared" si="75"/>
        <v>-9.324275280898877E-3</v>
      </c>
    </row>
    <row r="74" spans="2:13" ht="14.25" customHeight="1">
      <c r="B74" s="15">
        <v>1.2739561E-2</v>
      </c>
      <c r="C74" s="15">
        <v>1.958412E-2</v>
      </c>
      <c r="D74" s="15">
        <v>2.306621E-3</v>
      </c>
      <c r="E74" s="15">
        <v>2.799488E-2</v>
      </c>
      <c r="F74" s="15">
        <v>-4.5399999999999998E-3</v>
      </c>
      <c r="I74" s="1">
        <f t="shared" ref="I74:M74" si="76">B74-AVERAGE(B74:B320)</f>
        <v>1.4096413210227273E-2</v>
      </c>
      <c r="J74" s="1">
        <f t="shared" si="76"/>
        <v>1.8562727853107343E-2</v>
      </c>
      <c r="K74" s="1">
        <f t="shared" si="76"/>
        <v>2.0067424858757075E-4</v>
      </c>
      <c r="L74" s="1">
        <f t="shared" si="76"/>
        <v>3.0036679553672316E-2</v>
      </c>
      <c r="M74" s="1">
        <f t="shared" si="76"/>
        <v>-8.7969548022598862E-3</v>
      </c>
    </row>
    <row r="75" spans="2:13" ht="14.25" customHeight="1">
      <c r="B75" s="15">
        <v>-1.0568E-4</v>
      </c>
      <c r="C75" s="15">
        <v>-3.9606E-4</v>
      </c>
      <c r="D75" s="15">
        <v>-3.8759110000000001E-3</v>
      </c>
      <c r="E75" s="15">
        <v>-6.2844099999999998E-3</v>
      </c>
      <c r="F75" s="15">
        <v>-1.8500000000000001E-3</v>
      </c>
      <c r="I75" s="1">
        <f t="shared" ref="I75:M75" si="77">B75-AVERAGE(B75:B321)</f>
        <v>1.3317231428571434E-3</v>
      </c>
      <c r="J75" s="1">
        <f t="shared" si="77"/>
        <v>-1.311982102272728E-3</v>
      </c>
      <c r="K75" s="1">
        <f t="shared" si="77"/>
        <v>-5.9807175568181818E-3</v>
      </c>
      <c r="L75" s="1">
        <f t="shared" si="77"/>
        <v>-4.071947494318183E-3</v>
      </c>
      <c r="M75" s="1">
        <f t="shared" si="77"/>
        <v>-6.1569375000000001E-3</v>
      </c>
    </row>
    <row r="76" spans="2:13" ht="14.25" customHeight="1">
      <c r="B76" s="15">
        <v>1.1206232999999999E-2</v>
      </c>
      <c r="C76" s="15">
        <v>1.802701E-2</v>
      </c>
      <c r="D76" s="15">
        <v>9.241216E-3</v>
      </c>
      <c r="E76" s="15">
        <v>-3.4353700000000001E-3</v>
      </c>
      <c r="F76" s="15">
        <v>1.1226E-2</v>
      </c>
      <c r="I76" s="1">
        <f t="shared" ref="I76:M76" si="78">B76-AVERAGE(B76:B322)</f>
        <v>1.2651289724137931E-2</v>
      </c>
      <c r="J76" s="1">
        <f t="shared" si="78"/>
        <v>1.7103590857142855E-2</v>
      </c>
      <c r="K76" s="1">
        <f t="shared" si="78"/>
        <v>7.1022339142857143E-3</v>
      </c>
      <c r="L76" s="1">
        <f t="shared" si="78"/>
        <v>-1.2461757657142867E-3</v>
      </c>
      <c r="M76" s="1">
        <f t="shared" si="78"/>
        <v>6.8838800000000011E-3</v>
      </c>
    </row>
    <row r="77" spans="2:13" ht="14.25" customHeight="1">
      <c r="B77" s="15">
        <v>5.4365000000000004E-3</v>
      </c>
      <c r="C77" s="15">
        <v>2.3739929999999999E-2</v>
      </c>
      <c r="D77" s="15">
        <v>4.8192770000000003E-3</v>
      </c>
      <c r="E77" s="15">
        <v>3.6273840000000002E-2</v>
      </c>
      <c r="F77" s="15">
        <v>1.0248E-2</v>
      </c>
      <c r="I77" s="1">
        <f t="shared" ref="I77:M77" si="79">B77-AVERAGE(B77:B323)</f>
        <v>6.9546855664739888E-3</v>
      </c>
      <c r="J77" s="1">
        <f t="shared" si="79"/>
        <v>2.2914807356321839E-2</v>
      </c>
      <c r="K77" s="1">
        <f t="shared" si="79"/>
        <v>2.7211123505747128E-3</v>
      </c>
      <c r="L77" s="1">
        <f t="shared" si="79"/>
        <v>3.8455872304597703E-2</v>
      </c>
      <c r="M77" s="1">
        <f t="shared" si="79"/>
        <v>5.945442528735633E-3</v>
      </c>
    </row>
    <row r="78" spans="2:13" ht="14.25" customHeight="1">
      <c r="B78" s="15">
        <v>1.3517728999999999E-2</v>
      </c>
      <c r="C78" s="15">
        <v>-1.5016089999999999E-2</v>
      </c>
      <c r="D78" s="15">
        <v>-1.4268614000000001E-2</v>
      </c>
      <c r="E78" s="15">
        <v>-1.428888E-2</v>
      </c>
      <c r="F78" s="15">
        <v>-3.14E-3</v>
      </c>
      <c r="I78" s="1">
        <f t="shared" ref="I78:M78" si="80">B78-AVERAGE(B78:B324)</f>
        <v>1.507634878488372E-2</v>
      </c>
      <c r="J78" s="1">
        <f t="shared" si="80"/>
        <v>-1.5708757109826589E-2</v>
      </c>
      <c r="K78" s="1">
        <f t="shared" si="80"/>
        <v>-1.6351049676300577E-2</v>
      </c>
      <c r="L78" s="1">
        <f t="shared" si="80"/>
        <v>-1.1884559416184971E-2</v>
      </c>
      <c r="M78" s="1">
        <f t="shared" si="80"/>
        <v>-7.408190751445087E-3</v>
      </c>
    </row>
    <row r="79" spans="2:13" ht="14.25" customHeight="1">
      <c r="B79" s="15">
        <v>-2.8829420000000001E-2</v>
      </c>
      <c r="C79" s="15">
        <v>-2.257818E-2</v>
      </c>
      <c r="D79" s="15">
        <v>5.7170809999999997E-3</v>
      </c>
      <c r="E79" s="15">
        <v>-2.5924260000000001E-2</v>
      </c>
      <c r="F79" s="15">
        <v>-1.078E-2</v>
      </c>
      <c r="I79" s="1">
        <f t="shared" ref="I79:M79" si="81">B79-AVERAGE(B79:B325)</f>
        <v>-2.7182634432748539E-2</v>
      </c>
      <c r="J79" s="1">
        <f t="shared" si="81"/>
        <v>-2.3362177093023257E-2</v>
      </c>
      <c r="K79" s="1">
        <f t="shared" si="81"/>
        <v>3.5395810813953492E-3</v>
      </c>
      <c r="L79" s="1">
        <f t="shared" si="81"/>
        <v>-2.3589035691860466E-2</v>
      </c>
      <c r="M79" s="1">
        <f t="shared" si="81"/>
        <v>-1.5091261627906976E-2</v>
      </c>
    </row>
    <row r="80" spans="2:13" ht="14.25" customHeight="1">
      <c r="B80" s="15">
        <v>-6.5497100000000003E-3</v>
      </c>
      <c r="C80" s="15">
        <v>-1.7769E-2</v>
      </c>
      <c r="D80" s="15">
        <v>1.1973904E-2</v>
      </c>
      <c r="E80" s="15">
        <v>-1.889764E-2</v>
      </c>
      <c r="F80" s="15">
        <v>-1.6410000000000001E-2</v>
      </c>
      <c r="I80" s="1">
        <f t="shared" ref="I80:M80" si="82">B80-AVERAGE(B80:B326)</f>
        <v>-5.0628222823529412E-3</v>
      </c>
      <c r="J80" s="1">
        <f t="shared" si="82"/>
        <v>-1.8689618011695906E-2</v>
      </c>
      <c r="K80" s="1">
        <f t="shared" si="82"/>
        <v>9.8171033859649134E-3</v>
      </c>
      <c r="L80" s="1">
        <f t="shared" si="82"/>
        <v>-1.6700363269005848E-2</v>
      </c>
      <c r="M80" s="1">
        <f t="shared" si="82"/>
        <v>-2.0809514619883042E-2</v>
      </c>
    </row>
    <row r="81" spans="2:13" ht="14.25" customHeight="1">
      <c r="B81" s="15">
        <v>4.1471329999999999E-3</v>
      </c>
      <c r="C81" s="15">
        <v>-1.065324E-2</v>
      </c>
      <c r="D81" s="15">
        <v>-1.075683E-3</v>
      </c>
      <c r="E81" s="15">
        <v>1.300157E-2</v>
      </c>
      <c r="F81" s="15">
        <v>-1.3820000000000001E-2</v>
      </c>
      <c r="I81" s="1">
        <f t="shared" ref="I81:M81" si="83">B81-AVERAGE(B81:B327)</f>
        <v>5.6040631893491122E-3</v>
      </c>
      <c r="J81" s="1">
        <f t="shared" si="83"/>
        <v>-1.168379694117647E-2</v>
      </c>
      <c r="K81" s="1">
        <f t="shared" si="83"/>
        <v>-3.174735947058823E-3</v>
      </c>
      <c r="L81" s="1">
        <f t="shared" si="83"/>
        <v>1.51006093E-2</v>
      </c>
      <c r="M81" s="1">
        <f t="shared" si="83"/>
        <v>-1.8341923529411764E-2</v>
      </c>
    </row>
    <row r="82" spans="2:13" ht="14.25" customHeight="1">
      <c r="B82" s="15">
        <v>-6.8834100000000004E-3</v>
      </c>
      <c r="C82" s="15">
        <v>2.9865869999999999E-2</v>
      </c>
      <c r="D82" s="15">
        <v>1.6750418999999999E-2</v>
      </c>
      <c r="E82" s="15">
        <v>-4.0405500000000004E-3</v>
      </c>
      <c r="F82" s="15">
        <v>4.1660000000000004E-3</v>
      </c>
      <c r="I82" s="1">
        <f t="shared" ref="I82:M82" si="84">B82-AVERAGE(B82:B328)</f>
        <v>-5.3931222916666667E-3</v>
      </c>
      <c r="J82" s="1">
        <f t="shared" si="84"/>
        <v>2.8766178165680473E-2</v>
      </c>
      <c r="K82" s="1">
        <f t="shared" si="84"/>
        <v>1.4632580633136095E-2</v>
      </c>
      <c r="L82" s="1">
        <f t="shared" si="84"/>
        <v>-1.8521579822485209E-3</v>
      </c>
      <c r="M82" s="1">
        <f t="shared" si="84"/>
        <v>-4.6445562130177469E-4</v>
      </c>
    </row>
    <row r="83" spans="2:13" ht="14.25" customHeight="1">
      <c r="B83" s="15">
        <v>1.4502065E-2</v>
      </c>
      <c r="C83" s="15">
        <v>-1.77549E-3</v>
      </c>
      <c r="D83" s="15">
        <v>5.0129485000000001E-2</v>
      </c>
      <c r="E83" s="15">
        <v>-1.7102860000000001E-2</v>
      </c>
      <c r="F83" s="15">
        <v>6.7513000000000004E-2</v>
      </c>
      <c r="I83" s="1">
        <f t="shared" ref="I83:M83" si="85">B83-AVERAGE(B83:B329)</f>
        <v>1.5960058562874253E-2</v>
      </c>
      <c r="J83" s="1">
        <f t="shared" si="85"/>
        <v>-2.7039545833333341E-3</v>
      </c>
      <c r="K83" s="1">
        <f t="shared" si="85"/>
        <v>4.8098745327380954E-2</v>
      </c>
      <c r="L83" s="1">
        <f t="shared" si="85"/>
        <v>-1.4925492732142859E-2</v>
      </c>
      <c r="M83" s="1">
        <f t="shared" si="85"/>
        <v>6.2879779761904772E-2</v>
      </c>
    </row>
    <row r="84" spans="2:13" ht="14.25" customHeight="1">
      <c r="B84" s="15">
        <v>3.2583310000000002E-3</v>
      </c>
      <c r="C84" s="15">
        <v>-1.2055349999999999E-2</v>
      </c>
      <c r="D84" s="15">
        <v>-1.0981675999999999E-2</v>
      </c>
      <c r="E84" s="15">
        <v>9.8738000000000003E-3</v>
      </c>
      <c r="F84" s="15">
        <v>2.1434000000000002E-2</v>
      </c>
      <c r="I84" s="1">
        <f t="shared" ref="I84:M84" si="86">B84-AVERAGE(B84:B330)</f>
        <v>4.8124694939759034E-3</v>
      </c>
      <c r="J84" s="1">
        <f t="shared" si="86"/>
        <v>-1.3000005928143713E-2</v>
      </c>
      <c r="K84" s="1">
        <f t="shared" si="86"/>
        <v>-1.2724399233532933E-2</v>
      </c>
      <c r="L84" s="1">
        <f t="shared" si="86"/>
        <v>1.196179305988024E-2</v>
      </c>
      <c r="M84" s="1">
        <f t="shared" si="86"/>
        <v>1.7177305389221558E-2</v>
      </c>
    </row>
    <row r="85" spans="2:13" ht="14.25" customHeight="1">
      <c r="B85" s="15">
        <v>-1.5715E-3</v>
      </c>
      <c r="C85" s="15">
        <v>3.9607959999999998E-2</v>
      </c>
      <c r="D85" s="15">
        <v>-1.4049359000000001E-2</v>
      </c>
      <c r="E85" s="15">
        <v>9.5367100000000003E-3</v>
      </c>
      <c r="F85" s="15">
        <v>1.8450000000000001E-3</v>
      </c>
      <c r="I85" s="1">
        <f t="shared" ref="I85:M85" si="87">B85-AVERAGE(B85:B331)</f>
        <v>1.1804975757575241E-5</v>
      </c>
      <c r="J85" s="1">
        <f t="shared" si="87"/>
        <v>3.8584990783132531E-2</v>
      </c>
      <c r="K85" s="1">
        <f t="shared" si="87"/>
        <v>-1.5868735240963855E-2</v>
      </c>
      <c r="L85" s="1">
        <f t="shared" si="87"/>
        <v>1.1696762054216868E-2</v>
      </c>
      <c r="M85" s="1">
        <f t="shared" si="87"/>
        <v>-2.3082168674698764E-3</v>
      </c>
    </row>
    <row r="86" spans="2:13" ht="14.25" customHeight="1">
      <c r="B86" s="15">
        <v>-3.4627400000000002E-3</v>
      </c>
      <c r="C86" s="15">
        <v>-5.6763519999999998E-2</v>
      </c>
      <c r="D86" s="15">
        <v>-4.7116019999999996E-3</v>
      </c>
      <c r="E86" s="15">
        <v>-9.3672500000000006E-3</v>
      </c>
      <c r="F86" s="15">
        <v>-9.5499999999999995E-3</v>
      </c>
      <c r="I86" s="1">
        <f t="shared" ref="I86:M86" si="88">B86-AVERAGE(B86:B332)</f>
        <v>-1.8793630426829273E-3</v>
      </c>
      <c r="J86" s="1">
        <f t="shared" si="88"/>
        <v>-5.7552640787878785E-2</v>
      </c>
      <c r="K86" s="1">
        <f t="shared" si="88"/>
        <v>-6.6271523939393931E-3</v>
      </c>
      <c r="L86" s="1">
        <f t="shared" si="88"/>
        <v>-7.1363084787878792E-3</v>
      </c>
      <c r="M86" s="1">
        <f t="shared" si="88"/>
        <v>-1.3717206060606058E-2</v>
      </c>
    </row>
    <row r="87" spans="2:13" ht="14.25" customHeight="1">
      <c r="B87" s="15">
        <v>2.3270480999999999E-2</v>
      </c>
      <c r="C87" s="15">
        <v>-3.6719710000000003E-2</v>
      </c>
      <c r="D87" s="15">
        <v>1.2123312000000001E-2</v>
      </c>
      <c r="E87" s="15">
        <v>2.1315790000000001E-2</v>
      </c>
      <c r="F87" s="15">
        <v>-1.0919999999999999E-2</v>
      </c>
      <c r="I87" s="1">
        <f t="shared" ref="I87:M87" si="89">B87-AVERAGE(B87:B333)</f>
        <v>2.4842328122699386E-2</v>
      </c>
      <c r="J87" s="1">
        <f t="shared" si="89"/>
        <v>-3.7859761524390245E-2</v>
      </c>
      <c r="K87" s="1">
        <f t="shared" si="89"/>
        <v>1.0167352140243903E-2</v>
      </c>
      <c r="L87" s="1">
        <f t="shared" si="89"/>
        <v>2.3503217445121953E-2</v>
      </c>
      <c r="M87" s="1">
        <f t="shared" si="89"/>
        <v>-1.5170847560975607E-2</v>
      </c>
    </row>
    <row r="88" spans="2:13" ht="14.25" customHeight="1">
      <c r="B88" s="15">
        <v>1.852221E-3</v>
      </c>
      <c r="C88" s="15">
        <v>-4.0025459999999999E-2</v>
      </c>
      <c r="D88" s="15">
        <v>1.0152891000000001E-2</v>
      </c>
      <c r="E88" s="15">
        <v>1.0984899999999999E-3</v>
      </c>
      <c r="F88" s="15">
        <v>9.868E-3</v>
      </c>
      <c r="I88" s="1">
        <f t="shared" ref="I88:M88" si="90">B88-AVERAGE(B88:B334)</f>
        <v>3.5774158271604933E-3</v>
      </c>
      <c r="J88" s="1">
        <f t="shared" si="90"/>
        <v>-4.1397780000000002E-2</v>
      </c>
      <c r="K88" s="1">
        <f t="shared" si="90"/>
        <v>8.259307533742332E-3</v>
      </c>
      <c r="L88" s="1">
        <f t="shared" si="90"/>
        <v>3.4301089631901833E-3</v>
      </c>
      <c r="M88" s="1">
        <f t="shared" si="90"/>
        <v>5.5240797546012282E-3</v>
      </c>
    </row>
    <row r="89" spans="2:13" ht="14.25" customHeight="1">
      <c r="B89" s="15">
        <v>-3.3175830000000003E-2</v>
      </c>
      <c r="C89" s="15">
        <v>0</v>
      </c>
      <c r="D89" s="15">
        <v>-4.5172220000000004E-3</v>
      </c>
      <c r="E89" s="15">
        <v>3.5269199999999998E-3</v>
      </c>
      <c r="F89" s="15">
        <v>-5.7000000000000002E-3</v>
      </c>
      <c r="I89" s="1">
        <f t="shared" ref="I89:M89" si="91">B89-AVERAGE(B89:B335)</f>
        <v>-3.1428415198757768E-2</v>
      </c>
      <c r="J89" s="1">
        <f t="shared" si="91"/>
        <v>-1.6278618518518525E-3</v>
      </c>
      <c r="K89" s="1">
        <f t="shared" si="91"/>
        <v>-6.3598220864197526E-3</v>
      </c>
      <c r="L89" s="1">
        <f t="shared" si="91"/>
        <v>5.8797124753086419E-3</v>
      </c>
      <c r="M89" s="1">
        <f t="shared" si="91"/>
        <v>-1.000982098765432E-2</v>
      </c>
    </row>
    <row r="90" spans="2:13" ht="14.25" customHeight="1">
      <c r="B90" s="15">
        <v>-4.143206E-2</v>
      </c>
      <c r="C90" s="15">
        <v>-3.4634860000000003E-2</v>
      </c>
      <c r="D90" s="15">
        <v>4.8780350000000002E-3</v>
      </c>
      <c r="E90" s="15">
        <v>-4.5766929999999997E-2</v>
      </c>
      <c r="F90" s="15">
        <v>-2.9299999999999999E-3</v>
      </c>
      <c r="I90" s="1">
        <f t="shared" ref="I90:M90" si="92">B90-AVERAGE(B90:B336)</f>
        <v>-3.988107279375E-2</v>
      </c>
      <c r="J90" s="1">
        <f t="shared" si="92"/>
        <v>-3.627283279503106E-2</v>
      </c>
      <c r="K90" s="1">
        <f t="shared" si="92"/>
        <v>2.9959329130434787E-3</v>
      </c>
      <c r="L90" s="1">
        <f t="shared" si="92"/>
        <v>-4.3377617571428571E-2</v>
      </c>
      <c r="M90" s="1">
        <f t="shared" si="92"/>
        <v>-7.3019937888198754E-3</v>
      </c>
    </row>
    <row r="91" spans="2:13" ht="14.25" customHeight="1">
      <c r="B91" s="15">
        <v>-3.1031700000000001E-3</v>
      </c>
      <c r="C91" s="15">
        <v>9.5977600000000003E-3</v>
      </c>
      <c r="D91" s="15">
        <v>-7.2250669999999999E-3</v>
      </c>
      <c r="E91" s="15">
        <v>-3.1674639999999997E-2</v>
      </c>
      <c r="F91" s="15">
        <v>7.3930000000000003E-3</v>
      </c>
      <c r="I91" s="1">
        <f t="shared" ref="I91:M91" si="93">B91-AVERAGE(B91:B337)</f>
        <v>-1.8030071509433966E-3</v>
      </c>
      <c r="J91" s="1">
        <f t="shared" si="93"/>
        <v>7.7330820000000005E-3</v>
      </c>
      <c r="K91" s="1">
        <f t="shared" si="93"/>
        <v>-9.0884445062499996E-3</v>
      </c>
      <c r="L91" s="1">
        <f t="shared" si="93"/>
        <v>-2.9556437681249999E-2</v>
      </c>
      <c r="M91" s="1">
        <f t="shared" si="93"/>
        <v>2.9753687500000013E-3</v>
      </c>
    </row>
    <row r="92" spans="2:13" ht="14.25" customHeight="1">
      <c r="B92" s="15">
        <v>2.3346303999999998E-2</v>
      </c>
      <c r="C92" s="15">
        <v>1.267543E-2</v>
      </c>
      <c r="D92" s="15">
        <v>7.9594300000000002E-4</v>
      </c>
      <c r="E92" s="15">
        <v>2.87383E-3</v>
      </c>
      <c r="F92" s="15">
        <v>1.5958E-2</v>
      </c>
      <c r="I92" s="1">
        <f t="shared" ref="I92:M92" si="94">B92-AVERAGE(B92:B338)</f>
        <v>2.4635055411392402E-2</v>
      </c>
      <c r="J92" s="1">
        <f t="shared" si="94"/>
        <v>1.0859387735849057E-2</v>
      </c>
      <c r="K92" s="1">
        <f t="shared" si="94"/>
        <v>-1.1245945345911943E-3</v>
      </c>
      <c r="L92" s="1">
        <f t="shared" si="94"/>
        <v>4.8061427735849056E-3</v>
      </c>
      <c r="M92" s="1">
        <f t="shared" si="94"/>
        <v>1.1559081761006292E-2</v>
      </c>
    </row>
    <row r="93" spans="2:13" ht="14.25" customHeight="1">
      <c r="B93" s="15">
        <v>-1.531774E-2</v>
      </c>
      <c r="C93" s="15">
        <v>3.3527000000000001E-3</v>
      </c>
      <c r="D93" s="15">
        <v>1.0453370999999999E-2</v>
      </c>
      <c r="E93" s="15">
        <v>2.2755599999999998E-3</v>
      </c>
      <c r="F93" s="15">
        <v>5.2052000000000001E-2</v>
      </c>
      <c r="I93" s="1">
        <f t="shared" ref="I93:M93" si="95">B93-AVERAGE(B93:B339)</f>
        <v>-1.3872077407643311E-2</v>
      </c>
      <c r="J93" s="1">
        <f t="shared" si="95"/>
        <v>1.6053880379746834E-3</v>
      </c>
      <c r="K93" s="1">
        <f t="shared" si="95"/>
        <v>8.525715778481012E-3</v>
      </c>
      <c r="L93" s="1">
        <f t="shared" si="95"/>
        <v>4.2382913987341767E-3</v>
      </c>
      <c r="M93" s="1">
        <f t="shared" si="95"/>
        <v>4.7726240506329121E-2</v>
      </c>
    </row>
    <row r="94" spans="2:13" ht="14.25" customHeight="1">
      <c r="B94" s="15">
        <v>-6.6195899999999998E-3</v>
      </c>
      <c r="C94" s="15">
        <v>2.4504499999999999E-3</v>
      </c>
      <c r="D94" s="15">
        <v>-1.7092109000000001E-2</v>
      </c>
      <c r="E94" s="15">
        <v>3.2795400000000001E-3</v>
      </c>
      <c r="F94" s="15">
        <v>1.8526999999999998E-2</v>
      </c>
      <c r="I94" s="1">
        <f t="shared" ref="I94:M94" si="96">B94-AVERAGE(B94:B340)</f>
        <v>-5.2628509807692309E-3</v>
      </c>
      <c r="J94" s="1">
        <f t="shared" si="96"/>
        <v>7.1336343949044518E-4</v>
      </c>
      <c r="K94" s="1">
        <f t="shared" si="96"/>
        <v>-1.8965460299363059E-2</v>
      </c>
      <c r="L94" s="1">
        <f t="shared" si="96"/>
        <v>5.2692668853503181E-3</v>
      </c>
      <c r="M94" s="1">
        <f t="shared" si="96"/>
        <v>1.4505229299363057E-2</v>
      </c>
    </row>
    <row r="95" spans="2:13" ht="14.25" customHeight="1">
      <c r="B95" s="15">
        <v>-3.0430949999999998E-2</v>
      </c>
      <c r="C95" s="15">
        <v>2.4888919999999998E-2</v>
      </c>
      <c r="D95" s="15">
        <v>-1.4872441E-2</v>
      </c>
      <c r="E95" s="15">
        <v>-1.08954E-3</v>
      </c>
      <c r="F95" s="15">
        <v>4.0660000000000002E-3</v>
      </c>
      <c r="I95" s="1">
        <f t="shared" ref="I95:M95" si="97">B95-AVERAGE(B95:B341)</f>
        <v>-2.9108164858064514E-2</v>
      </c>
      <c r="J95" s="1">
        <f t="shared" si="97"/>
        <v>2.3156406282051279E-2</v>
      </c>
      <c r="K95" s="1">
        <f t="shared" si="97"/>
        <v>-1.686736576282051E-2</v>
      </c>
      <c r="L95" s="1">
        <f t="shared" si="97"/>
        <v>9.3396423717948679E-4</v>
      </c>
      <c r="M95" s="1">
        <f t="shared" si="97"/>
        <v>1.3721153846153918E-4</v>
      </c>
    </row>
    <row r="96" spans="2:13" ht="14.25" customHeight="1">
      <c r="B96" s="15">
        <v>-2.0847669999999999E-2</v>
      </c>
      <c r="C96" s="15">
        <v>-3.9028999999999999E-3</v>
      </c>
      <c r="D96" s="15">
        <v>-2.9961663999999999E-2</v>
      </c>
      <c r="E96" s="15">
        <v>-5.9993289999999998E-2</v>
      </c>
      <c r="F96" s="15">
        <v>-2.9729999999999999E-2</v>
      </c>
      <c r="I96" s="1">
        <f t="shared" ref="I96:M96" si="98">B96-AVERAGE(B96:B342)</f>
        <v>-1.9713898915584414E-2</v>
      </c>
      <c r="J96" s="1">
        <f t="shared" si="98"/>
        <v>-5.4860175483870972E-3</v>
      </c>
      <c r="K96" s="1">
        <f t="shared" si="98"/>
        <v>-3.2065410477419357E-2</v>
      </c>
      <c r="L96" s="1">
        <f t="shared" si="98"/>
        <v>-5.7963760187096772E-2</v>
      </c>
      <c r="M96" s="1">
        <f t="shared" si="98"/>
        <v>-3.3657903225806453E-2</v>
      </c>
    </row>
    <row r="97" spans="2:13" ht="14.25" customHeight="1">
      <c r="B97" s="15">
        <v>-2.3514239999999999E-2</v>
      </c>
      <c r="C97" s="15">
        <v>-2.590334E-2</v>
      </c>
      <c r="D97" s="15">
        <v>7.9133289999999995E-2</v>
      </c>
      <c r="E97" s="15">
        <v>-3.3473179999999998E-2</v>
      </c>
      <c r="F97" s="15">
        <v>-2.5700000000000001E-2</v>
      </c>
      <c r="I97" s="1">
        <f t="shared" ref="I97:M97" si="99">B97-AVERAGE(B97:B343)</f>
        <v>-2.2509317928104573E-2</v>
      </c>
      <c r="J97" s="1">
        <f t="shared" si="99"/>
        <v>-2.752208103896104E-2</v>
      </c>
      <c r="K97" s="1">
        <f t="shared" si="99"/>
        <v>7.6821326571428566E-2</v>
      </c>
      <c r="L97" s="1">
        <f t="shared" si="99"/>
        <v>-3.1820038240259738E-2</v>
      </c>
      <c r="M97" s="1">
        <f t="shared" si="99"/>
        <v>-2.984646103896104E-2</v>
      </c>
    </row>
    <row r="98" spans="2:13" ht="14.25" customHeight="1">
      <c r="B98" s="15">
        <v>8.386246E-3</v>
      </c>
      <c r="C98" s="15">
        <v>7.7094969999999999E-2</v>
      </c>
      <c r="D98" s="15">
        <v>1.9303265999999999E-2</v>
      </c>
      <c r="E98" s="15">
        <v>6.039887E-2</v>
      </c>
      <c r="F98" s="15">
        <v>1.3753E-2</v>
      </c>
      <c r="I98" s="1">
        <f t="shared" ref="I98:M98" si="100">B98-AVERAGE(B98:B344)</f>
        <v>9.2430804539473683E-3</v>
      </c>
      <c r="J98" s="1">
        <f t="shared" si="100"/>
        <v>7.5296346078431373E-2</v>
      </c>
      <c r="K98" s="1">
        <f t="shared" si="100"/>
        <v>1.7493402745098037E-2</v>
      </c>
      <c r="L98" s="1">
        <f t="shared" si="100"/>
        <v>6.1844037653594773E-2</v>
      </c>
      <c r="M98" s="1">
        <f t="shared" si="100"/>
        <v>9.4114640522875836E-3</v>
      </c>
    </row>
    <row r="99" spans="2:13" ht="14.25" customHeight="1">
      <c r="B99" s="15">
        <v>2.6137719999999999E-3</v>
      </c>
      <c r="C99" s="15">
        <v>-2.4896499999999999E-3</v>
      </c>
      <c r="D99" s="15">
        <v>7.1833219999999998E-3</v>
      </c>
      <c r="E99" s="15">
        <v>-8.5350400000000007E-3</v>
      </c>
      <c r="F99" s="15">
        <v>-7.6699999999999997E-3</v>
      </c>
      <c r="I99" s="1">
        <f t="shared" ref="I99:M99" si="101">B99-AVERAGE(B99:B345)</f>
        <v>3.5318189072847681E-3</v>
      </c>
      <c r="J99" s="1">
        <f t="shared" si="101"/>
        <v>-3.7929032236842112E-3</v>
      </c>
      <c r="K99" s="1">
        <f t="shared" si="101"/>
        <v>5.4885469210526304E-3</v>
      </c>
      <c r="L99" s="1">
        <f t="shared" si="101"/>
        <v>-6.68300367763158E-3</v>
      </c>
      <c r="M99" s="1">
        <f t="shared" si="101"/>
        <v>-1.1949618421052629E-2</v>
      </c>
    </row>
    <row r="100" spans="2:13" ht="14.25" customHeight="1">
      <c r="B100" s="15">
        <v>-4.02894E-3</v>
      </c>
      <c r="C100" s="15">
        <v>-3.1197999999999998E-3</v>
      </c>
      <c r="D100" s="15">
        <v>2.4421845000000001E-2</v>
      </c>
      <c r="E100" s="15">
        <v>-3.1886900000000003E-2</v>
      </c>
      <c r="F100" s="15">
        <v>-1.01E-3</v>
      </c>
      <c r="I100" s="1">
        <f t="shared" ref="I100:M100" si="102">B100-AVERAGE(B100:B346)</f>
        <v>-3.0873476333333335E-3</v>
      </c>
      <c r="J100" s="1">
        <f t="shared" si="102"/>
        <v>-4.4481717880794705E-3</v>
      </c>
      <c r="K100" s="1">
        <f t="shared" si="102"/>
        <v>2.2763417913907284E-2</v>
      </c>
      <c r="L100" s="1">
        <f t="shared" si="102"/>
        <v>-3.0079121980132455E-2</v>
      </c>
      <c r="M100" s="1">
        <f t="shared" si="102"/>
        <v>-5.3687549668874172E-3</v>
      </c>
    </row>
    <row r="101" spans="2:13" ht="14.25" customHeight="1">
      <c r="B101" s="15">
        <v>4.1641880000000001E-3</v>
      </c>
      <c r="C101" s="15">
        <v>3.12956E-3</v>
      </c>
      <c r="D101" s="15">
        <v>7.2785059999999997E-3</v>
      </c>
      <c r="E101" s="15">
        <v>1.787503E-2</v>
      </c>
      <c r="F101" s="15">
        <v>1.7949999999999999E-3</v>
      </c>
      <c r="I101" s="1">
        <f t="shared" ref="I101:M101" si="103">B101-AVERAGE(B101:B347)</f>
        <v>5.0850599127516775E-3</v>
      </c>
      <c r="J101" s="1">
        <f t="shared" si="103"/>
        <v>1.7715337333333329E-3</v>
      </c>
      <c r="K101" s="1">
        <f t="shared" si="103"/>
        <v>5.7718350333333321E-3</v>
      </c>
      <c r="L101" s="1">
        <f t="shared" si="103"/>
        <v>1.9482280540000001E-2</v>
      </c>
      <c r="M101" s="1">
        <f t="shared" si="103"/>
        <v>-2.5995466666666675E-3</v>
      </c>
    </row>
    <row r="102" spans="2:13" ht="14.25" customHeight="1">
      <c r="B102" s="15">
        <v>5.3317540000000002E-3</v>
      </c>
      <c r="C102" s="15">
        <v>-1.975874E-2</v>
      </c>
      <c r="D102" s="15">
        <v>-1.2462063000000001E-2</v>
      </c>
      <c r="E102" s="15">
        <v>7.8444699999999992E-3</v>
      </c>
      <c r="F102" s="15">
        <v>9.7409999999999997E-3</v>
      </c>
      <c r="I102" s="1">
        <f t="shared" ref="I102:M102" si="104">B102-AVERAGE(B102:B348)</f>
        <v>6.2869844256756759E-3</v>
      </c>
      <c r="J102" s="1">
        <f t="shared" si="104"/>
        <v>-2.110487677852349E-2</v>
      </c>
      <c r="K102" s="1">
        <f t="shared" si="104"/>
        <v>-1.3929996818791947E-2</v>
      </c>
      <c r="L102" s="1">
        <f t="shared" si="104"/>
        <v>9.5824741006711404E-3</v>
      </c>
      <c r="M102" s="1">
        <f t="shared" si="104"/>
        <v>5.3290067114093956E-3</v>
      </c>
    </row>
    <row r="103" spans="2:13" ht="14.25" customHeight="1">
      <c r="B103" s="15">
        <v>-4.8320300000000002E-3</v>
      </c>
      <c r="C103" s="15">
        <v>0</v>
      </c>
      <c r="D103" s="15">
        <v>1.8027571999999999E-2</v>
      </c>
      <c r="E103" s="15">
        <v>4.4224299999999998E-3</v>
      </c>
      <c r="F103" s="15">
        <v>2.24E-2</v>
      </c>
      <c r="I103" s="1">
        <f t="shared" ref="I103:M103" si="105">B103-AVERAGE(B103:B349)</f>
        <v>-3.8340309727891157E-3</v>
      </c>
      <c r="J103" s="1">
        <f t="shared" si="105"/>
        <v>-1.4887372972972972E-3</v>
      </c>
      <c r="K103" s="1">
        <f t="shared" si="105"/>
        <v>1.6465516581081079E-2</v>
      </c>
      <c r="L103" s="1">
        <f t="shared" si="105"/>
        <v>6.2251805472972972E-3</v>
      </c>
      <c r="M103" s="1">
        <f t="shared" si="105"/>
        <v>1.8024013513513515E-2</v>
      </c>
    </row>
    <row r="104" spans="2:13" ht="14.25" customHeight="1">
      <c r="B104" s="15">
        <v>-5.0924300000000002E-3</v>
      </c>
      <c r="C104" s="15">
        <v>7.0019499999999998E-3</v>
      </c>
      <c r="D104" s="15">
        <v>-1.354154E-3</v>
      </c>
      <c r="E104" s="15">
        <v>-1.7875950000000002E-2</v>
      </c>
      <c r="F104" s="15">
        <v>-4.9899999999999996E-3</v>
      </c>
      <c r="I104" s="1">
        <f t="shared" ref="I104:M104" si="106">B104-AVERAGE(B104:B350)</f>
        <v>-4.1206914589041101E-3</v>
      </c>
      <c r="J104" s="1">
        <f t="shared" si="106"/>
        <v>5.5030852380952375E-3</v>
      </c>
      <c r="K104" s="1">
        <f t="shared" si="106"/>
        <v>-2.804199102040817E-3</v>
      </c>
      <c r="L104" s="1">
        <f t="shared" si="106"/>
        <v>-1.6030851285714288E-2</v>
      </c>
      <c r="M104" s="1">
        <f t="shared" si="106"/>
        <v>-9.243374149659863E-3</v>
      </c>
    </row>
    <row r="105" spans="2:13" ht="14.25" customHeight="1">
      <c r="B105" s="15">
        <v>6.3088299999999996E-3</v>
      </c>
      <c r="C105" s="15">
        <v>1.116727E-2</v>
      </c>
      <c r="D105" s="15">
        <v>1.8045256999999999E-2</v>
      </c>
      <c r="E105" s="15">
        <v>7.9798300000000003E-3</v>
      </c>
      <c r="F105" s="15">
        <v>-3.3E-4</v>
      </c>
      <c r="I105" s="1">
        <f t="shared" ref="I105:M105" si="107">B105-AVERAGE(B105:B351)</f>
        <v>7.252149979310344E-3</v>
      </c>
      <c r="J105" s="1">
        <f t="shared" si="107"/>
        <v>9.7060976027397248E-3</v>
      </c>
      <c r="K105" s="1">
        <f t="shared" si="107"/>
        <v>1.6576005054794517E-2</v>
      </c>
      <c r="L105" s="1">
        <f t="shared" si="107"/>
        <v>9.7151283630136989E-3</v>
      </c>
      <c r="M105" s="1">
        <f t="shared" si="107"/>
        <v>-4.646684931506849E-3</v>
      </c>
    </row>
    <row r="106" spans="2:13" ht="14.25" customHeight="1">
      <c r="B106" s="15">
        <v>-1.7033380000000001E-2</v>
      </c>
      <c r="C106" s="15">
        <v>2.5005499999999998E-3</v>
      </c>
      <c r="D106" s="15">
        <v>2.3360643E-2</v>
      </c>
      <c r="E106" s="15">
        <v>-5.51499E-3</v>
      </c>
      <c r="F106" s="15">
        <v>7.9600000000000001E-3</v>
      </c>
      <c r="I106" s="1">
        <f t="shared" ref="I106:M106" si="108">B106-AVERAGE(B106:B352)</f>
        <v>-1.6039697868055557E-2</v>
      </c>
      <c r="J106" s="1">
        <f t="shared" si="108"/>
        <v>1.1063162068965509E-3</v>
      </c>
      <c r="K106" s="1">
        <f t="shared" si="108"/>
        <v>2.2005708331034483E-2</v>
      </c>
      <c r="L106" s="1">
        <f t="shared" si="108"/>
        <v>-3.7126907517241381E-3</v>
      </c>
      <c r="M106" s="1">
        <f t="shared" si="108"/>
        <v>3.6112689655172425E-3</v>
      </c>
    </row>
    <row r="107" spans="2:13" ht="14.25" customHeight="1">
      <c r="B107" s="15">
        <v>-7.9422099999999999E-3</v>
      </c>
      <c r="C107" s="15">
        <v>4.0947789999999998E-2</v>
      </c>
      <c r="D107" s="15">
        <v>-3.5142146999999999E-2</v>
      </c>
      <c r="E107" s="15">
        <v>1.690521E-2</v>
      </c>
      <c r="F107" s="15">
        <v>-6.3800000000000003E-3</v>
      </c>
      <c r="I107" s="1">
        <f t="shared" ref="I107:M107" si="109">B107-AVERAGE(B107:B353)</f>
        <v>-7.0606935874125872E-3</v>
      </c>
      <c r="J107" s="1">
        <f t="shared" si="109"/>
        <v>3.9561238958333328E-2</v>
      </c>
      <c r="K107" s="1">
        <f t="shared" si="109"/>
        <v>-3.6344264250000001E-2</v>
      </c>
      <c r="L107" s="1">
        <f t="shared" si="109"/>
        <v>1.8681726673611111E-2</v>
      </c>
      <c r="M107" s="1">
        <f t="shared" si="109"/>
        <v>-1.0703652777777777E-2</v>
      </c>
    </row>
    <row r="108" spans="2:13" ht="14.25" customHeight="1">
      <c r="B108" s="15">
        <v>1.7588548999999998E-2</v>
      </c>
      <c r="C108" s="15">
        <v>3.1949000000000001E-3</v>
      </c>
      <c r="D108" s="15">
        <v>3.2997808000000003E-2</v>
      </c>
      <c r="E108" s="15">
        <v>2.9025700000000001E-3</v>
      </c>
      <c r="F108" s="15">
        <v>5.6179E-2</v>
      </c>
      <c r="I108" s="1">
        <f t="shared" ref="I108:M108" si="110">B108-AVERAGE(B108:B354)</f>
        <v>1.8420342218309859E-2</v>
      </c>
      <c r="J108" s="1">
        <f t="shared" si="110"/>
        <v>2.085000979020978E-3</v>
      </c>
      <c r="K108" s="1">
        <f t="shared" si="110"/>
        <v>3.1541535055944057E-2</v>
      </c>
      <c r="L108" s="1">
        <f t="shared" si="110"/>
        <v>4.8097281188811186E-3</v>
      </c>
      <c r="M108" s="1">
        <f t="shared" si="110"/>
        <v>5.1780496503496504E-2</v>
      </c>
    </row>
    <row r="109" spans="2:13" ht="14.25" customHeight="1">
      <c r="B109" s="15">
        <v>2.9800929E-2</v>
      </c>
      <c r="C109" s="15">
        <v>2.1895E-3</v>
      </c>
      <c r="D109" s="15">
        <v>-1.2355588000000001E-2</v>
      </c>
      <c r="E109" s="15">
        <v>5.8762299999999996E-3</v>
      </c>
      <c r="F109" s="15">
        <v>-2.7799999999999999E-3</v>
      </c>
      <c r="I109" s="1">
        <f t="shared" ref="I109:M109" si="111">B109-AVERAGE(B109:B355)</f>
        <v>3.0763362943262412E-2</v>
      </c>
      <c r="J109" s="1">
        <f t="shared" si="111"/>
        <v>1.0942840845070414E-3</v>
      </c>
      <c r="K109" s="1">
        <f t="shared" si="111"/>
        <v>-1.3589737457746481E-2</v>
      </c>
      <c r="L109" s="1">
        <f t="shared" si="111"/>
        <v>7.8172594436619718E-3</v>
      </c>
      <c r="M109" s="1">
        <f t="shared" si="111"/>
        <v>-6.8138521126760547E-3</v>
      </c>
    </row>
    <row r="110" spans="2:13" ht="14.25" customHeight="1">
      <c r="B110" s="15">
        <v>2.4308089999999999E-3</v>
      </c>
      <c r="C110" s="15">
        <v>-7.3485800000000004E-3</v>
      </c>
      <c r="D110" s="15">
        <v>1.5561419999999999E-2</v>
      </c>
      <c r="E110" s="15">
        <v>1.3165899999999999E-2</v>
      </c>
      <c r="F110" s="15">
        <v>-4.7600000000000003E-3</v>
      </c>
      <c r="I110" s="1">
        <f t="shared" ref="I110:M110" si="112">B110-AVERAGE(B110:B356)</f>
        <v>3.6129812499999998E-3</v>
      </c>
      <c r="J110" s="1">
        <f t="shared" si="112"/>
        <v>-8.4360350354609932E-3</v>
      </c>
      <c r="K110" s="1">
        <f t="shared" si="112"/>
        <v>1.4230889425531914E-2</v>
      </c>
      <c r="L110" s="1">
        <f t="shared" si="112"/>
        <v>1.5162370999999999E-2</v>
      </c>
      <c r="M110" s="1">
        <f t="shared" si="112"/>
        <v>-8.8421773049645394E-3</v>
      </c>
    </row>
    <row r="111" spans="2:13" ht="14.25" customHeight="1">
      <c r="B111" s="15">
        <v>-3.0831419999999998E-2</v>
      </c>
      <c r="C111" s="15">
        <v>9.8039700000000004E-3</v>
      </c>
      <c r="D111" s="15">
        <v>4.6068860000000001E-3</v>
      </c>
      <c r="E111" s="15">
        <v>3.7005599999999999E-3</v>
      </c>
      <c r="F111" s="15">
        <v>7.3740000000000003E-3</v>
      </c>
      <c r="I111" s="1">
        <f t="shared" ref="I111:M111" si="113">B111-AVERAGE(B111:B357)</f>
        <v>-2.9623255079136688E-2</v>
      </c>
      <c r="J111" s="1">
        <f t="shared" si="113"/>
        <v>8.6562575714285717E-3</v>
      </c>
      <c r="K111" s="1">
        <f t="shared" si="113"/>
        <v>3.3780046357142855E-3</v>
      </c>
      <c r="L111" s="1">
        <f t="shared" si="113"/>
        <v>5.8053336500000002E-3</v>
      </c>
      <c r="M111" s="1">
        <f t="shared" si="113"/>
        <v>3.2286642857142873E-3</v>
      </c>
    </row>
    <row r="112" spans="2:13" ht="14.25" customHeight="1">
      <c r="B112" s="15">
        <v>2.7761215999999998E-2</v>
      </c>
      <c r="C112" s="15">
        <v>-1.18884E-3</v>
      </c>
      <c r="D112" s="15">
        <v>7.5765490000000001E-3</v>
      </c>
      <c r="E112" s="15">
        <v>7.4594500000000003E-3</v>
      </c>
      <c r="F112" s="15">
        <v>-1.0619999999999999E-2</v>
      </c>
      <c r="I112" s="1">
        <f t="shared" ref="I112:M112" si="114">B112-AVERAGE(B112:B358)</f>
        <v>2.875471965217391E-2</v>
      </c>
      <c r="J112" s="1">
        <f t="shared" si="114"/>
        <v>-2.2742771942446047E-3</v>
      </c>
      <c r="K112" s="1">
        <f t="shared" si="114"/>
        <v>6.3719698273381293E-3</v>
      </c>
      <c r="L112" s="1">
        <f t="shared" si="114"/>
        <v>9.6059886402877701E-3</v>
      </c>
      <c r="M112" s="1">
        <f t="shared" si="114"/>
        <v>-1.4742107913669063E-2</v>
      </c>
    </row>
    <row r="113" spans="2:13" ht="14.25" customHeight="1">
      <c r="B113" s="15">
        <v>-1.0201699999999999E-2</v>
      </c>
      <c r="C113" s="15">
        <v>-1.388613E-2</v>
      </c>
      <c r="D113" s="15">
        <v>2.6417346000000001E-2</v>
      </c>
      <c r="E113" s="15">
        <v>-1.889358E-2</v>
      </c>
      <c r="F113" s="15">
        <v>4.4809999999999997E-3</v>
      </c>
      <c r="I113" s="1">
        <f t="shared" ref="I113:M113" si="115">B113-AVERAGE(B113:B359)</f>
        <v>-8.9983078832116779E-3</v>
      </c>
      <c r="J113" s="1">
        <f t="shared" si="115"/>
        <v>-1.4988047463768117E-2</v>
      </c>
      <c r="K113" s="1">
        <f t="shared" si="115"/>
        <v>2.5258940521739132E-2</v>
      </c>
      <c r="L113" s="1">
        <f t="shared" si="115"/>
        <v>-1.6677432746376813E-2</v>
      </c>
      <c r="M113" s="1">
        <f t="shared" si="115"/>
        <v>2.5206521739130471E-4</v>
      </c>
    </row>
    <row r="114" spans="2:13" ht="14.25" customHeight="1">
      <c r="B114" s="15">
        <v>4.5678430000000003E-3</v>
      </c>
      <c r="C114" s="15">
        <v>1.0058340000000001E-2</v>
      </c>
      <c r="D114" s="15">
        <v>3.9521649999999997E-3</v>
      </c>
      <c r="E114" s="15">
        <v>-1.847679E-2</v>
      </c>
      <c r="F114" s="15">
        <v>-1.141E-2</v>
      </c>
      <c r="I114" s="1">
        <f t="shared" ref="I114:M114" si="116">B114-AVERAGE(B114:B360)</f>
        <v>5.7050710882352949E-3</v>
      </c>
      <c r="J114" s="1">
        <f t="shared" si="116"/>
        <v>8.8470207299270083E-3</v>
      </c>
      <c r="K114" s="1">
        <f t="shared" si="116"/>
        <v>2.9781313503649634E-3</v>
      </c>
      <c r="L114" s="1">
        <f t="shared" si="116"/>
        <v>-1.638237583211679E-2</v>
      </c>
      <c r="M114" s="1">
        <f t="shared" si="116"/>
        <v>-1.5637094890510947E-2</v>
      </c>
    </row>
    <row r="115" spans="2:13" ht="14.25" customHeight="1">
      <c r="B115" s="15">
        <v>1.5856332000000001E-2</v>
      </c>
      <c r="C115" s="15">
        <v>-2.2903799999999998E-2</v>
      </c>
      <c r="D115" s="15">
        <v>9.7935209999999995E-3</v>
      </c>
      <c r="E115" s="15">
        <v>9.7216100000000003E-3</v>
      </c>
      <c r="F115" s="15">
        <v>-2.477E-2</v>
      </c>
      <c r="I115" s="1">
        <f t="shared" ref="I115:M115" si="117">B115-AVERAGE(B115:B361)</f>
        <v>1.7035819874074074E-2</v>
      </c>
      <c r="J115" s="1">
        <f t="shared" si="117"/>
        <v>-2.4050067647058825E-2</v>
      </c>
      <c r="K115" s="1">
        <f t="shared" si="117"/>
        <v>8.841385375E-3</v>
      </c>
      <c r="L115" s="1">
        <f t="shared" si="117"/>
        <v>1.1695565522058823E-2</v>
      </c>
      <c r="M115" s="1">
        <f t="shared" si="117"/>
        <v>-2.9112073529411763E-2</v>
      </c>
    </row>
    <row r="116" spans="2:13" ht="14.25" customHeight="1">
      <c r="B116" s="15">
        <v>-2.9496169999999999E-2</v>
      </c>
      <c r="C116" s="15">
        <v>0.18772932000000001</v>
      </c>
      <c r="D116" s="15">
        <v>-2.6622880000000001E-3</v>
      </c>
      <c r="E116" s="15">
        <v>-1.5054659999999999E-2</v>
      </c>
      <c r="F116" s="15">
        <v>-3.6600000000000001E-3</v>
      </c>
      <c r="I116" s="1">
        <f t="shared" ref="I116:M116" si="118">B116-AVERAGE(B116:B362)</f>
        <v>-2.8189549141791042E-2</v>
      </c>
      <c r="J116" s="1">
        <f t="shared" si="118"/>
        <v>0.18640490370370372</v>
      </c>
      <c r="K116" s="1">
        <f t="shared" si="118"/>
        <v>-3.5489318814814815E-3</v>
      </c>
      <c r="L116" s="1">
        <f t="shared" si="118"/>
        <v>-1.2994070659259258E-2</v>
      </c>
      <c r="M116" s="1">
        <f t="shared" si="118"/>
        <v>-8.2177185185185186E-3</v>
      </c>
    </row>
    <row r="117" spans="2:13" ht="14.25" customHeight="1">
      <c r="B117" s="15">
        <v>4.3992446999999997E-2</v>
      </c>
      <c r="C117" s="15">
        <v>-7.8084780000000006E-2</v>
      </c>
      <c r="D117" s="15">
        <v>3.7182040000000001E-3</v>
      </c>
      <c r="E117" s="15">
        <v>6.3982500000000003E-3</v>
      </c>
      <c r="F117" s="15">
        <v>2.6245000000000001E-2</v>
      </c>
      <c r="I117" s="1">
        <f t="shared" ref="I117:M117" si="119">B117-AVERAGE(B117:B363)</f>
        <v>4.5087116360902256E-2</v>
      </c>
      <c r="J117" s="1">
        <f t="shared" si="119"/>
        <v>-7.8018114925373139E-2</v>
      </c>
      <c r="K117" s="1">
        <f t="shared" si="119"/>
        <v>2.8050755522388061E-3</v>
      </c>
      <c r="L117" s="1">
        <f t="shared" si="119"/>
        <v>8.3618686641791055E-3</v>
      </c>
      <c r="M117" s="1">
        <f t="shared" si="119"/>
        <v>2.16259552238806E-2</v>
      </c>
    </row>
    <row r="118" spans="2:13" ht="14.25" customHeight="1">
      <c r="B118" s="15">
        <v>-1.6878069999999998E-2</v>
      </c>
      <c r="C118" s="15">
        <v>2.6619489999999999E-2</v>
      </c>
      <c r="D118" s="15">
        <v>-3.7424033000000002E-2</v>
      </c>
      <c r="E118" s="15">
        <v>2.4812339999999999E-2</v>
      </c>
      <c r="F118" s="15">
        <v>3.1599999999999998E-4</v>
      </c>
      <c r="I118" s="1">
        <f t="shared" ref="I118:M118" si="120">B118-AVERAGE(B118:B364)</f>
        <v>-1.5441831575757575E-2</v>
      </c>
      <c r="J118" s="1">
        <f t="shared" si="120"/>
        <v>2.6099552706766917E-2</v>
      </c>
      <c r="K118" s="1">
        <f t="shared" si="120"/>
        <v>-3.8316070654135344E-2</v>
      </c>
      <c r="L118" s="1">
        <f t="shared" si="120"/>
        <v>2.6838829857142855E-2</v>
      </c>
      <c r="M118" s="1">
        <f t="shared" si="120"/>
        <v>-4.1404436090225561E-3</v>
      </c>
    </row>
    <row r="119" spans="2:13" ht="14.25" customHeight="1">
      <c r="B119" s="15">
        <v>-8.0656E-4</v>
      </c>
      <c r="C119" s="15">
        <v>-1.903898E-2</v>
      </c>
      <c r="D119" s="15">
        <v>3.0984827E-2</v>
      </c>
      <c r="E119" s="15">
        <v>5.0663489999999999E-2</v>
      </c>
      <c r="F119" s="15">
        <v>-8.8400000000000006E-3</v>
      </c>
      <c r="I119" s="1">
        <f t="shared" ref="I119:M119" si="121">B119-AVERAGE(B119:B365)</f>
        <v>5.1180184732824456E-4</v>
      </c>
      <c r="J119" s="1">
        <f t="shared" si="121"/>
        <v>-1.9361193409090909E-2</v>
      </c>
      <c r="K119" s="1">
        <f t="shared" si="121"/>
        <v>2.9802516083333331E-2</v>
      </c>
      <c r="L119" s="1">
        <f t="shared" si="121"/>
        <v>5.2893304325757576E-2</v>
      </c>
      <c r="M119" s="1">
        <f t="shared" si="121"/>
        <v>-1.3327810606060607E-2</v>
      </c>
    </row>
    <row r="120" spans="2:13" ht="14.25" customHeight="1">
      <c r="B120" s="15">
        <v>-1.9026749999999999E-2</v>
      </c>
      <c r="C120" s="15">
        <v>-3.142329E-2</v>
      </c>
      <c r="D120" s="15">
        <v>-2.7278004000000002E-2</v>
      </c>
      <c r="E120" s="15">
        <v>-9.7589200000000008E-3</v>
      </c>
      <c r="F120" s="15">
        <v>-1.316E-2</v>
      </c>
      <c r="I120" s="1">
        <f t="shared" ref="I120:M120" si="122">B120-AVERAGE(B120:B366)</f>
        <v>-1.7704451215384612E-2</v>
      </c>
      <c r="J120" s="1">
        <f t="shared" si="122"/>
        <v>-3.1893298778625956E-2</v>
      </c>
      <c r="K120" s="1">
        <f t="shared" si="122"/>
        <v>-2.823281479389313E-2</v>
      </c>
      <c r="L120" s="1">
        <f t="shared" si="122"/>
        <v>-7.1253399923664126E-3</v>
      </c>
      <c r="M120" s="1">
        <f t="shared" si="122"/>
        <v>-1.774954961832061E-2</v>
      </c>
    </row>
    <row r="121" spans="2:13" ht="14.25" customHeight="1">
      <c r="B121" s="15">
        <v>-4.2435680000000003E-2</v>
      </c>
      <c r="C121" s="15">
        <v>-4.7137430000000001E-2</v>
      </c>
      <c r="D121" s="15">
        <v>-1.4759420000000001E-3</v>
      </c>
      <c r="E121" s="15">
        <v>-1.788818E-2</v>
      </c>
      <c r="F121" s="15">
        <v>-5.1310000000000001E-2</v>
      </c>
      <c r="I121" s="1">
        <f t="shared" ref="I121:M121" si="123">B121-AVERAGE(B121:B367)</f>
        <v>-4.125062502325582E-2</v>
      </c>
      <c r="J121" s="1">
        <f t="shared" si="123"/>
        <v>-4.7852771846153844E-2</v>
      </c>
      <c r="K121" s="1">
        <f t="shared" si="123"/>
        <v>-2.6479282923076927E-3</v>
      </c>
      <c r="L121" s="1">
        <f t="shared" si="123"/>
        <v>-1.53094103E-2</v>
      </c>
      <c r="M121" s="1">
        <f t="shared" si="123"/>
        <v>-5.6036084615384618E-2</v>
      </c>
    </row>
    <row r="122" spans="2:13" ht="14.25" customHeight="1">
      <c r="B122" s="15">
        <v>1.0434568999999999E-2</v>
      </c>
      <c r="C122" s="15">
        <v>-9.6134399999999991E-3</v>
      </c>
      <c r="D122" s="15">
        <v>7.7848090000000002E-3</v>
      </c>
      <c r="E122" s="15">
        <v>1.2227E-2</v>
      </c>
      <c r="F122" s="15">
        <v>2.5850000000000001E-2</v>
      </c>
      <c r="I122" s="1">
        <f t="shared" ref="I122:M122" si="124">B122-AVERAGE(B122:B368)</f>
        <v>1.129735346875E-2</v>
      </c>
      <c r="J122" s="1">
        <f t="shared" si="124"/>
        <v>-1.0699733565891472E-2</v>
      </c>
      <c r="K122" s="1">
        <f t="shared" si="124"/>
        <v>6.5922961317829458E-3</v>
      </c>
      <c r="L122" s="1">
        <f t="shared" si="124"/>
        <v>1.4687092100775194E-2</v>
      </c>
      <c r="M122" s="1">
        <f t="shared" si="124"/>
        <v>2.0689527131782948E-2</v>
      </c>
    </row>
    <row r="123" spans="2:13" ht="14.25" customHeight="1">
      <c r="B123" s="15">
        <v>-1.0934269999999999E-2</v>
      </c>
      <c r="C123" s="15">
        <v>-2.5075819999999999E-2</v>
      </c>
      <c r="D123" s="15">
        <v>-2.1316112000000002E-2</v>
      </c>
      <c r="E123" s="15">
        <v>-3.3905419999999999E-2</v>
      </c>
      <c r="F123" s="15">
        <v>1.2156999999999999E-2</v>
      </c>
      <c r="I123" s="1">
        <f t="shared" ref="I123:M123" si="125">B123-AVERAGE(B123:B369)</f>
        <v>-9.9825299921259842E-3</v>
      </c>
      <c r="J123" s="1">
        <f t="shared" si="125"/>
        <v>-2.6245705234375E-2</v>
      </c>
      <c r="K123" s="1">
        <f t="shared" si="125"/>
        <v>-2.24571225546875E-2</v>
      </c>
      <c r="L123" s="1">
        <f t="shared" si="125"/>
        <v>-3.13305849921875E-2</v>
      </c>
      <c r="M123" s="1">
        <f t="shared" si="125"/>
        <v>7.1581640625000007E-3</v>
      </c>
    </row>
    <row r="124" spans="2:13" ht="14.25" customHeight="1">
      <c r="B124" s="15">
        <v>2.1127640999999999E-2</v>
      </c>
      <c r="C124" s="15">
        <v>1.9705460000000001E-2</v>
      </c>
      <c r="D124" s="15">
        <v>-5.0954499999999996E-3</v>
      </c>
      <c r="E124" s="15">
        <v>5.1737500000000004E-3</v>
      </c>
      <c r="F124" s="15">
        <v>3.1119999999999998E-2</v>
      </c>
      <c r="I124" s="1">
        <f t="shared" ref="I124:M124" si="126">B124-AVERAGE(B124:B370)</f>
        <v>2.2000154579365078E-2</v>
      </c>
      <c r="J124" s="1">
        <f t="shared" si="126"/>
        <v>1.8328915669291339E-2</v>
      </c>
      <c r="K124" s="1">
        <f t="shared" si="126"/>
        <v>-6.4132882913385831E-3</v>
      </c>
      <c r="L124" s="1">
        <f t="shared" si="126"/>
        <v>7.5018874881889776E-3</v>
      </c>
      <c r="M124" s="1">
        <f t="shared" si="126"/>
        <v>2.6177527559055117E-2</v>
      </c>
    </row>
    <row r="125" spans="2:13" ht="14.25" customHeight="1">
      <c r="B125" s="15">
        <v>8.5408830000000008E-3</v>
      </c>
      <c r="C125" s="15">
        <v>3.4174099999999999E-2</v>
      </c>
      <c r="D125" s="15">
        <v>9.2388149999999992E-3</v>
      </c>
      <c r="E125" s="15">
        <v>-9.4362000000000005E-4</v>
      </c>
      <c r="F125" s="15">
        <v>-5.6100000000000004E-3</v>
      </c>
      <c r="I125" s="1">
        <f t="shared" ref="I125:M125" si="127">B125-AVERAGE(B125:B371)</f>
        <v>9.5893978160000014E-3</v>
      </c>
      <c r="J125" s="1">
        <f t="shared" si="127"/>
        <v>3.2943023253968251E-2</v>
      </c>
      <c r="K125" s="1">
        <f t="shared" si="127"/>
        <v>7.8700775952380946E-3</v>
      </c>
      <c r="L125" s="1">
        <f t="shared" si="127"/>
        <v>1.4440562777777782E-3</v>
      </c>
      <c r="M125" s="1">
        <f t="shared" si="127"/>
        <v>-1.0344714285714283E-2</v>
      </c>
    </row>
    <row r="126" spans="2:13" ht="14.25" customHeight="1">
      <c r="B126" s="15">
        <v>-1.1808229999999999E-2</v>
      </c>
      <c r="C126" s="15">
        <v>2.8127490000000002E-2</v>
      </c>
      <c r="D126" s="15">
        <v>7.6617029999999997E-3</v>
      </c>
      <c r="E126" s="15">
        <v>-2.5759899999999998E-3</v>
      </c>
      <c r="F126" s="15">
        <v>-1.47E-2</v>
      </c>
      <c r="I126" s="1">
        <f t="shared" ref="I126:M126" si="128">B126-AVERAGE(B126:B372)</f>
        <v>-1.068238133064516E-2</v>
      </c>
      <c r="J126" s="1">
        <f t="shared" si="128"/>
        <v>2.715995744E-2</v>
      </c>
      <c r="K126" s="1">
        <f t="shared" si="128"/>
        <v>6.3559262159999987E-3</v>
      </c>
      <c r="L126" s="1">
        <f t="shared" si="128"/>
        <v>-1.7676127199999945E-4</v>
      </c>
      <c r="M126" s="1">
        <f t="shared" si="128"/>
        <v>-1.9517472000000001E-2</v>
      </c>
    </row>
    <row r="127" spans="2:13" ht="14.25" customHeight="1">
      <c r="B127" s="15">
        <v>-2.4141000000000001E-4</v>
      </c>
      <c r="C127" s="15">
        <v>1.090494E-2</v>
      </c>
      <c r="D127" s="15">
        <v>-1.9749189999999999E-3</v>
      </c>
      <c r="E127" s="15">
        <v>7.1453599999999999E-3</v>
      </c>
      <c r="F127" s="15">
        <v>2.1599999999999999E-4</v>
      </c>
      <c r="I127" s="1">
        <f t="shared" ref="I127:M127" si="129">B127-AVERAGE(B127:B373)</f>
        <v>7.9759004065040658E-4</v>
      </c>
      <c r="J127" s="1">
        <f t="shared" si="129"/>
        <v>1.015643935483871E-2</v>
      </c>
      <c r="K127" s="1">
        <f t="shared" si="129"/>
        <v>-3.2294383145161296E-3</v>
      </c>
      <c r="L127" s="1">
        <f t="shared" si="129"/>
        <v>9.5431632338709681E-3</v>
      </c>
      <c r="M127" s="1">
        <f t="shared" si="129"/>
        <v>-4.7588709677419344E-3</v>
      </c>
    </row>
    <row r="128" spans="2:13" ht="14.25" customHeight="1">
      <c r="B128" s="15">
        <v>-5.0706400000000004E-3</v>
      </c>
      <c r="C128" s="15">
        <v>2.5927240000000001E-2</v>
      </c>
      <c r="D128" s="15">
        <v>8.3110360000000008E-3</v>
      </c>
      <c r="E128" s="15">
        <v>6.7527300000000002E-3</v>
      </c>
      <c r="F128" s="15">
        <v>1.1671000000000001E-2</v>
      </c>
      <c r="I128" s="1">
        <f t="shared" ref="I128:M128" si="130">B128-AVERAGE(B128:B374)</f>
        <v>-4.0251023360655738E-3</v>
      </c>
      <c r="J128" s="1">
        <f t="shared" si="130"/>
        <v>2.5261312032520328E-2</v>
      </c>
      <c r="K128" s="1">
        <f t="shared" si="130"/>
        <v>7.0302610894308944E-3</v>
      </c>
      <c r="L128" s="1">
        <f t="shared" si="130"/>
        <v>9.2281199268292695E-3</v>
      </c>
      <c r="M128" s="1">
        <f t="shared" si="130"/>
        <v>6.6574390243902453E-3</v>
      </c>
    </row>
    <row r="129" spans="2:13" ht="14.25" customHeight="1">
      <c r="B129" s="15">
        <v>-4.9750999999999997E-3</v>
      </c>
      <c r="C129" s="15">
        <v>7.9322000000000004E-3</v>
      </c>
      <c r="D129" s="15">
        <v>-5.9856500000000003E-3</v>
      </c>
      <c r="E129" s="15">
        <v>-9.6790799999999996E-3</v>
      </c>
      <c r="F129" s="15">
        <v>-9.4000000000000004E-3</v>
      </c>
      <c r="I129" s="1">
        <f t="shared" ref="I129:M129" si="131">B129-AVERAGE(B129:B375)</f>
        <v>-3.9628276446280987E-3</v>
      </c>
      <c r="J129" s="1">
        <f t="shared" si="131"/>
        <v>7.4733319672131149E-3</v>
      </c>
      <c r="K129" s="1">
        <f t="shared" si="131"/>
        <v>-7.2087998196721324E-3</v>
      </c>
      <c r="L129" s="1">
        <f t="shared" si="131"/>
        <v>-7.1280497459016391E-3</v>
      </c>
      <c r="M129" s="1">
        <f t="shared" si="131"/>
        <v>-1.4358991803278688E-2</v>
      </c>
    </row>
    <row r="130" spans="2:13" ht="14.25" customHeight="1">
      <c r="B130" s="15">
        <v>2.926859E-3</v>
      </c>
      <c r="C130" s="15">
        <v>-1.15301E-2</v>
      </c>
      <c r="D130" s="15">
        <v>-1.6288252999999999E-2</v>
      </c>
      <c r="E130" s="15">
        <v>2.6577300000000001E-3</v>
      </c>
      <c r="F130" s="15">
        <v>-2.469E-2</v>
      </c>
      <c r="I130" s="1">
        <f t="shared" ref="I130:M130" si="132">B130-AVERAGE(B130:B376)</f>
        <v>3.9061077916666669E-3</v>
      </c>
      <c r="J130" s="1">
        <f t="shared" si="132"/>
        <v>-1.1927204958677686E-2</v>
      </c>
      <c r="K130" s="1">
        <f t="shared" si="132"/>
        <v>-1.7570979677685949E-2</v>
      </c>
      <c r="L130" s="1">
        <f t="shared" si="132"/>
        <v>5.1498507520661169E-3</v>
      </c>
      <c r="M130" s="1">
        <f t="shared" si="132"/>
        <v>-2.9767661157024793E-2</v>
      </c>
    </row>
    <row r="131" spans="2:13" ht="14.25" customHeight="1">
      <c r="B131" s="15">
        <v>-7.1741499999999998E-3</v>
      </c>
      <c r="C131" s="15">
        <v>-1.9440849999999999E-2</v>
      </c>
      <c r="D131" s="15">
        <v>-2.7094831999999999E-2</v>
      </c>
      <c r="E131" s="15">
        <v>-2.3343349999999999E-2</v>
      </c>
      <c r="F131" s="15">
        <v>5.4169999999999999E-3</v>
      </c>
      <c r="I131" s="1">
        <f t="shared" ref="I131:M131" si="133">B131-AVERAGE(B131:B377)</f>
        <v>-6.1620767731092431E-3</v>
      </c>
      <c r="J131" s="1">
        <f t="shared" si="133"/>
        <v>-1.9937348333333334E-2</v>
      </c>
      <c r="K131" s="1">
        <f t="shared" si="133"/>
        <v>-2.8523983508333333E-2</v>
      </c>
      <c r="L131" s="1">
        <f t="shared" si="133"/>
        <v>-2.0808313824999997E-2</v>
      </c>
      <c r="M131" s="1">
        <f t="shared" si="133"/>
        <v>9.1275000000000904E-5</v>
      </c>
    </row>
    <row r="132" spans="2:13" ht="14.25" customHeight="1">
      <c r="B132" s="15">
        <v>-1.6411539999999999E-2</v>
      </c>
      <c r="C132" s="15">
        <v>4.1352010000000002E-2</v>
      </c>
      <c r="D132" s="15">
        <v>-6.4981830000000003E-3</v>
      </c>
      <c r="E132" s="15">
        <v>-6.6538099999999996E-3</v>
      </c>
      <c r="F132" s="15">
        <v>1.7484E-2</v>
      </c>
      <c r="I132" s="1">
        <f t="shared" ref="I132:M132" si="134">B132-AVERAGE(B132:B378)</f>
        <v>-1.5451687762711863E-2</v>
      </c>
      <c r="J132" s="1">
        <f t="shared" si="134"/>
        <v>4.0687970924369751E-2</v>
      </c>
      <c r="K132" s="1">
        <f t="shared" si="134"/>
        <v>-8.167031848739497E-3</v>
      </c>
      <c r="L132" s="1">
        <f t="shared" si="134"/>
        <v>-4.2936336050420163E-3</v>
      </c>
      <c r="M132" s="1">
        <f t="shared" si="134"/>
        <v>1.2159042016806725E-2</v>
      </c>
    </row>
    <row r="133" spans="2:13" ht="14.25" customHeight="1">
      <c r="B133" s="15">
        <v>-1.9922500000000001E-3</v>
      </c>
      <c r="C133" s="15">
        <v>3.8440639999999998E-2</v>
      </c>
      <c r="D133" s="15">
        <v>1.3808127E-2</v>
      </c>
      <c r="E133" s="15">
        <v>-1.057641E-2</v>
      </c>
      <c r="F133" s="15">
        <v>-1.059E-2</v>
      </c>
      <c r="I133" s="1">
        <f t="shared" ref="I133:M133" si="135">B133-AVERAGE(B133:B379)</f>
        <v>-1.1644634700854692E-3</v>
      </c>
      <c r="J133" s="1">
        <f t="shared" si="135"/>
        <v>3.8121414237288133E-2</v>
      </c>
      <c r="K133" s="1">
        <f t="shared" si="135"/>
        <v>1.2070066016949151E-2</v>
      </c>
      <c r="L133" s="1">
        <f t="shared" si="135"/>
        <v>-8.2526203305084735E-3</v>
      </c>
      <c r="M133" s="1">
        <f t="shared" si="135"/>
        <v>-1.5811915254237287E-2</v>
      </c>
    </row>
    <row r="134" spans="2:13" ht="14.25" customHeight="1">
      <c r="B134" s="15">
        <v>-8.8583599999999992E-3</v>
      </c>
      <c r="C134" s="15">
        <v>-3.6843090000000002E-2</v>
      </c>
      <c r="D134" s="15">
        <v>4.1986439999999996E-3</v>
      </c>
      <c r="E134" s="20">
        <v>-8.9058E-5</v>
      </c>
      <c r="F134" s="15">
        <v>8.6289999999999995E-3</v>
      </c>
      <c r="I134" s="1">
        <f t="shared" ref="I134:M134" si="136">B134-AVERAGE(B134:B380)</f>
        <v>-8.0406119482758602E-3</v>
      </c>
      <c r="J134" s="1">
        <f t="shared" si="136"/>
        <v>-3.683649170940171E-2</v>
      </c>
      <c r="K134" s="1">
        <f t="shared" si="136"/>
        <v>2.5637459743589734E-3</v>
      </c>
      <c r="L134" s="21">
        <f t="shared" si="136"/>
        <v>2.1641964529914531E-3</v>
      </c>
      <c r="M134" s="1">
        <f t="shared" si="136"/>
        <v>3.2719401709401718E-3</v>
      </c>
    </row>
    <row r="135" spans="2:13" ht="14.25" customHeight="1">
      <c r="B135" s="15">
        <v>-4.02821E-3</v>
      </c>
      <c r="C135" s="15">
        <v>-2.8100070000000001E-2</v>
      </c>
      <c r="D135" s="15">
        <v>-1.0401746E-2</v>
      </c>
      <c r="E135" s="15">
        <v>-1.50557E-2</v>
      </c>
      <c r="F135" s="15">
        <v>6.2810000000000001E-3</v>
      </c>
      <c r="I135" s="1">
        <f t="shared" ref="I135:M135" si="137">B135-AVERAGE(B135:B381)</f>
        <v>-3.2803803130434777E-3</v>
      </c>
      <c r="J135" s="1">
        <f t="shared" si="137"/>
        <v>-2.8411027672413793E-2</v>
      </c>
      <c r="K135" s="1">
        <f t="shared" si="137"/>
        <v>-1.2014542767241381E-2</v>
      </c>
      <c r="L135" s="1">
        <f t="shared" si="137"/>
        <v>-1.2783788681034483E-2</v>
      </c>
      <c r="M135" s="1">
        <f t="shared" si="137"/>
        <v>9.5214655172413867E-4</v>
      </c>
    </row>
    <row r="136" spans="2:13" ht="14.25" customHeight="1">
      <c r="B136" s="15">
        <v>1.4787679E-2</v>
      </c>
      <c r="C136" s="15">
        <v>4.849842E-2</v>
      </c>
      <c r="D136" s="15">
        <v>-1.2984373E-2</v>
      </c>
      <c r="E136" s="15">
        <v>7.6881299999999996E-3</v>
      </c>
      <c r="F136" s="15">
        <v>-9.4699999999999993E-3</v>
      </c>
      <c r="I136" s="1">
        <f t="shared" ref="I136:M136" si="138">B136-AVERAGE(B136:B382)</f>
        <v>1.5506733421052632E-2</v>
      </c>
      <c r="J136" s="1">
        <f t="shared" si="138"/>
        <v>4.7940409913043477E-2</v>
      </c>
      <c r="K136" s="1">
        <f t="shared" si="138"/>
        <v>-1.4701644052173914E-2</v>
      </c>
      <c r="L136" s="1">
        <f t="shared" si="138"/>
        <v>9.8488779391304338E-3</v>
      </c>
      <c r="M136" s="1">
        <f t="shared" si="138"/>
        <v>-1.4790573913043475E-2</v>
      </c>
    </row>
    <row r="137" spans="2:13" ht="14.25" customHeight="1">
      <c r="B137" s="15">
        <v>-1.1333960000000001E-2</v>
      </c>
      <c r="C137" s="15">
        <v>-2.8642549999999999E-2</v>
      </c>
      <c r="D137" s="15">
        <v>1.2737536000000001E-2</v>
      </c>
      <c r="E137" s="15">
        <v>6.5524199999999998E-3</v>
      </c>
      <c r="F137" s="15">
        <v>-3.6900000000000001E-3</v>
      </c>
      <c r="I137" s="1">
        <f t="shared" ref="I137:M137" si="139">B137-AVERAGE(B137:B383)</f>
        <v>-1.0477677849557521E-2</v>
      </c>
      <c r="J137" s="1">
        <f t="shared" si="139"/>
        <v>-2.8780030175438596E-2</v>
      </c>
      <c r="K137" s="1">
        <f t="shared" si="139"/>
        <v>1.0891303157894737E-2</v>
      </c>
      <c r="L137" s="1">
        <f t="shared" si="139"/>
        <v>8.7995616052631564E-3</v>
      </c>
      <c r="M137" s="1">
        <f t="shared" si="139"/>
        <v>-9.1403157894736839E-3</v>
      </c>
    </row>
    <row r="138" spans="2:13" ht="14.25" customHeight="1">
      <c r="B138" s="15">
        <v>-1.272358E-2</v>
      </c>
      <c r="C138" s="15">
        <v>2.9487139999999998E-2</v>
      </c>
      <c r="D138" s="15">
        <v>-1.3505130000000001E-2</v>
      </c>
      <c r="E138" s="15">
        <v>-8.8282699999999992E-3</v>
      </c>
      <c r="F138" s="15">
        <v>-2.1479999999999999E-2</v>
      </c>
      <c r="I138" s="1">
        <f t="shared" ref="I138:M138" si="140">B138-AVERAGE(B138:B384)</f>
        <v>-1.1960848544642856E-2</v>
      </c>
      <c r="J138" s="1">
        <f t="shared" si="140"/>
        <v>2.9094969292035398E-2</v>
      </c>
      <c r="K138" s="1">
        <f t="shared" si="140"/>
        <v>-1.5254979628318585E-2</v>
      </c>
      <c r="L138" s="1">
        <f t="shared" si="140"/>
        <v>-6.5032561681415925E-3</v>
      </c>
      <c r="M138" s="1">
        <f t="shared" si="140"/>
        <v>-2.7011203539823007E-2</v>
      </c>
    </row>
    <row r="139" spans="2:13" ht="14.25" customHeight="1">
      <c r="B139" s="15">
        <v>-6.1247799999999998E-3</v>
      </c>
      <c r="C139" s="15">
        <v>-3.3623849999999997E-2</v>
      </c>
      <c r="D139" s="15">
        <v>5.8522060000000004E-3</v>
      </c>
      <c r="E139" s="15">
        <v>-1.727391E-2</v>
      </c>
      <c r="F139" s="15">
        <v>0.102976</v>
      </c>
      <c r="I139" s="1">
        <f t="shared" ref="I139:M139" si="141">B139-AVERAGE(B139:B385)</f>
        <v>-5.4698039369369357E-3</v>
      </c>
      <c r="J139" s="1">
        <f t="shared" si="141"/>
        <v>-3.3756244196428566E-2</v>
      </c>
      <c r="K139" s="1">
        <f t="shared" si="141"/>
        <v>3.9661511964285707E-3</v>
      </c>
      <c r="L139" s="1">
        <f t="shared" si="141"/>
        <v>-1.5006960955357144E-2</v>
      </c>
      <c r="M139" s="1">
        <f t="shared" si="141"/>
        <v>9.7203625000000002E-2</v>
      </c>
    </row>
    <row r="140" spans="2:13" ht="14.25" customHeight="1">
      <c r="B140" s="15">
        <v>6.4193099999999999E-4</v>
      </c>
      <c r="C140" s="15">
        <v>6.6273499999999997E-3</v>
      </c>
      <c r="D140" s="15">
        <v>-2.9090779999999998E-3</v>
      </c>
      <c r="E140" s="15">
        <v>5.1176329999999999E-2</v>
      </c>
      <c r="F140" s="15">
        <v>5.7694000000000002E-2</v>
      </c>
      <c r="I140" s="1">
        <f t="shared" ref="I140:M140" si="142">B140-AVERAGE(B140:B386)</f>
        <v>1.2471815727272736E-3</v>
      </c>
      <c r="J140" s="1">
        <f t="shared" si="142"/>
        <v>6.1908454954954957E-3</v>
      </c>
      <c r="K140" s="1">
        <f t="shared" si="142"/>
        <v>-4.759401711711712E-3</v>
      </c>
      <c r="L140" s="1">
        <f t="shared" si="142"/>
        <v>5.3308081198198194E-2</v>
      </c>
      <c r="M140" s="1">
        <f t="shared" si="142"/>
        <v>5.2797333333333335E-2</v>
      </c>
    </row>
    <row r="141" spans="2:13" ht="14.25" customHeight="1">
      <c r="B141" s="15">
        <v>7.5698789999999998E-3</v>
      </c>
      <c r="C141" s="15">
        <v>-1.389901E-2</v>
      </c>
      <c r="D141" s="15">
        <v>3.2301510000000001E-3</v>
      </c>
      <c r="E141" s="15">
        <v>-1.471861E-2</v>
      </c>
      <c r="F141" s="15">
        <v>-9.6000000000000002E-4</v>
      </c>
      <c r="I141" s="1">
        <f t="shared" ref="I141:M141" si="143">B141-AVERAGE(B141:B387)</f>
        <v>8.1865716055045876E-3</v>
      </c>
      <c r="J141" s="1">
        <f t="shared" si="143"/>
        <v>-1.4279234090909091E-2</v>
      </c>
      <c r="K141" s="1">
        <f t="shared" si="143"/>
        <v>1.336559999999999E-3</v>
      </c>
      <c r="L141" s="1">
        <f t="shared" si="143"/>
        <v>-1.2102239881818182E-2</v>
      </c>
      <c r="M141" s="1">
        <f t="shared" si="143"/>
        <v>-5.3766909090909093E-3</v>
      </c>
    </row>
    <row r="142" spans="2:13" ht="14.25" customHeight="1">
      <c r="B142" s="15">
        <v>-2.1647900000000002E-3</v>
      </c>
      <c r="C142" s="15">
        <v>-1.29824E-3</v>
      </c>
      <c r="D142" s="15">
        <v>3.2197757E-2</v>
      </c>
      <c r="E142" s="15">
        <v>6.4526899999999996E-3</v>
      </c>
      <c r="F142" s="15">
        <v>-1.91E-3</v>
      </c>
      <c r="I142" s="1">
        <f t="shared" ref="I142:M142" si="144">B142-AVERAGE(B142:B388)</f>
        <v>-1.4722958055555552E-3</v>
      </c>
      <c r="J142" s="1">
        <f t="shared" si="144"/>
        <v>-1.8094662385321099E-3</v>
      </c>
      <c r="K142" s="1">
        <f t="shared" si="144"/>
        <v>3.0316428018348624E-2</v>
      </c>
      <c r="L142" s="1">
        <f t="shared" si="144"/>
        <v>8.9580303944954125E-3</v>
      </c>
      <c r="M142" s="1">
        <f t="shared" si="144"/>
        <v>-6.3760183486238544E-3</v>
      </c>
    </row>
    <row r="143" spans="2:13" ht="14.25" customHeight="1">
      <c r="B143" s="15">
        <v>-1.365487E-2</v>
      </c>
      <c r="C143" s="15">
        <v>-3.4540349999999997E-2</v>
      </c>
      <c r="D143" s="15">
        <v>-8.7542890000000002E-3</v>
      </c>
      <c r="E143" s="15">
        <v>-1.3876629999999999E-2</v>
      </c>
      <c r="F143" s="15">
        <v>-2.97E-3</v>
      </c>
      <c r="I143" s="1">
        <f t="shared" ref="I143:M143" si="145">B143-AVERAGE(B143:B389)</f>
        <v>-1.2976135579439252E-2</v>
      </c>
      <c r="J143" s="1">
        <f t="shared" si="145"/>
        <v>-3.5068330555555555E-2</v>
      </c>
      <c r="K143" s="1">
        <f t="shared" si="145"/>
        <v>-1.0354910314814815E-2</v>
      </c>
      <c r="L143" s="1">
        <f t="shared" si="145"/>
        <v>-1.1288344879629628E-2</v>
      </c>
      <c r="M143" s="1">
        <f t="shared" si="145"/>
        <v>-7.4950555555555552E-3</v>
      </c>
    </row>
    <row r="144" spans="2:13" ht="14.25" customHeight="1">
      <c r="B144" s="15">
        <v>-2.9111140000000001E-2</v>
      </c>
      <c r="C144" s="15">
        <v>-3.2698650000000003E-2</v>
      </c>
      <c r="D144" s="15">
        <v>1.6851117999999998E-2</v>
      </c>
      <c r="E144" s="15">
        <v>4.0968799999999998E-3</v>
      </c>
      <c r="F144" s="15">
        <v>2.2100000000000002E-3</v>
      </c>
      <c r="I144" s="1">
        <f t="shared" ref="I144:M144" si="146">B144-AVERAGE(B144:B390)</f>
        <v>-2.8554821952830187E-2</v>
      </c>
      <c r="J144" s="1">
        <f t="shared" si="146"/>
        <v>-3.3554371962616826E-2</v>
      </c>
      <c r="K144" s="1">
        <f t="shared" si="146"/>
        <v>1.5153721822429904E-2</v>
      </c>
      <c r="L144" s="1">
        <f t="shared" si="146"/>
        <v>6.5796665700934573E-3</v>
      </c>
      <c r="M144" s="1">
        <f t="shared" si="146"/>
        <v>-2.3851028037383181E-3</v>
      </c>
    </row>
    <row r="145" spans="2:13" ht="14.25" customHeight="1">
      <c r="B145" s="15">
        <v>1.5458390000000001E-2</v>
      </c>
      <c r="C145" s="15">
        <v>3.3605080000000002E-2</v>
      </c>
      <c r="D145" s="15">
        <v>4.5921690000000001E-3</v>
      </c>
      <c r="E145" s="15">
        <v>3.05127E-2</v>
      </c>
      <c r="F145" s="15">
        <v>-1.975E-2</v>
      </c>
      <c r="I145" s="1">
        <f t="shared" ref="I145:M145" si="147">B145-AVERAGE(B145:B391)</f>
        <v>1.5742757361904763E-2</v>
      </c>
      <c r="J145" s="1">
        <f t="shared" si="147"/>
        <v>3.2432807358490565E-2</v>
      </c>
      <c r="K145" s="1">
        <f t="shared" si="147"/>
        <v>3.0377324622641502E-3</v>
      </c>
      <c r="L145" s="1">
        <f t="shared" si="147"/>
        <v>3.3057558896226413E-2</v>
      </c>
      <c r="M145" s="1">
        <f t="shared" si="147"/>
        <v>-2.4367603773584906E-2</v>
      </c>
    </row>
    <row r="146" spans="2:13" ht="14.25" customHeight="1">
      <c r="B146" s="15">
        <v>-8.0052200000000004E-3</v>
      </c>
      <c r="C146" s="15">
        <v>6.5410199999999998E-3</v>
      </c>
      <c r="D146" s="15">
        <v>-1.9876E-4</v>
      </c>
      <c r="E146" s="15">
        <v>-5.9390800000000002E-3</v>
      </c>
      <c r="F146" s="15">
        <v>4.4990000000000004E-3</v>
      </c>
      <c r="I146" s="1">
        <f t="shared" ref="I146:M146" si="148">B146-AVERAGE(B146:B392)</f>
        <v>-7.5694799711538462E-3</v>
      </c>
      <c r="J146" s="1">
        <f t="shared" si="148"/>
        <v>5.6776312380952387E-3</v>
      </c>
      <c r="K146" s="1">
        <f t="shared" si="148"/>
        <v>-1.7242657523809533E-3</v>
      </c>
      <c r="L146" s="1">
        <f t="shared" si="148"/>
        <v>-3.0793872095238096E-3</v>
      </c>
      <c r="M146" s="1">
        <f t="shared" si="148"/>
        <v>-3.5067619047618979E-4</v>
      </c>
    </row>
    <row r="147" spans="2:13" ht="14.25" customHeight="1">
      <c r="B147" s="15">
        <v>-8.9959600000000008E-3</v>
      </c>
      <c r="C147" s="15">
        <v>8.6009199999999997E-3</v>
      </c>
      <c r="D147" s="15">
        <v>-6.2617910000000001E-3</v>
      </c>
      <c r="E147" s="15">
        <v>-3.4635E-3</v>
      </c>
      <c r="F147" s="15">
        <v>2.0449999999999999E-3</v>
      </c>
      <c r="I147" s="1">
        <f t="shared" ref="I147:M147" si="149">B147-AVERAGE(B147:B393)</f>
        <v>-8.6337100679611655E-3</v>
      </c>
      <c r="J147" s="1">
        <f t="shared" si="149"/>
        <v>7.7921238461538464E-3</v>
      </c>
      <c r="K147" s="1">
        <f t="shared" si="149"/>
        <v>-7.8038762307692322E-3</v>
      </c>
      <c r="L147" s="1">
        <f t="shared" si="149"/>
        <v>-6.3341670192307601E-4</v>
      </c>
      <c r="M147" s="1">
        <f t="shared" si="149"/>
        <v>-2.8080480769230786E-3</v>
      </c>
    </row>
    <row r="148" spans="2:13" ht="14.25" customHeight="1">
      <c r="B148" s="15">
        <v>-2.5630690000000001E-2</v>
      </c>
      <c r="C148" s="15">
        <v>2.653022E-2</v>
      </c>
      <c r="D148" s="15">
        <v>1.100256E-3</v>
      </c>
      <c r="E148" s="15">
        <v>4.3444299999999998E-3</v>
      </c>
      <c r="F148" s="15">
        <v>2.954E-2</v>
      </c>
      <c r="I148" s="1">
        <f t="shared" ref="I148:M148" si="150">B148-AVERAGE(B148:B394)</f>
        <v>-2.5353084284313727E-2</v>
      </c>
      <c r="J148" s="1">
        <f t="shared" si="150"/>
        <v>2.5797075533980585E-2</v>
      </c>
      <c r="K148" s="1">
        <f t="shared" si="150"/>
        <v>-5.1759501941747656E-4</v>
      </c>
      <c r="L148" s="1">
        <f t="shared" si="150"/>
        <v>7.1683636213592233E-3</v>
      </c>
      <c r="M148" s="1">
        <f t="shared" si="150"/>
        <v>2.465968932038835E-2</v>
      </c>
    </row>
    <row r="149" spans="2:13" ht="14.25" customHeight="1">
      <c r="B149" s="15">
        <v>6.2474277000000002E-2</v>
      </c>
      <c r="C149" s="15">
        <v>2.1783250000000001E-2</v>
      </c>
      <c r="D149" s="15">
        <v>3.5068413999999999E-2</v>
      </c>
      <c r="E149" s="15">
        <v>1.0381100000000001E-3</v>
      </c>
      <c r="F149" s="15">
        <v>3.209E-3</v>
      </c>
      <c r="I149" s="1">
        <f t="shared" ref="I149:M149" si="151">B149-AVERAGE(B149:B395)</f>
        <v>6.2500862079207922E-2</v>
      </c>
      <c r="J149" s="1">
        <f t="shared" si="151"/>
        <v>2.1303018039215686E-2</v>
      </c>
      <c r="K149" s="1">
        <f t="shared" si="151"/>
        <v>3.3445488519607838E-2</v>
      </c>
      <c r="L149" s="1">
        <f t="shared" si="151"/>
        <v>3.9323216960784318E-3</v>
      </c>
      <c r="M149" s="1">
        <f t="shared" si="151"/>
        <v>-1.4295490196078436E-3</v>
      </c>
    </row>
    <row r="150" spans="2:13" ht="14.25" customHeight="1">
      <c r="B150" s="15">
        <v>-1.1992249999999999E-2</v>
      </c>
      <c r="C150" s="15">
        <v>7.40736E-3</v>
      </c>
      <c r="D150" s="15">
        <v>-2.6061775999999998E-2</v>
      </c>
      <c r="E150" s="15">
        <v>-1.901305E-2</v>
      </c>
      <c r="F150" s="15">
        <v>6.5859999999999998E-3</v>
      </c>
      <c r="I150" s="1">
        <f t="shared" ref="I150:M150" si="152">B150-AVERAGE(B150:B396)</f>
        <v>-1.1340656299999998E-2</v>
      </c>
      <c r="J150" s="1">
        <f t="shared" si="152"/>
        <v>7.1380490099009902E-3</v>
      </c>
      <c r="K150" s="1">
        <f t="shared" si="152"/>
        <v>-2.7353558029702969E-2</v>
      </c>
      <c r="L150" s="1">
        <f t="shared" si="152"/>
        <v>-1.6079904425742572E-2</v>
      </c>
      <c r="M150" s="1">
        <f t="shared" si="152"/>
        <v>1.9332970297029697E-3</v>
      </c>
    </row>
    <row r="151" spans="2:13" ht="14.25" customHeight="1">
      <c r="B151" s="15">
        <v>-2.440618E-2</v>
      </c>
      <c r="C151" s="15">
        <v>-2.34935E-2</v>
      </c>
      <c r="D151" s="15">
        <v>-5.8473969999999998E-3</v>
      </c>
      <c r="E151" s="15">
        <v>-3.0217540000000001E-2</v>
      </c>
      <c r="F151" s="15">
        <v>-4.589E-2</v>
      </c>
      <c r="I151" s="1">
        <f t="shared" ref="I151:M151" si="153">B151-AVERAGE(B151:B397)</f>
        <v>-2.3869138383838383E-2</v>
      </c>
      <c r="J151" s="1">
        <f t="shared" si="153"/>
        <v>-2.3691430499999999E-2</v>
      </c>
      <c r="K151" s="1">
        <f t="shared" si="153"/>
        <v>-7.412714610000001E-3</v>
      </c>
      <c r="L151" s="1">
        <f t="shared" si="153"/>
        <v>-2.744519347E-2</v>
      </c>
      <c r="M151" s="1">
        <f t="shared" si="153"/>
        <v>-5.0523369999999998E-2</v>
      </c>
    </row>
    <row r="152" spans="2:13" ht="14.25" customHeight="1">
      <c r="B152" s="15">
        <v>1.7658878999999999E-2</v>
      </c>
      <c r="C152" s="15">
        <v>-4.7749799999999998E-3</v>
      </c>
      <c r="D152" s="15">
        <v>9.7697619999999995E-3</v>
      </c>
      <c r="E152" s="15">
        <v>-5.8139799999999998E-3</v>
      </c>
      <c r="F152" s="15">
        <v>8.2290000000000002E-3</v>
      </c>
      <c r="I152" s="1">
        <f t="shared" ref="I152:M152" si="154">B152-AVERAGE(B152:B398)</f>
        <v>1.7952357979591837E-2</v>
      </c>
      <c r="J152" s="1">
        <f t="shared" si="154"/>
        <v>-5.2122178787878783E-3</v>
      </c>
      <c r="K152" s="1">
        <f t="shared" si="154"/>
        <v>8.1295684848484845E-3</v>
      </c>
      <c r="L152" s="1">
        <f t="shared" si="154"/>
        <v>-3.3188576464646463E-3</v>
      </c>
      <c r="M152" s="1">
        <f t="shared" si="154"/>
        <v>3.0852929292929298E-3</v>
      </c>
    </row>
    <row r="153" spans="2:13" ht="14.25" customHeight="1">
      <c r="B153" s="15">
        <v>1.1831207999999999E-2</v>
      </c>
      <c r="C153" s="15">
        <v>9.0421900000000003E-3</v>
      </c>
      <c r="D153" s="15">
        <v>-1.777123E-3</v>
      </c>
      <c r="E153" s="15">
        <v>-7.6754600000000003E-3</v>
      </c>
      <c r="F153" s="15">
        <v>6.8989999999999998E-3</v>
      </c>
      <c r="I153" s="1">
        <f t="shared" ref="I153:M153" si="155">B153-AVERAGE(B153:B399)</f>
        <v>1.2309762835051545E-2</v>
      </c>
      <c r="J153" s="1">
        <f t="shared" si="155"/>
        <v>8.5517662244897971E-3</v>
      </c>
      <c r="K153" s="1">
        <f t="shared" si="155"/>
        <v>-3.3343617346938783E-3</v>
      </c>
      <c r="L153" s="1">
        <f t="shared" si="155"/>
        <v>-5.2142035408163272E-3</v>
      </c>
      <c r="M153" s="1">
        <f t="shared" si="155"/>
        <v>1.7867755102040795E-3</v>
      </c>
    </row>
    <row r="154" spans="2:13" ht="14.25" customHeight="1">
      <c r="B154" s="15">
        <v>1.16924E-3</v>
      </c>
      <c r="C154" s="15">
        <v>6.4008800000000003E-3</v>
      </c>
      <c r="D154" s="15">
        <v>-1.978044E-3</v>
      </c>
      <c r="E154" s="15">
        <v>1.086561E-2</v>
      </c>
      <c r="F154" s="15">
        <v>1.7368999999999999E-2</v>
      </c>
      <c r="I154" s="1">
        <f t="shared" ref="I154:M154" si="156">B154-AVERAGE(B154:B400)</f>
        <v>1.776021531250001E-3</v>
      </c>
      <c r="J154" s="1">
        <f t="shared" si="156"/>
        <v>5.9986187628865983E-3</v>
      </c>
      <c r="K154" s="1">
        <f t="shared" si="156"/>
        <v>-3.5696575979381456E-3</v>
      </c>
      <c r="L154" s="1">
        <f t="shared" si="156"/>
        <v>1.3273111783505154E-2</v>
      </c>
      <c r="M154" s="1">
        <f t="shared" si="156"/>
        <v>1.2275195876288659E-2</v>
      </c>
    </row>
    <row r="155" spans="2:13" ht="14.25" customHeight="1">
      <c r="B155" s="15">
        <v>8.0456950000000003E-3</v>
      </c>
      <c r="C155" s="15">
        <v>1.5082659999999999E-2</v>
      </c>
      <c r="D155" s="15">
        <v>1.6846809999999999E-3</v>
      </c>
      <c r="E155" s="15">
        <v>-1.448353E-2</v>
      </c>
      <c r="F155" s="15">
        <v>5.6899999999999995E-4</v>
      </c>
      <c r="I155" s="1">
        <f t="shared" ref="I155:M155" si="157">B155-AVERAGE(B155:B401)</f>
        <v>8.6711714947368436E-3</v>
      </c>
      <c r="J155" s="1">
        <f t="shared" si="157"/>
        <v>1.4742884374999999E-2</v>
      </c>
      <c r="K155" s="1">
        <f t="shared" si="157"/>
        <v>5.588346874999873E-5</v>
      </c>
      <c r="L155" s="1">
        <f t="shared" si="157"/>
        <v>-1.1937766635416666E-2</v>
      </c>
      <c r="M155" s="1">
        <f t="shared" si="157"/>
        <v>-4.3969375000000007E-3</v>
      </c>
    </row>
    <row r="156" spans="2:13" ht="14.25" customHeight="1">
      <c r="B156" s="15">
        <v>3.0767282E-2</v>
      </c>
      <c r="C156" s="15">
        <v>5.5496499999999997E-3</v>
      </c>
      <c r="D156" s="15">
        <v>2.4831852000000001E-2</v>
      </c>
      <c r="E156" s="15">
        <v>1.192349E-2</v>
      </c>
      <c r="F156" s="15">
        <v>-1.5200000000000001E-3</v>
      </c>
      <c r="I156" s="1">
        <f t="shared" ref="I156:M156" si="158">B156-AVERAGE(B156:B402)</f>
        <v>3.1485005000000003E-2</v>
      </c>
      <c r="J156" s="1">
        <f t="shared" si="158"/>
        <v>5.3650626315789474E-3</v>
      </c>
      <c r="K156" s="1">
        <f t="shared" si="158"/>
        <v>2.3203642715789473E-2</v>
      </c>
      <c r="L156" s="1">
        <f t="shared" si="158"/>
        <v>1.4343592663157895E-2</v>
      </c>
      <c r="M156" s="1">
        <f t="shared" si="158"/>
        <v>-6.5322210526315809E-3</v>
      </c>
    </row>
    <row r="157" spans="2:13" ht="14.25" customHeight="1">
      <c r="B157" s="15">
        <v>-1.9108259999999998E-2</v>
      </c>
      <c r="C157" s="15">
        <v>4.2726800000000001E-3</v>
      </c>
      <c r="D157" s="15">
        <v>-3.8517254000000001E-2</v>
      </c>
      <c r="E157" s="15">
        <v>-1.7811469999999999E-2</v>
      </c>
      <c r="F157" s="15">
        <v>8.9239999999999996E-3</v>
      </c>
      <c r="I157" s="1">
        <f t="shared" ref="I157:M157" si="159">B157-AVERAGE(B157:B403)</f>
        <v>-1.8051988559139781E-2</v>
      </c>
      <c r="J157" s="1">
        <f t="shared" si="159"/>
        <v>4.1451677659574467E-3</v>
      </c>
      <c r="K157" s="1">
        <f t="shared" si="159"/>
        <v>-3.9898616021276596E-2</v>
      </c>
      <c r="L157" s="1">
        <f t="shared" si="159"/>
        <v>-1.5238775925531915E-2</v>
      </c>
      <c r="M157" s="1">
        <f t="shared" si="159"/>
        <v>3.8422872340425516E-3</v>
      </c>
    </row>
    <row r="158" spans="2:13" ht="14.25" customHeight="1">
      <c r="B158" s="15">
        <v>-7.2574600000000003E-3</v>
      </c>
      <c r="C158" s="15">
        <v>-2.3754589999999999E-2</v>
      </c>
      <c r="D158" s="15">
        <v>1.2851394E-2</v>
      </c>
      <c r="E158" s="15">
        <v>-2.3621340000000001E-2</v>
      </c>
      <c r="F158" s="15">
        <v>6.8033999999999997E-2</v>
      </c>
      <c r="I158" s="1">
        <f t="shared" ref="I158:M158" si="160">B158-AVERAGE(B158:B404)</f>
        <v>-6.3974058260869559E-3</v>
      </c>
      <c r="J158" s="1">
        <f t="shared" si="160"/>
        <v>-2.3837530537634408E-2</v>
      </c>
      <c r="K158" s="1">
        <f t="shared" si="160"/>
        <v>1.1041014602150538E-2</v>
      </c>
      <c r="L158" s="1">
        <f t="shared" si="160"/>
        <v>-2.1212503731182795E-2</v>
      </c>
      <c r="M158" s="1">
        <f t="shared" si="160"/>
        <v>6.2993602150537634E-2</v>
      </c>
    </row>
    <row r="159" spans="2:13" ht="14.25" customHeight="1">
      <c r="B159" s="15">
        <v>2.56524E-4</v>
      </c>
      <c r="C159" s="15">
        <v>-6.5372E-3</v>
      </c>
      <c r="D159" s="15">
        <v>-4.0642109999999999E-3</v>
      </c>
      <c r="E159" s="15">
        <v>-1.2572689999999999E-2</v>
      </c>
      <c r="F159" s="15">
        <v>-2.2290000000000001E-2</v>
      </c>
      <c r="I159" s="1">
        <f t="shared" ref="I159:M159" si="161">B159-AVERAGE(B159:B405)</f>
        <v>1.046277010989012E-3</v>
      </c>
      <c r="J159" s="1">
        <f t="shared" si="161"/>
        <v>-6.8792441304347824E-3</v>
      </c>
      <c r="K159" s="1">
        <f t="shared" si="161"/>
        <v>-5.754579369565218E-3</v>
      </c>
      <c r="L159" s="1">
        <f t="shared" si="161"/>
        <v>-1.0394424423913043E-2</v>
      </c>
      <c r="M159" s="1">
        <f t="shared" si="161"/>
        <v>-2.6645684782608696E-2</v>
      </c>
    </row>
    <row r="160" spans="2:13" ht="14.25" customHeight="1">
      <c r="B160" s="15">
        <v>1.666865E-3</v>
      </c>
      <c r="C160" s="15">
        <v>-7.3112799999999999E-3</v>
      </c>
      <c r="D160" s="15">
        <v>-1.293907E-3</v>
      </c>
      <c r="E160" s="15">
        <v>3.655833E-2</v>
      </c>
      <c r="F160" s="15">
        <v>-1.6760000000000001E-2</v>
      </c>
      <c r="I160" s="1">
        <f t="shared" ref="I160:M160" si="162">B160-AVERAGE(B160:B406)</f>
        <v>2.4682433111111119E-3</v>
      </c>
      <c r="J160" s="1">
        <f t="shared" si="162"/>
        <v>-7.7289202197802194E-3</v>
      </c>
      <c r="K160" s="1">
        <f t="shared" si="162"/>
        <v>-3.0475125054945061E-3</v>
      </c>
      <c r="L160" s="1">
        <f t="shared" si="162"/>
        <v>3.862237113186813E-2</v>
      </c>
      <c r="M160" s="1">
        <f t="shared" si="162"/>
        <v>-2.1408494505494507E-2</v>
      </c>
    </row>
    <row r="161" spans="2:13" ht="14.25" customHeight="1">
      <c r="B161" s="15">
        <v>-2.17615E-3</v>
      </c>
      <c r="C161" s="15">
        <v>2.5409770000000002E-2</v>
      </c>
      <c r="D161" s="15">
        <v>2.5313955999999999E-2</v>
      </c>
      <c r="E161" s="15">
        <v>1.367958E-2</v>
      </c>
      <c r="F161" s="15">
        <v>2.4195999999999999E-2</v>
      </c>
      <c r="I161" s="1">
        <f t="shared" ref="I161:M161" si="163">B161-AVERAGE(B161:B407)</f>
        <v>-1.3470386179775268E-3</v>
      </c>
      <c r="J161" s="1">
        <f t="shared" si="163"/>
        <v>2.490625288888889E-2</v>
      </c>
      <c r="K161" s="1">
        <f t="shared" si="163"/>
        <v>2.3526489244444442E-2</v>
      </c>
      <c r="L161" s="1">
        <f t="shared" si="163"/>
        <v>1.6172758588888891E-2</v>
      </c>
      <c r="M161" s="1">
        <f t="shared" si="163"/>
        <v>1.9309633333333329E-2</v>
      </c>
    </row>
    <row r="162" spans="2:13" ht="14.25" customHeight="1">
      <c r="B162" s="15">
        <v>1.7960540000000001E-3</v>
      </c>
      <c r="C162" s="15">
        <v>2.2266049999999999E-2</v>
      </c>
      <c r="D162" s="15">
        <v>-1.6135337999999999E-2</v>
      </c>
      <c r="E162" s="15">
        <v>-4.1310899999999996E-3</v>
      </c>
      <c r="F162" s="15">
        <v>1.3422999999999999E-2</v>
      </c>
      <c r="I162" s="1">
        <f t="shared" ref="I162:M162" si="164">B162-AVERAGE(B162:B408)</f>
        <v>2.6098581250000004E-3</v>
      </c>
      <c r="J162" s="1">
        <f t="shared" si="164"/>
        <v>2.204237842696629E-2</v>
      </c>
      <c r="K162" s="1">
        <f t="shared" si="164"/>
        <v>-1.7658462179775281E-2</v>
      </c>
      <c r="L162" s="1">
        <f t="shared" si="164"/>
        <v>-1.4561950224719097E-3</v>
      </c>
      <c r="M162" s="1">
        <f t="shared" si="164"/>
        <v>8.7535955056179775E-3</v>
      </c>
    </row>
    <row r="163" spans="2:13" ht="14.25" customHeight="1">
      <c r="B163" s="15">
        <v>-3.3295400000000002E-3</v>
      </c>
      <c r="C163" s="15">
        <v>5.0764139999999999E-2</v>
      </c>
      <c r="D163" s="15">
        <v>2.3809559000000001E-2</v>
      </c>
      <c r="E163" s="15">
        <v>-1.10626E-3</v>
      </c>
      <c r="F163" s="15">
        <v>-1.21E-2</v>
      </c>
      <c r="I163" s="1">
        <f t="shared" ref="I163:M163" si="165">B163-AVERAGE(B163:B409)</f>
        <v>-2.4857375057471256E-3</v>
      </c>
      <c r="J163" s="1">
        <f t="shared" si="165"/>
        <v>5.0790950000000001E-2</v>
      </c>
      <c r="K163" s="1">
        <f t="shared" si="165"/>
        <v>2.2085770477272726E-2</v>
      </c>
      <c r="L163" s="1">
        <f t="shared" si="165"/>
        <v>1.5520873068181821E-3</v>
      </c>
      <c r="M163" s="1">
        <f t="shared" si="165"/>
        <v>-1.666993181818182E-2</v>
      </c>
    </row>
    <row r="164" spans="2:13" ht="14.25" customHeight="1">
      <c r="B164" s="15">
        <v>-7.58058E-3</v>
      </c>
      <c r="C164" s="15">
        <v>1.3206229999999999E-2</v>
      </c>
      <c r="D164" s="15">
        <v>4.0528803000000002E-2</v>
      </c>
      <c r="E164" s="15">
        <v>-3.6914000000000001E-3</v>
      </c>
      <c r="F164" s="15">
        <v>3.6914000000000002E-2</v>
      </c>
      <c r="I164" s="1">
        <f t="shared" ref="I164:M164" si="166">B164-AVERAGE(B164:B410)</f>
        <v>-6.765681430232557E-3</v>
      </c>
      <c r="J164" s="1">
        <f t="shared" si="166"/>
        <v>1.3816844022988505E-2</v>
      </c>
      <c r="K164" s="1">
        <f t="shared" si="166"/>
        <v>3.905887390804598E-2</v>
      </c>
      <c r="L164" s="1">
        <f t="shared" si="166"/>
        <v>-1.0152126091954022E-3</v>
      </c>
      <c r="M164" s="1">
        <f t="shared" si="166"/>
        <v>3.2152459770114945E-2</v>
      </c>
    </row>
    <row r="165" spans="2:13" ht="14.25" customHeight="1">
      <c r="B165" s="15">
        <v>5.5670479999999998E-3</v>
      </c>
      <c r="C165" s="15">
        <v>-2.4748389999999999E-2</v>
      </c>
      <c r="D165" s="15">
        <v>1.2890571999999999E-2</v>
      </c>
      <c r="E165" s="15">
        <v>6.2986700000000001E-3</v>
      </c>
      <c r="F165" s="15">
        <v>-4.7320000000000001E-2</v>
      </c>
      <c r="I165" s="1">
        <f t="shared" ref="I165:M165" si="167">B165-AVERAGE(B165:B411)</f>
        <v>6.3023503176470597E-3</v>
      </c>
      <c r="J165" s="1">
        <f t="shared" si="167"/>
        <v>-2.3977114999999997E-2</v>
      </c>
      <c r="K165" s="1">
        <f t="shared" si="167"/>
        <v>1.1874815860465116E-2</v>
      </c>
      <c r="L165" s="1">
        <f t="shared" si="167"/>
        <v>8.9630525930232564E-3</v>
      </c>
      <c r="M165" s="1">
        <f t="shared" si="167"/>
        <v>-5.1707674418604653E-2</v>
      </c>
    </row>
    <row r="166" spans="2:13" ht="14.25" customHeight="1">
      <c r="B166" s="15">
        <v>0.120896051</v>
      </c>
      <c r="C166" s="15">
        <v>1.979363E-2</v>
      </c>
      <c r="D166" s="15">
        <v>-2.8932408999999999E-2</v>
      </c>
      <c r="E166" s="15">
        <v>-3.5898599999999998E-3</v>
      </c>
      <c r="F166" s="15">
        <v>3.9720999999999999E-2</v>
      </c>
      <c r="I166" s="1">
        <f t="shared" ref="I166:M166" si="168">B166-AVERAGE(B166:B412)</f>
        <v>0.12170638129761906</v>
      </c>
      <c r="J166" s="1">
        <f t="shared" si="168"/>
        <v>2.0282821294117646E-2</v>
      </c>
      <c r="K166" s="1">
        <f t="shared" si="168"/>
        <v>-2.9808461423529411E-2</v>
      </c>
      <c r="L166" s="1">
        <f t="shared" si="168"/>
        <v>-8.2002972941176439E-4</v>
      </c>
      <c r="M166" s="1">
        <f t="shared" si="168"/>
        <v>3.4724999999999999E-2</v>
      </c>
    </row>
    <row r="167" spans="2:13" ht="14.25" customHeight="1">
      <c r="B167" s="15">
        <v>3.3310639999999999E-3</v>
      </c>
      <c r="C167" s="15">
        <v>1.3603209999999999E-2</v>
      </c>
      <c r="D167" s="15">
        <v>-9.4286299999999995E-4</v>
      </c>
      <c r="E167" s="15">
        <v>-8.1293700000000003E-3</v>
      </c>
      <c r="F167" s="15">
        <v>-1.8190000000000001E-2</v>
      </c>
      <c r="I167" s="1">
        <f t="shared" ref="I167:M167" si="169">B167-AVERAGE(B167:B413)</f>
        <v>5.6077362409638551E-3</v>
      </c>
      <c r="J167" s="1">
        <f t="shared" si="169"/>
        <v>1.4333863452380951E-2</v>
      </c>
      <c r="K167" s="1">
        <f t="shared" si="169"/>
        <v>-2.1737780595238094E-3</v>
      </c>
      <c r="L167" s="1">
        <f t="shared" si="169"/>
        <v>-5.3693019880952384E-3</v>
      </c>
      <c r="M167" s="1">
        <f t="shared" si="169"/>
        <v>-2.2772607142857143E-2</v>
      </c>
    </row>
    <row r="168" spans="2:13" ht="14.25" customHeight="1">
      <c r="B168" s="15">
        <v>8.9295799999999995E-3</v>
      </c>
      <c r="C168" s="15">
        <v>-2.88052E-2</v>
      </c>
      <c r="D168" s="15">
        <v>-3.8976961999999997E-2</v>
      </c>
      <c r="E168" s="15">
        <v>1.8534060000000002E-2</v>
      </c>
      <c r="F168" s="15">
        <v>-6.5599999999999999E-3</v>
      </c>
      <c r="I168" s="1">
        <f t="shared" ref="I168:M168" si="170">B168-AVERAGE(B168:B414)</f>
        <v>1.1274639268292683E-2</v>
      </c>
      <c r="J168" s="1">
        <f t="shared" si="170"/>
        <v>-2.7901849397590359E-2</v>
      </c>
      <c r="K168" s="1">
        <f t="shared" si="170"/>
        <v>-4.0234067156626502E-2</v>
      </c>
      <c r="L168" s="1">
        <f t="shared" si="170"/>
        <v>2.1229437626506028E-2</v>
      </c>
      <c r="M168" s="1">
        <f t="shared" si="170"/>
        <v>-1.141697590361446E-2</v>
      </c>
    </row>
    <row r="169" spans="2:13" ht="14.25" customHeight="1">
      <c r="B169" s="15">
        <v>-1.713375E-2</v>
      </c>
      <c r="C169" s="15">
        <v>1.179643E-2</v>
      </c>
      <c r="D169" s="15">
        <v>-3.8298770000000002E-3</v>
      </c>
      <c r="E169" s="15">
        <v>-1.2801760000000001E-2</v>
      </c>
      <c r="F169" s="15">
        <v>3.48E-3</v>
      </c>
      <c r="I169" s="1">
        <f t="shared" ref="I169:M169" si="171">B169-AVERAGE(B169:B415)</f>
        <v>-1.4649497654320987E-2</v>
      </c>
      <c r="J169" s="1">
        <f t="shared" si="171"/>
        <v>1.2359514146341464E-2</v>
      </c>
      <c r="K169" s="1">
        <f t="shared" si="171"/>
        <v>-5.5776415121951218E-3</v>
      </c>
      <c r="L169" s="1">
        <f t="shared" si="171"/>
        <v>-9.8474867926829288E-3</v>
      </c>
      <c r="M169" s="1">
        <f t="shared" si="171"/>
        <v>-1.5162073170731723E-3</v>
      </c>
    </row>
    <row r="170" spans="2:13" ht="14.25" customHeight="1">
      <c r="B170" s="15">
        <v>-2.031867E-2</v>
      </c>
      <c r="C170" s="15">
        <v>-2.081945E-2</v>
      </c>
      <c r="D170" s="15">
        <v>5.9145900000000002E-4</v>
      </c>
      <c r="E170" s="15">
        <v>1.11159E-3</v>
      </c>
      <c r="F170" s="15">
        <v>-5.8700000000000002E-3</v>
      </c>
      <c r="I170" s="1">
        <f t="shared" ref="I170:M170" si="172">B170-AVERAGE(B170:B416)</f>
        <v>-1.8017536375E-2</v>
      </c>
      <c r="J170" s="1">
        <f t="shared" si="172"/>
        <v>-2.0103779259259259E-2</v>
      </c>
      <c r="K170" s="1">
        <f t="shared" si="172"/>
        <v>-1.2251652839506181E-3</v>
      </c>
      <c r="L170" s="1">
        <f t="shared" si="172"/>
        <v>3.9442892962962967E-3</v>
      </c>
      <c r="M170" s="1">
        <f t="shared" si="172"/>
        <v>-1.0884925925925926E-2</v>
      </c>
    </row>
    <row r="171" spans="2:13" ht="14.25" customHeight="1">
      <c r="B171" s="15">
        <v>9.8986568999999996E-2</v>
      </c>
      <c r="C171" s="15">
        <v>-4.0483159999999997E-2</v>
      </c>
      <c r="D171" s="15">
        <v>2.1674876999999999E-2</v>
      </c>
      <c r="E171" s="15">
        <v>-1.7302060000000001E-2</v>
      </c>
      <c r="F171" s="15">
        <v>1.8245000000000001E-2</v>
      </c>
      <c r="I171" s="1">
        <f t="shared" ref="I171:M171" si="173">B171-AVERAGE(B171:B417)</f>
        <v>0.10105963254430379</v>
      </c>
      <c r="J171" s="1">
        <f t="shared" si="173"/>
        <v>-4.00187865E-2</v>
      </c>
      <c r="K171" s="1">
        <f t="shared" si="173"/>
        <v>1.9842938149999999E-2</v>
      </c>
      <c r="L171" s="1">
        <f t="shared" si="173"/>
        <v>-1.44200570875E-2</v>
      </c>
      <c r="M171" s="1">
        <f t="shared" si="173"/>
        <v>1.3094012499999998E-2</v>
      </c>
    </row>
    <row r="172" spans="2:13" ht="14.25" customHeight="1">
      <c r="B172" s="15">
        <v>-1.7370739999999999E-2</v>
      </c>
      <c r="C172" s="15">
        <v>-1.4181700000000001E-3</v>
      </c>
      <c r="D172" s="15">
        <v>-1.4175518E-2</v>
      </c>
      <c r="E172" s="15">
        <v>-5.3666800000000004E-3</v>
      </c>
      <c r="F172" s="15">
        <v>-2.776E-2</v>
      </c>
      <c r="I172" s="1">
        <f t="shared" ref="I172:M172" si="174">B172-AVERAGE(B172:B418)</f>
        <v>-1.4002040141025641E-2</v>
      </c>
      <c r="J172" s="1">
        <f t="shared" si="174"/>
        <v>-1.4603634177215187E-3</v>
      </c>
      <c r="K172" s="1">
        <f t="shared" si="174"/>
        <v>-1.5756280417721518E-2</v>
      </c>
      <c r="L172" s="1">
        <f t="shared" si="174"/>
        <v>-2.6672094556962028E-3</v>
      </c>
      <c r="M172" s="1">
        <f t="shared" si="174"/>
        <v>-3.2745240506329112E-2</v>
      </c>
    </row>
    <row r="173" spans="2:13" ht="14.25" customHeight="1">
      <c r="B173" s="15">
        <v>5.4888680000000002E-2</v>
      </c>
      <c r="C173" s="15">
        <v>-2.4852899999999998E-3</v>
      </c>
      <c r="D173" s="15">
        <v>2.4356807000000001E-2</v>
      </c>
      <c r="E173" s="15">
        <v>1.1358900000000001E-3</v>
      </c>
      <c r="F173" s="15">
        <v>3.5230000000000001E-3</v>
      </c>
      <c r="I173" s="1">
        <f t="shared" ref="I173:M173" si="175">B173-AVERAGE(B173:B419)</f>
        <v>5.8075535181818183E-2</v>
      </c>
      <c r="J173" s="1">
        <f t="shared" si="175"/>
        <v>-2.5462060256410254E-3</v>
      </c>
      <c r="K173" s="1">
        <f t="shared" si="175"/>
        <v>2.2574040987179488E-2</v>
      </c>
      <c r="L173" s="1">
        <f t="shared" si="175"/>
        <v>3.8011655512820513E-3</v>
      </c>
      <c r="M173" s="1">
        <f t="shared" si="175"/>
        <v>-1.8820512820512834E-3</v>
      </c>
    </row>
    <row r="174" spans="2:13" ht="14.25" customHeight="1">
      <c r="B174" s="15">
        <v>-2.0895839999999999E-2</v>
      </c>
      <c r="C174" s="15">
        <v>3.5593500000000002E-3</v>
      </c>
      <c r="D174" s="15">
        <v>7.3530100000000001E-3</v>
      </c>
      <c r="E174" s="15">
        <v>-1.144098E-2</v>
      </c>
      <c r="F174" s="15">
        <v>1.0442999999999999E-2</v>
      </c>
      <c r="I174" s="1">
        <f t="shared" ref="I174:M174" si="176">B174-AVERAGE(B174:B420)</f>
        <v>-1.6944833039473684E-2</v>
      </c>
      <c r="J174" s="1">
        <f t="shared" si="176"/>
        <v>3.4653663636363642E-3</v>
      </c>
      <c r="K174" s="1">
        <f t="shared" si="176"/>
        <v>5.8634133506493512E-3</v>
      </c>
      <c r="L174" s="1">
        <f t="shared" si="176"/>
        <v>-8.7263386623376623E-3</v>
      </c>
      <c r="M174" s="1">
        <f t="shared" si="176"/>
        <v>5.0135064935064909E-3</v>
      </c>
    </row>
    <row r="175" spans="2:13" ht="14.25" customHeight="1">
      <c r="B175" s="15">
        <v>1.901731E-3</v>
      </c>
      <c r="C175" s="15">
        <v>7.4480400000000004E-3</v>
      </c>
      <c r="D175" s="15">
        <v>4.8345590000000004E-3</v>
      </c>
      <c r="E175" s="15">
        <v>4.0650409999999998E-2</v>
      </c>
      <c r="F175" s="15">
        <v>-3.5599999999999998E-3</v>
      </c>
      <c r="I175" s="1">
        <f t="shared" ref="I175:M175" si="177">B175-AVERAGE(B175:B421)</f>
        <v>5.6268068533333326E-3</v>
      </c>
      <c r="J175" s="1">
        <f t="shared" si="177"/>
        <v>7.3996532894736846E-3</v>
      </c>
      <c r="K175" s="1">
        <f t="shared" si="177"/>
        <v>3.4221125263157902E-3</v>
      </c>
      <c r="L175" s="1">
        <f t="shared" si="177"/>
        <v>4.3250231092105261E-2</v>
      </c>
      <c r="M175" s="1">
        <f t="shared" si="177"/>
        <v>-8.9235263157894738E-3</v>
      </c>
    </row>
    <row r="176" spans="2:13" ht="14.25" customHeight="1">
      <c r="B176" s="15">
        <v>8.0143799999999998E-3</v>
      </c>
      <c r="C176" s="15">
        <v>-8.8012699999999999E-3</v>
      </c>
      <c r="D176" s="15">
        <v>-1.4434008E-2</v>
      </c>
      <c r="E176" s="15">
        <v>-1.121319E-2</v>
      </c>
      <c r="F176" s="15">
        <v>4.9176999999999998E-2</v>
      </c>
      <c r="I176" s="1">
        <f t="shared" ref="I176:M176" si="178">B176-AVERAGE(B176:B422)</f>
        <v>1.1815493783783782E-2</v>
      </c>
      <c r="J176" s="1">
        <f t="shared" si="178"/>
        <v>-8.7509946666666661E-3</v>
      </c>
      <c r="K176" s="1">
        <f t="shared" si="178"/>
        <v>-1.5800826306666668E-2</v>
      </c>
      <c r="L176" s="1">
        <f t="shared" si="178"/>
        <v>-8.0366991600000007E-3</v>
      </c>
      <c r="M176" s="1">
        <f t="shared" si="178"/>
        <v>4.3694493333333334E-2</v>
      </c>
    </row>
    <row r="177" spans="2:13" ht="14.25" customHeight="1">
      <c r="B177" s="15">
        <v>-3.3999370000000001E-2</v>
      </c>
      <c r="C177" s="15">
        <v>2.6460709999999998E-2</v>
      </c>
      <c r="D177" s="15">
        <v>-2.3260197999999999E-2</v>
      </c>
      <c r="E177" s="15">
        <v>-9.5743100000000008E-3</v>
      </c>
      <c r="F177" s="15">
        <v>-1.457E-2</v>
      </c>
      <c r="I177" s="1">
        <f t="shared" ref="I177:M177" si="179">B177-AVERAGE(B177:B423)</f>
        <v>-3.0036400136986302E-2</v>
      </c>
      <c r="J177" s="1">
        <f t="shared" si="179"/>
        <v>2.6392728648648646E-2</v>
      </c>
      <c r="K177" s="1">
        <f t="shared" si="179"/>
        <v>-2.4840540986486484E-2</v>
      </c>
      <c r="L177" s="1">
        <f t="shared" si="179"/>
        <v>-6.5064232027027026E-3</v>
      </c>
      <c r="M177" s="1">
        <f t="shared" si="179"/>
        <v>-1.9462040540540539E-2</v>
      </c>
    </row>
    <row r="178" spans="2:13" ht="14.25" customHeight="1">
      <c r="B178" s="15">
        <v>-5.0465709999999997E-2</v>
      </c>
      <c r="C178" s="15">
        <v>1.8512130000000002E-2</v>
      </c>
      <c r="D178" s="15">
        <v>4.9980160000000001E-3</v>
      </c>
      <c r="E178" s="15">
        <v>-1.482876E-2</v>
      </c>
      <c r="F178" s="15">
        <v>-1.41E-2</v>
      </c>
      <c r="I178" s="1">
        <f t="shared" ref="I178:M178" si="180">B178-AVERAGE(B178:B424)</f>
        <v>-4.6919912361111107E-2</v>
      </c>
      <c r="J178" s="1">
        <f t="shared" si="180"/>
        <v>1.880569287671233E-2</v>
      </c>
      <c r="K178" s="1">
        <f t="shared" si="180"/>
        <v>3.0773916301369865E-3</v>
      </c>
      <c r="L178" s="1">
        <f t="shared" si="180"/>
        <v>-1.1850002287671232E-2</v>
      </c>
      <c r="M178" s="1">
        <f t="shared" si="180"/>
        <v>-1.9258643835616436E-2</v>
      </c>
    </row>
    <row r="179" spans="2:13" ht="14.25" customHeight="1">
      <c r="B179" s="15">
        <v>9.6373177000000004E-2</v>
      </c>
      <c r="C179" s="15">
        <v>2.2592129999999998E-2</v>
      </c>
      <c r="D179" s="15">
        <v>7.508486E-3</v>
      </c>
      <c r="E179" s="15">
        <v>2.57223E-3</v>
      </c>
      <c r="F179" s="15">
        <v>-0.02</v>
      </c>
      <c r="I179" s="1">
        <f t="shared" ref="I179:M179" si="181">B179-AVERAGE(B179:B425)</f>
        <v>9.925813080281691E-2</v>
      </c>
      <c r="J179" s="1">
        <f t="shared" si="181"/>
        <v>2.3146883055555553E-2</v>
      </c>
      <c r="K179" s="1">
        <f t="shared" si="181"/>
        <v>5.6306031805555563E-3</v>
      </c>
      <c r="L179" s="1">
        <f t="shared" si="181"/>
        <v>5.3864043472222223E-3</v>
      </c>
      <c r="M179" s="1">
        <f t="shared" si="181"/>
        <v>-2.5426125000000001E-2</v>
      </c>
    </row>
    <row r="180" spans="2:13" ht="14.25" customHeight="1">
      <c r="B180" s="15">
        <v>-5.544574E-2</v>
      </c>
      <c r="C180" s="15">
        <v>-2.6245830000000001E-2</v>
      </c>
      <c r="D180" s="15">
        <v>6.7750680000000004E-3</v>
      </c>
      <c r="E180" s="15">
        <v>-1.4538239999999999E-2</v>
      </c>
      <c r="F180" s="15">
        <v>-4.0280000000000003E-2</v>
      </c>
      <c r="I180" s="1">
        <f t="shared" ref="I180:M180" si="182">B180-AVERAGE(B180:B426)</f>
        <v>-5.1142812900000001E-2</v>
      </c>
      <c r="J180" s="1">
        <f t="shared" si="182"/>
        <v>-2.5365064507042255E-2</v>
      </c>
      <c r="K180" s="1">
        <f t="shared" si="182"/>
        <v>4.9764894507042263E-3</v>
      </c>
      <c r="L180" s="1">
        <f t="shared" si="182"/>
        <v>-1.1648200802816901E-2</v>
      </c>
      <c r="M180" s="1">
        <f t="shared" si="182"/>
        <v>-4.6064239436619726E-2</v>
      </c>
    </row>
    <row r="181" spans="2:13" ht="14.25" customHeight="1">
      <c r="B181" s="15">
        <v>-3.1387669999999999E-2</v>
      </c>
      <c r="C181" s="15">
        <v>-5.5953580000000003E-2</v>
      </c>
      <c r="D181" s="15">
        <v>-2.7494691000000002E-2</v>
      </c>
      <c r="E181" s="15">
        <v>-3.1915899999999997E-2</v>
      </c>
      <c r="F181" s="15">
        <v>-3.5069999999999997E-2</v>
      </c>
      <c r="I181" s="1">
        <f t="shared" ref="I181:M181" si="183">B181-AVERAGE(B181:B427)</f>
        <v>-2.7825943086956521E-2</v>
      </c>
      <c r="J181" s="1">
        <f t="shared" si="183"/>
        <v>-5.5435172571428576E-2</v>
      </c>
      <c r="K181" s="1">
        <f t="shared" si="183"/>
        <v>-2.9222176842857144E-2</v>
      </c>
      <c r="L181" s="1">
        <f t="shared" si="183"/>
        <v>-2.9192263671428569E-2</v>
      </c>
      <c r="M181" s="1">
        <f t="shared" si="183"/>
        <v>-4.1512300000000002E-2</v>
      </c>
    </row>
    <row r="182" spans="2:13" ht="14.25" customHeight="1">
      <c r="B182" s="15">
        <v>-4.707223E-2</v>
      </c>
      <c r="C182" s="15">
        <v>-4.6982290000000003E-2</v>
      </c>
      <c r="D182" s="15">
        <v>-1.6706173000000001E-2</v>
      </c>
      <c r="E182" s="15">
        <v>-5.3386429999999999E-2</v>
      </c>
      <c r="F182" s="15">
        <v>-1.5169999999999999E-2</v>
      </c>
      <c r="I182" s="1">
        <f t="shared" ref="I182:M182" si="184">B182-AVERAGE(B182:B428)</f>
        <v>-4.3919708132352943E-2</v>
      </c>
      <c r="J182" s="1">
        <f t="shared" si="184"/>
        <v>-4.7267290869565222E-2</v>
      </c>
      <c r="K182" s="1">
        <f t="shared" si="184"/>
        <v>-1.8857168652173916E-2</v>
      </c>
      <c r="L182" s="1">
        <f t="shared" si="184"/>
        <v>-5.1085869956521736E-2</v>
      </c>
      <c r="M182" s="1">
        <f t="shared" si="184"/>
        <v>-2.2213927536231883E-2</v>
      </c>
    </row>
    <row r="183" spans="2:13" ht="14.25" customHeight="1">
      <c r="B183" s="15">
        <v>8.7698367999999999E-2</v>
      </c>
      <c r="C183" s="15">
        <v>3.2043919999999997E-2</v>
      </c>
      <c r="D183" s="15">
        <v>4.1319026000000002E-2</v>
      </c>
      <c r="E183" s="15">
        <v>6.8497450000000001E-2</v>
      </c>
      <c r="F183" s="15">
        <v>4.9956E-2</v>
      </c>
      <c r="I183" s="1">
        <f t="shared" ref="I183:M183" si="185">B183-AVERAGE(B183:B429)</f>
        <v>9.0195371835820895E-2</v>
      </c>
      <c r="J183" s="1">
        <f t="shared" si="185"/>
        <v>3.1063811911764702E-2</v>
      </c>
      <c r="K183" s="1">
        <f t="shared" si="185"/>
        <v>3.8890719044117644E-2</v>
      </c>
      <c r="L183" s="1">
        <f t="shared" si="185"/>
        <v>7.0046747249999999E-2</v>
      </c>
      <c r="M183" s="1">
        <f t="shared" si="185"/>
        <v>4.2585397058823526E-2</v>
      </c>
    </row>
    <row r="184" spans="2:13" ht="14.25" customHeight="1">
      <c r="B184" s="15">
        <v>1.3383076000000001E-2</v>
      </c>
      <c r="C184" s="15">
        <v>6.6323789999999994E-2</v>
      </c>
      <c r="D184" s="15">
        <v>8.4475763999999995E-2</v>
      </c>
      <c r="E184" s="15">
        <v>2.3633899999999999E-3</v>
      </c>
      <c r="F184" s="15">
        <v>1.0843E-2</v>
      </c>
      <c r="I184" s="1">
        <f t="shared" ref="I184:M184" si="186">B184-AVERAGE(B184:B430)</f>
        <v>1.7246676378787879E-2</v>
      </c>
      <c r="J184" s="1">
        <f t="shared" si="186"/>
        <v>6.5807320895522381E-2</v>
      </c>
      <c r="K184" s="1">
        <f t="shared" si="186"/>
        <v>8.2627915537313426E-2</v>
      </c>
      <c r="L184" s="1">
        <f t="shared" si="186"/>
        <v>4.958161089552238E-3</v>
      </c>
      <c r="M184" s="1">
        <f t="shared" si="186"/>
        <v>4.1079999999999979E-3</v>
      </c>
    </row>
    <row r="185" spans="2:13" ht="14.25" customHeight="1">
      <c r="B185" s="15">
        <v>1.515506E-3</v>
      </c>
      <c r="C185" s="15">
        <v>-1.412821E-2</v>
      </c>
      <c r="D185" s="15">
        <v>-2.5905898E-2</v>
      </c>
      <c r="E185" s="15">
        <v>4.2243699999999999E-3</v>
      </c>
      <c r="F185" s="15">
        <v>2.7463999999999999E-2</v>
      </c>
      <c r="I185" s="1">
        <f t="shared" ref="I185:M185" si="187">B185-AVERAGE(B185:B431)</f>
        <v>5.6444398615384606E-3</v>
      </c>
      <c r="J185" s="1">
        <f t="shared" si="187"/>
        <v>-1.3647598484848485E-2</v>
      </c>
      <c r="K185" s="1">
        <f t="shared" si="187"/>
        <v>-2.6501808348484847E-2</v>
      </c>
      <c r="L185" s="1">
        <f t="shared" si="187"/>
        <v>6.8942647424242417E-3</v>
      </c>
      <c r="M185" s="1">
        <f t="shared" si="187"/>
        <v>2.079124242424242E-2</v>
      </c>
    </row>
    <row r="186" spans="2:13" ht="14.25" customHeight="1">
      <c r="B186" s="15">
        <v>-2.1400760000000001E-2</v>
      </c>
      <c r="C186" s="15">
        <v>-1.031112E-2</v>
      </c>
      <c r="D186" s="15">
        <v>-1.6815851999999999E-2</v>
      </c>
      <c r="E186" s="15">
        <v>-9.8806799999999993E-3</v>
      </c>
      <c r="F186" s="15">
        <v>-2.3220000000000001E-2</v>
      </c>
      <c r="I186" s="1">
        <f t="shared" ref="I186:M186" si="188">B186-AVERAGE(B186:B432)</f>
        <v>-1.7183631765625002E-2</v>
      </c>
      <c r="J186" s="1">
        <f t="shared" si="188"/>
        <v>-1.0040471538461538E-2</v>
      </c>
      <c r="K186" s="1">
        <f t="shared" si="188"/>
        <v>-1.7819482476923075E-2</v>
      </c>
      <c r="L186" s="1">
        <f t="shared" si="188"/>
        <v>-7.1047196461538464E-3</v>
      </c>
      <c r="M186" s="1">
        <f t="shared" si="188"/>
        <v>-2.9572892307692309E-2</v>
      </c>
    </row>
    <row r="187" spans="2:13" ht="14.25" customHeight="1">
      <c r="B187" s="15">
        <v>1.5352289999999999E-2</v>
      </c>
      <c r="C187" s="15">
        <v>-4.4146200000000002E-3</v>
      </c>
      <c r="D187" s="15">
        <v>-1.5523398000000001E-2</v>
      </c>
      <c r="E187" s="15">
        <v>5.1378400000000003E-3</v>
      </c>
      <c r="F187" s="15">
        <v>8.0160000000000006E-3</v>
      </c>
      <c r="I187" s="1">
        <f t="shared" ref="I187:M187" si="189">B187-AVERAGE(B187:B433)</f>
        <v>1.9296662174603175E-2</v>
      </c>
      <c r="J187" s="1">
        <f t="shared" si="189"/>
        <v>-4.3008539062500007E-3</v>
      </c>
      <c r="K187" s="1">
        <f t="shared" si="189"/>
        <v>-1.6805457890625E-2</v>
      </c>
      <c r="L187" s="1">
        <f t="shared" si="189"/>
        <v>7.8027891093749996E-3</v>
      </c>
      <c r="M187" s="1">
        <f t="shared" si="189"/>
        <v>1.201031249999999E-3</v>
      </c>
    </row>
    <row r="188" spans="2:13" ht="14.25" customHeight="1">
      <c r="B188" s="15">
        <v>-2.9587740000000001E-2</v>
      </c>
      <c r="C188" s="15">
        <v>-1.2416E-3</v>
      </c>
      <c r="D188" s="15">
        <v>2.7759441999999999E-2</v>
      </c>
      <c r="E188" s="15">
        <v>-7.07757E-3</v>
      </c>
      <c r="F188" s="15">
        <v>8.3180000000000007E-3</v>
      </c>
      <c r="I188" s="1">
        <f t="shared" ref="I188:M188" si="190">B188-AVERAGE(B188:B434)</f>
        <v>-2.5332131338709679E-2</v>
      </c>
      <c r="J188" s="1">
        <f t="shared" si="190"/>
        <v>-1.1961014285714285E-3</v>
      </c>
      <c r="K188" s="1">
        <f t="shared" si="190"/>
        <v>2.6210628809523809E-2</v>
      </c>
      <c r="L188" s="1">
        <f t="shared" si="190"/>
        <v>-4.2887670952380949E-3</v>
      </c>
      <c r="M188" s="1">
        <f t="shared" si="190"/>
        <v>1.5220952380952373E-3</v>
      </c>
    </row>
    <row r="189" spans="2:13" ht="14.25" customHeight="1">
      <c r="B189" s="15">
        <v>3.9793745999999998E-2</v>
      </c>
      <c r="C189" s="15">
        <v>5.3276499999999997E-3</v>
      </c>
      <c r="D189" s="15">
        <v>-4.5016300000000004E-3</v>
      </c>
      <c r="E189" s="15">
        <v>1.4256039999999999E-2</v>
      </c>
      <c r="F189" s="15">
        <v>1.6861999999999999E-2</v>
      </c>
      <c r="I189" s="1">
        <f t="shared" ref="I189:M189" si="191">B189-AVERAGE(B189:B435)</f>
        <v>4.3634073819672131E-2</v>
      </c>
      <c r="J189" s="1">
        <f t="shared" si="191"/>
        <v>5.3538566129032253E-3</v>
      </c>
      <c r="K189" s="1">
        <f t="shared" si="191"/>
        <v>-5.6276911129032256E-3</v>
      </c>
      <c r="L189" s="1">
        <f t="shared" si="191"/>
        <v>1.6975669241935484E-2</v>
      </c>
      <c r="M189" s="1">
        <f t="shared" si="191"/>
        <v>1.0090645161290318E-2</v>
      </c>
    </row>
    <row r="190" spans="2:13" ht="14.25" customHeight="1">
      <c r="B190" s="15">
        <v>-2.1556E-4</v>
      </c>
      <c r="C190" s="15">
        <v>-5.8293399999999997E-3</v>
      </c>
      <c r="D190" s="15">
        <v>4.5219860000000004E-3</v>
      </c>
      <c r="E190" s="15">
        <v>-9.8584399999999996E-3</v>
      </c>
      <c r="F190" s="15">
        <v>-2.7550000000000002E-2</v>
      </c>
      <c r="I190" s="1">
        <f t="shared" ref="I190:M190" si="192">B190-AVERAGE(B190:B436)</f>
        <v>4.3520023833333327E-3</v>
      </c>
      <c r="J190" s="1">
        <f t="shared" si="192"/>
        <v>-5.7153652459016394E-3</v>
      </c>
      <c r="K190" s="1">
        <f t="shared" si="192"/>
        <v>3.3036676557377052E-3</v>
      </c>
      <c r="L190" s="1">
        <f t="shared" si="192"/>
        <v>-6.8605210983606561E-3</v>
      </c>
      <c r="M190" s="1">
        <f t="shared" si="192"/>
        <v>-3.4155934426229509E-2</v>
      </c>
    </row>
    <row r="191" spans="2:13" ht="14.25" customHeight="1">
      <c r="B191" s="15">
        <v>6.0383609999999999E-3</v>
      </c>
      <c r="C191" s="15">
        <v>6.3966500000000003E-3</v>
      </c>
      <c r="D191" s="15">
        <v>-7.1658690000000001E-3</v>
      </c>
      <c r="E191" s="20">
        <v>9.8556999999999998E-5</v>
      </c>
      <c r="F191" s="15">
        <v>9.1680000000000008E-3</v>
      </c>
      <c r="I191" s="1">
        <f t="shared" ref="I191:M191" si="193">B191-AVERAGE(B191:B437)</f>
        <v>1.067968613559322E-2</v>
      </c>
      <c r="J191" s="1">
        <f t="shared" si="193"/>
        <v>6.4153686666666666E-3</v>
      </c>
      <c r="K191" s="1">
        <f t="shared" si="193"/>
        <v>-8.3291262166666664E-3</v>
      </c>
      <c r="L191" s="21">
        <f t="shared" si="193"/>
        <v>2.9821338833333332E-3</v>
      </c>
      <c r="M191" s="1">
        <f t="shared" si="193"/>
        <v>1.9927999999999994E-3</v>
      </c>
    </row>
    <row r="192" spans="2:13" ht="14.25" customHeight="1">
      <c r="B192" s="15">
        <v>-3.5798530000000002E-2</v>
      </c>
      <c r="C192" s="15">
        <v>6.7090199999999996E-3</v>
      </c>
      <c r="D192" s="15">
        <v>-4.1269527E-2</v>
      </c>
      <c r="E192" s="15">
        <v>-7.0971000000000003E-3</v>
      </c>
      <c r="F192" s="15">
        <v>-1.354E-2</v>
      </c>
      <c r="I192" s="1">
        <f t="shared" ref="I192:M192" si="194">B192-AVERAGE(B192:B438)</f>
        <v>-3.0973072344827587E-2</v>
      </c>
      <c r="J192" s="1">
        <f t="shared" si="194"/>
        <v>6.836473728813559E-3</v>
      </c>
      <c r="K192" s="1">
        <f t="shared" si="194"/>
        <v>-4.2573955847457629E-2</v>
      </c>
      <c r="L192" s="1">
        <f t="shared" si="194"/>
        <v>-4.1629784745762718E-3</v>
      </c>
      <c r="M192" s="1">
        <f t="shared" si="194"/>
        <v>-2.0681423728813562E-2</v>
      </c>
    </row>
    <row r="193" spans="2:13" ht="14.25" customHeight="1">
      <c r="B193" s="15">
        <v>-4.0351249999999998E-2</v>
      </c>
      <c r="C193" s="15">
        <v>-8.7688499999999999E-3</v>
      </c>
      <c r="D193" s="15">
        <v>1.8338230000000001E-3</v>
      </c>
      <c r="E193" s="15">
        <v>8.9349999999999998E-4</v>
      </c>
      <c r="F193" s="15">
        <v>-5.9899999999999997E-3</v>
      </c>
      <c r="I193" s="1">
        <f t="shared" ref="I193:M193" si="195">B193-AVERAGE(B193:B439)</f>
        <v>-3.6069179578947369E-2</v>
      </c>
      <c r="J193" s="1">
        <f t="shared" si="195"/>
        <v>-8.5235260344827587E-3</v>
      </c>
      <c r="K193" s="1">
        <f t="shared" si="195"/>
        <v>-2.0463956896551658E-4</v>
      </c>
      <c r="L193" s="1">
        <f t="shared" si="195"/>
        <v>3.7558460344827588E-3</v>
      </c>
      <c r="M193" s="1">
        <f t="shared" si="195"/>
        <v>-1.3488000000000002E-2</v>
      </c>
    </row>
    <row r="194" spans="2:13" ht="14.25" customHeight="1">
      <c r="B194" s="15">
        <v>-4.17002E-3</v>
      </c>
      <c r="C194" s="15">
        <v>-7.9617799999999999E-3</v>
      </c>
      <c r="D194" s="15">
        <v>-5.1060189999999998E-3</v>
      </c>
      <c r="E194" s="15">
        <v>-1.04146E-2</v>
      </c>
      <c r="F194" s="15">
        <v>-1.7420000000000001E-2</v>
      </c>
      <c r="I194" s="1">
        <f t="shared" ref="I194:M194" si="196">B194-AVERAGE(B194:B440)</f>
        <v>-5.3204207142857176E-4</v>
      </c>
      <c r="J194" s="1">
        <f t="shared" si="196"/>
        <v>-7.8659915789473685E-3</v>
      </c>
      <c r="K194" s="1">
        <f t="shared" si="196"/>
        <v>-7.1480717368421053E-3</v>
      </c>
      <c r="L194" s="1">
        <f t="shared" si="196"/>
        <v>-7.4863619298245606E-3</v>
      </c>
      <c r="M194" s="1">
        <f t="shared" si="196"/>
        <v>-2.5154631578947373E-2</v>
      </c>
    </row>
    <row r="195" spans="2:13" ht="14.25" customHeight="1">
      <c r="B195" s="15">
        <v>1.0468350000000001E-3</v>
      </c>
      <c r="C195" s="15">
        <v>-2.6752299999999998E-3</v>
      </c>
      <c r="D195" s="15">
        <v>1.3847244E-2</v>
      </c>
      <c r="E195" s="15">
        <v>-5.41247E-3</v>
      </c>
      <c r="F195" s="15">
        <v>1.1220000000000001E-2</v>
      </c>
      <c r="I195" s="1">
        <f t="shared" ref="I195:M195" si="197">B195-AVERAGE(B195:B441)</f>
        <v>4.6751394363636362E-3</v>
      </c>
      <c r="J195" s="1">
        <f t="shared" si="197"/>
        <v>-2.7199057142857138E-3</v>
      </c>
      <c r="K195" s="1">
        <f t="shared" si="197"/>
        <v>1.1677547125E-2</v>
      </c>
      <c r="L195" s="1">
        <f t="shared" si="197"/>
        <v>-2.6179169642857139E-3</v>
      </c>
      <c r="M195" s="1">
        <f t="shared" si="197"/>
        <v>3.0361785714285699E-3</v>
      </c>
    </row>
    <row r="196" spans="2:13" ht="14.25" customHeight="1">
      <c r="B196" s="15">
        <v>-1.1852140000000001E-2</v>
      </c>
      <c r="C196" s="15">
        <v>8.4048899999999999E-3</v>
      </c>
      <c r="D196" s="15">
        <v>-2.1967526000000001E-2</v>
      </c>
      <c r="E196" s="15">
        <v>-2.5194000000000002E-3</v>
      </c>
      <c r="F196" s="15">
        <v>6.7130000000000002E-3</v>
      </c>
      <c r="I196" s="1">
        <f t="shared" ref="I196:M196" si="198">B196-AVERAGE(B196:B442)</f>
        <v>-8.1372589074074075E-3</v>
      </c>
      <c r="J196" s="1">
        <f t="shared" si="198"/>
        <v>8.3107614545454549E-3</v>
      </c>
      <c r="K196" s="1">
        <f t="shared" si="198"/>
        <v>-2.3924903836363635E-2</v>
      </c>
      <c r="L196" s="1">
        <f t="shared" si="198"/>
        <v>2.2755454545454528E-4</v>
      </c>
      <c r="M196" s="1">
        <f t="shared" si="198"/>
        <v>-1.4156181818181842E-3</v>
      </c>
    </row>
    <row r="197" spans="2:13" ht="14.25" customHeight="1">
      <c r="B197" s="15">
        <v>3.3160808E-2</v>
      </c>
      <c r="C197" s="15">
        <v>1.4186699999999999E-3</v>
      </c>
      <c r="D197" s="15">
        <v>1.5136719E-2</v>
      </c>
      <c r="E197" s="15">
        <v>4.9505199999999999E-3</v>
      </c>
      <c r="F197" s="15">
        <v>2.3618E-2</v>
      </c>
      <c r="I197" s="1">
        <f t="shared" ref="I197:M197" si="199">B197-AVERAGE(B197:B443)</f>
        <v>3.6722155905660379E-2</v>
      </c>
      <c r="J197" s="1">
        <f t="shared" si="199"/>
        <v>1.4784444444444446E-3</v>
      </c>
      <c r="K197" s="1">
        <f t="shared" si="199"/>
        <v>1.2736287388888889E-2</v>
      </c>
      <c r="L197" s="1">
        <f t="shared" si="199"/>
        <v>7.701688518518518E-3</v>
      </c>
      <c r="M197" s="1">
        <f t="shared" si="199"/>
        <v>1.5463166666666665E-2</v>
      </c>
    </row>
    <row r="198" spans="2:13" ht="14.25" customHeight="1">
      <c r="B198" s="15">
        <v>2.5836573000000002E-2</v>
      </c>
      <c r="C198" s="15">
        <v>3.1875100000000002E-3</v>
      </c>
      <c r="D198" s="15">
        <v>-5.579652E-3</v>
      </c>
      <c r="E198" s="15">
        <v>-9.8522000000000002E-3</v>
      </c>
      <c r="F198" s="15">
        <v>6.515E-3</v>
      </c>
      <c r="I198" s="1">
        <f t="shared" ref="I198:M198" si="200">B198-AVERAGE(B198:B444)</f>
        <v>3.0104116211538461E-2</v>
      </c>
      <c r="J198" s="1">
        <f t="shared" si="200"/>
        <v>3.2751796226415096E-3</v>
      </c>
      <c r="K198" s="1">
        <f t="shared" si="200"/>
        <v>-7.7397763018867919E-3</v>
      </c>
      <c r="L198" s="1">
        <f t="shared" si="200"/>
        <v>-6.9557166037735856E-3</v>
      </c>
      <c r="M198" s="1">
        <f t="shared" si="200"/>
        <v>-1.3480754716981153E-3</v>
      </c>
    </row>
    <row r="199" spans="2:13" ht="14.25" customHeight="1">
      <c r="B199" s="15">
        <v>1.2315583999999999E-2</v>
      </c>
      <c r="C199" s="15">
        <v>-4.9426100000000001E-3</v>
      </c>
      <c r="D199" s="15">
        <v>5.0305430000000002E-3</v>
      </c>
      <c r="E199" s="15">
        <v>-8.6303200000000004E-3</v>
      </c>
      <c r="F199" s="15">
        <v>-2.5200000000000001E-3</v>
      </c>
      <c r="I199" s="1">
        <f t="shared" ref="I199:M199" si="201">B199-AVERAGE(B199:B445)</f>
        <v>1.7173404E-2</v>
      </c>
      <c r="J199" s="1">
        <f t="shared" si="201"/>
        <v>-4.7919561538461537E-3</v>
      </c>
      <c r="K199" s="1">
        <f t="shared" si="201"/>
        <v>2.7215768461538469E-3</v>
      </c>
      <c r="L199" s="1">
        <f t="shared" si="201"/>
        <v>-5.8676003846153853E-3</v>
      </c>
      <c r="M199" s="1">
        <f t="shared" si="201"/>
        <v>-1.0409000000000002E-2</v>
      </c>
    </row>
    <row r="200" spans="2:13" ht="14.25" customHeight="1">
      <c r="B200" s="15">
        <v>-1.9618610000000002E-2</v>
      </c>
      <c r="C200" s="15">
        <v>1.3482310000000001E-2</v>
      </c>
      <c r="D200" s="15">
        <v>-3.6577609999999998E-3</v>
      </c>
      <c r="E200" s="15">
        <v>1.4338E-3</v>
      </c>
      <c r="F200" s="15">
        <v>8.1110000000000002E-3</v>
      </c>
      <c r="I200" s="1">
        <f t="shared" ref="I200:M200" si="202">B200-AVERAGE(B200:B446)</f>
        <v>-1.4417321920000002E-2</v>
      </c>
      <c r="J200" s="1">
        <f t="shared" si="202"/>
        <v>1.3539003921568628E-2</v>
      </c>
      <c r="K200" s="1">
        <f t="shared" si="202"/>
        <v>-5.913362901960784E-3</v>
      </c>
      <c r="L200" s="1">
        <f t="shared" si="202"/>
        <v>4.0814686274509805E-3</v>
      </c>
      <c r="M200" s="1">
        <f t="shared" si="202"/>
        <v>1.7901960784312207E-5</v>
      </c>
    </row>
    <row r="201" spans="2:13" ht="14.25" customHeight="1">
      <c r="B201" s="15">
        <v>-5.4779499999999997E-3</v>
      </c>
      <c r="C201" s="15">
        <v>-1.067736E-2</v>
      </c>
      <c r="D201" s="15">
        <v>6.6660460000000001E-3</v>
      </c>
      <c r="E201" s="15">
        <v>2.45451E-3</v>
      </c>
      <c r="F201" s="15">
        <v>1.6539000000000002E-2</v>
      </c>
      <c r="I201" s="1">
        <f t="shared" ref="I201:M201" si="203">B201-AVERAGE(B201:B447)</f>
        <v>-5.7089297959183726E-4</v>
      </c>
      <c r="J201" s="1">
        <f t="shared" si="203"/>
        <v>-1.0349886000000001E-2</v>
      </c>
      <c r="K201" s="1">
        <f t="shared" si="203"/>
        <v>4.2921768400000001E-3</v>
      </c>
      <c r="L201" s="1">
        <f t="shared" si="203"/>
        <v>5.183807999999999E-3</v>
      </c>
      <c r="M201" s="1">
        <f t="shared" si="203"/>
        <v>8.4462600000000006E-3</v>
      </c>
    </row>
    <row r="202" spans="2:13" ht="14.25" customHeight="1">
      <c r="B202" s="15">
        <v>1.4163709999999999E-2</v>
      </c>
      <c r="C202" s="15">
        <v>-1.185423E-2</v>
      </c>
      <c r="D202" s="15">
        <v>2.1209189999999999E-2</v>
      </c>
      <c r="E202" s="15">
        <v>-9.5899000000000002E-3</v>
      </c>
      <c r="F202" s="15">
        <v>-2.0580000000000001E-2</v>
      </c>
      <c r="I202" s="1">
        <f t="shared" ref="I202:M202" si="204">B202-AVERAGE(B202:B448)</f>
        <v>1.9058873416666663E-2</v>
      </c>
      <c r="J202" s="1">
        <f t="shared" si="204"/>
        <v>-1.1737978163265307E-2</v>
      </c>
      <c r="K202" s="1">
        <f t="shared" si="204"/>
        <v>1.8922916285714284E-2</v>
      </c>
      <c r="L202" s="1">
        <f t="shared" si="204"/>
        <v>-6.7548100000000008E-3</v>
      </c>
      <c r="M202" s="1">
        <f t="shared" si="204"/>
        <v>-2.8500367346938778E-2</v>
      </c>
    </row>
    <row r="203" spans="2:13" ht="14.25" customHeight="1">
      <c r="B203" s="15">
        <v>-1.4409100000000001E-3</v>
      </c>
      <c r="C203" s="15">
        <v>-4.2972699999999997E-3</v>
      </c>
      <c r="D203" s="15">
        <v>2.4339841000000001E-2</v>
      </c>
      <c r="E203" s="15">
        <v>-2.039554E-2</v>
      </c>
      <c r="F203" s="15">
        <v>-1.221E-2</v>
      </c>
      <c r="I203" s="1">
        <f t="shared" ref="I203:M203" si="205">B203-AVERAGE(B203:B449)</f>
        <v>3.8597613617021272E-3</v>
      </c>
      <c r="J203" s="1">
        <f t="shared" si="205"/>
        <v>-4.4255593749999997E-3</v>
      </c>
      <c r="K203" s="1">
        <f t="shared" si="205"/>
        <v>2.2447794708333333E-2</v>
      </c>
      <c r="L203" s="1">
        <f t="shared" si="205"/>
        <v>-1.7701175208333333E-2</v>
      </c>
      <c r="M203" s="1">
        <f t="shared" si="205"/>
        <v>-2.0724125000000003E-2</v>
      </c>
    </row>
    <row r="204" spans="2:13" ht="14.25" customHeight="1">
      <c r="B204" s="15">
        <v>-5.4390300000000001E-3</v>
      </c>
      <c r="C204" s="15">
        <v>-1.1688550000000001E-2</v>
      </c>
      <c r="D204" s="15">
        <v>-9.6330280000000001E-3</v>
      </c>
      <c r="E204" s="15">
        <v>-1.4721599999999999E-3</v>
      </c>
      <c r="F204" s="15">
        <v>-1.545E-2</v>
      </c>
      <c r="I204" s="1">
        <f t="shared" ref="I204:M204" si="206">B204-AVERAGE(B204:B450)</f>
        <v>-5.4450782608696756E-5</v>
      </c>
      <c r="J204" s="1">
        <f t="shared" si="206"/>
        <v>-1.1911000212765959E-2</v>
      </c>
      <c r="K204" s="1">
        <f t="shared" si="206"/>
        <v>-1.1047461638297873E-2</v>
      </c>
      <c r="L204" s="1">
        <f t="shared" si="206"/>
        <v>8.4558404255319158E-4</v>
      </c>
      <c r="M204" s="1">
        <f t="shared" si="206"/>
        <v>-2.4405063829787237E-2</v>
      </c>
    </row>
    <row r="205" spans="2:13" ht="14.25" customHeight="1">
      <c r="B205" s="15">
        <v>-3.79467E-3</v>
      </c>
      <c r="C205" s="15">
        <v>-5.2764999999999999E-3</v>
      </c>
      <c r="D205" s="15">
        <v>-1.1301484000000001E-2</v>
      </c>
      <c r="E205" s="15">
        <v>-2.0008000000000001E-3</v>
      </c>
      <c r="F205" s="15">
        <v>3.4160000000000002E-3</v>
      </c>
      <c r="I205" s="1">
        <f t="shared" ref="I205:M205" si="207">B205-AVERAGE(B205:B451)</f>
        <v>1.5886991999999999E-3</v>
      </c>
      <c r="J205" s="1">
        <f t="shared" si="207"/>
        <v>-5.7578849999999999E-3</v>
      </c>
      <c r="K205" s="1">
        <f t="shared" si="207"/>
        <v>-1.2956079847826088E-2</v>
      </c>
      <c r="L205" s="1">
        <f t="shared" si="207"/>
        <v>3.3532630434782596E-4</v>
      </c>
      <c r="M205" s="1">
        <f t="shared" si="207"/>
        <v>-6.0696086956521754E-3</v>
      </c>
    </row>
    <row r="206" spans="2:13" ht="14.25" customHeight="1">
      <c r="B206" s="15">
        <v>-3.2041199999999999E-2</v>
      </c>
      <c r="C206" s="15">
        <v>1.262112E-2</v>
      </c>
      <c r="D206" s="15">
        <v>-3.2324555999999997E-2</v>
      </c>
      <c r="E206" s="15">
        <v>-1.9309900000000001E-2</v>
      </c>
      <c r="F206" s="15">
        <v>-2.9399999999999999E-3</v>
      </c>
      <c r="I206" s="1">
        <f t="shared" ref="I206:M206" si="208">B206-AVERAGE(B206:B452)</f>
        <v>-2.6621723999999999E-2</v>
      </c>
      <c r="J206" s="1">
        <f t="shared" si="208"/>
        <v>1.2011782E-2</v>
      </c>
      <c r="K206" s="1">
        <f t="shared" si="208"/>
        <v>-3.4267064733333331E-2</v>
      </c>
      <c r="L206" s="1">
        <f t="shared" si="208"/>
        <v>-1.6966322000000002E-2</v>
      </c>
      <c r="M206" s="1">
        <f t="shared" si="208"/>
        <v>-1.2560488888888891E-2</v>
      </c>
    </row>
    <row r="207" spans="2:13" ht="14.25" customHeight="1">
      <c r="B207" s="15">
        <v>1.9675926E-2</v>
      </c>
      <c r="C207" s="15">
        <v>-2.9624210000000002E-2</v>
      </c>
      <c r="D207" s="15">
        <v>2.4399642999999999E-2</v>
      </c>
      <c r="E207" s="15">
        <v>1.45255E-2</v>
      </c>
      <c r="F207" s="15">
        <v>-1.1259999999999999E-2</v>
      </c>
      <c r="I207" s="1">
        <f t="shared" ref="I207:M207" si="209">B207-AVERAGE(B207:B453)</f>
        <v>2.4476292139534884E-2</v>
      </c>
      <c r="J207" s="1">
        <f t="shared" si="209"/>
        <v>-2.9960552954545455E-2</v>
      </c>
      <c r="K207" s="1">
        <f t="shared" si="209"/>
        <v>2.1678337340909092E-2</v>
      </c>
      <c r="L207" s="1">
        <f t="shared" si="209"/>
        <v>1.6483479772727273E-2</v>
      </c>
      <c r="M207" s="1">
        <f t="shared" si="209"/>
        <v>-2.116595454545455E-2</v>
      </c>
    </row>
    <row r="208" spans="2:13" ht="14.25" customHeight="1">
      <c r="B208" s="15">
        <v>3.2917409999999999E-3</v>
      </c>
      <c r="C208" s="15">
        <v>6.3663460000000005E-2</v>
      </c>
      <c r="D208" s="15">
        <v>2.6370533000000002E-2</v>
      </c>
      <c r="E208" s="15">
        <v>1.1560040000000001E-2</v>
      </c>
      <c r="F208" s="15">
        <v>3.4068000000000001E-2</v>
      </c>
      <c r="I208" s="1">
        <f t="shared" ref="I208:M208" si="210">B208-AVERAGE(B208:B454)</f>
        <v>8.674875999999998E-3</v>
      </c>
      <c r="J208" s="1">
        <f t="shared" si="210"/>
        <v>6.263036000000001E-2</v>
      </c>
      <c r="K208" s="1">
        <f t="shared" si="210"/>
        <v>2.4153374720930234E-2</v>
      </c>
      <c r="L208" s="1">
        <f t="shared" si="210"/>
        <v>1.3901356511627907E-2</v>
      </c>
      <c r="M208" s="1">
        <f t="shared" si="210"/>
        <v>2.3669813953488369E-2</v>
      </c>
    </row>
    <row r="209" spans="2:13" ht="14.25" customHeight="1">
      <c r="B209" s="15">
        <v>-2.2400779999999999E-2</v>
      </c>
      <c r="C209" s="15">
        <v>-5.4252710000000003E-2</v>
      </c>
      <c r="D209" s="15">
        <v>-1.3629291999999999E-2</v>
      </c>
      <c r="E209" s="15">
        <v>6.8567859999999994E-2</v>
      </c>
      <c r="F209" s="15">
        <v>-2.7349999999999999E-2</v>
      </c>
      <c r="I209" s="1">
        <f t="shared" ref="I209:M209" si="211">B209-AVERAGE(B209:B455)</f>
        <v>-1.6806062658536583E-2</v>
      </c>
      <c r="J209" s="1">
        <f t="shared" si="211"/>
        <v>-5.3794610952380958E-2</v>
      </c>
      <c r="K209" s="1">
        <f t="shared" si="211"/>
        <v>-1.5271369928571428E-2</v>
      </c>
      <c r="L209" s="1">
        <f t="shared" si="211"/>
        <v>7.1240161190476187E-2</v>
      </c>
      <c r="M209" s="1">
        <f t="shared" si="211"/>
        <v>-3.718461904761905E-2</v>
      </c>
    </row>
    <row r="210" spans="2:13" ht="14.25" customHeight="1">
      <c r="B210" s="15">
        <v>4.0504570000000004E-3</v>
      </c>
      <c r="C210" s="15">
        <v>9.0672900000000004E-3</v>
      </c>
      <c r="D210" s="15">
        <v>5.3869922000000001E-2</v>
      </c>
      <c r="E210" s="15">
        <v>8.2417199999999993E-3</v>
      </c>
      <c r="F210" s="15">
        <v>2.6169000000000001E-2</v>
      </c>
      <c r="I210" s="1">
        <f t="shared" ref="I210:M210" si="212">B210-AVERAGE(B210:B456)</f>
        <v>9.2250227750000011E-3</v>
      </c>
      <c r="J210" s="1">
        <f t="shared" si="212"/>
        <v>8.2133253658536586E-3</v>
      </c>
      <c r="K210" s="1">
        <f t="shared" si="212"/>
        <v>5.1855371634146344E-2</v>
      </c>
      <c r="L210" s="1">
        <f t="shared" si="212"/>
        <v>1.2651586097560974E-2</v>
      </c>
      <c r="M210" s="1">
        <f t="shared" si="212"/>
        <v>1.5427439024390243E-2</v>
      </c>
    </row>
    <row r="211" spans="2:13" ht="14.25" customHeight="1">
      <c r="B211" s="15">
        <v>1.1526049999999999E-3</v>
      </c>
      <c r="C211" s="15">
        <v>-2.2006500000000002E-3</v>
      </c>
      <c r="D211" s="15">
        <v>8.2387740000000008E-3</v>
      </c>
      <c r="E211" s="15">
        <v>-1.985205E-2</v>
      </c>
      <c r="F211" s="15">
        <v>3.4359999999999998E-3</v>
      </c>
      <c r="I211" s="1">
        <f t="shared" ref="I211:M211" si="213">B211-AVERAGE(B211:B457)</f>
        <v>6.5637098205128192E-3</v>
      </c>
      <c r="J211" s="1">
        <f t="shared" si="213"/>
        <v>-2.8492815000000001E-3</v>
      </c>
      <c r="K211" s="1">
        <f t="shared" si="213"/>
        <v>7.5206079250000014E-3</v>
      </c>
      <c r="L211" s="1">
        <f t="shared" si="213"/>
        <v>-1.5125894250000001E-2</v>
      </c>
      <c r="M211" s="1">
        <f t="shared" si="213"/>
        <v>-6.9198750000000024E-3</v>
      </c>
    </row>
    <row r="212" spans="2:13" ht="14.25" customHeight="1">
      <c r="B212" s="15">
        <v>-1.6117889999999999E-2</v>
      </c>
      <c r="C212" s="15">
        <v>-6.8001299999999997E-3</v>
      </c>
      <c r="D212" s="15">
        <v>-3.8045803000000003E-2</v>
      </c>
      <c r="E212" s="15">
        <v>-4.0607650000000002E-2</v>
      </c>
      <c r="F212" s="15">
        <v>-1.325E-2</v>
      </c>
      <c r="I212" s="1">
        <f t="shared" ref="I212:M212" si="214">B212-AVERAGE(B212:B458)</f>
        <v>-1.053405597368421E-2</v>
      </c>
      <c r="J212" s="1">
        <f t="shared" si="214"/>
        <v>-7.5218199999999994E-3</v>
      </c>
      <c r="K212" s="1">
        <f t="shared" si="214"/>
        <v>-3.8571132974358976E-2</v>
      </c>
      <c r="L212" s="1">
        <f t="shared" si="214"/>
        <v>-3.6269337692307696E-2</v>
      </c>
      <c r="M212" s="1">
        <f t="shared" si="214"/>
        <v>-2.3783307692307694E-2</v>
      </c>
    </row>
    <row r="213" spans="2:13" ht="14.25" customHeight="1">
      <c r="B213" s="15">
        <v>2.8785439999999999E-2</v>
      </c>
      <c r="C213" s="15">
        <v>-1.8319809999999999E-2</v>
      </c>
      <c r="D213" s="15">
        <v>-1.7080809999999998E-2</v>
      </c>
      <c r="E213" s="15">
        <v>-1.0245229999999999E-2</v>
      </c>
      <c r="F213" s="15">
        <v>-9.1299999999999992E-3</v>
      </c>
      <c r="I213" s="1">
        <f t="shared" ref="I213:M213" si="215">B213-AVERAGE(B213:B459)</f>
        <v>3.4084569810810809E-2</v>
      </c>
      <c r="J213" s="1">
        <f t="shared" si="215"/>
        <v>-1.9239442631578944E-2</v>
      </c>
      <c r="K213" s="1">
        <f t="shared" si="215"/>
        <v>-1.8621169789473681E-2</v>
      </c>
      <c r="L213" s="1">
        <f t="shared" si="215"/>
        <v>-6.8613739473684203E-3</v>
      </c>
      <c r="M213" s="1">
        <f t="shared" si="215"/>
        <v>-2.0289184210526317E-2</v>
      </c>
    </row>
    <row r="214" spans="2:13" ht="14.25" customHeight="1">
      <c r="B214" s="15">
        <v>-1.228388E-2</v>
      </c>
      <c r="C214" s="15">
        <v>-9.4251000000000003E-4</v>
      </c>
      <c r="D214" s="15">
        <v>2.0351291000000001E-2</v>
      </c>
      <c r="E214" s="15">
        <v>3.1367600000000002E-3</v>
      </c>
      <c r="F214" s="15">
        <v>1.0416E-2</v>
      </c>
      <c r="I214" s="1">
        <f t="shared" ref="I214:M214" si="216">B214-AVERAGE(B214:B460)</f>
        <v>-6.0379565833333353E-3</v>
      </c>
      <c r="J214" s="1">
        <f t="shared" si="216"/>
        <v>-2.3821275675675675E-3</v>
      </c>
      <c r="K214" s="1">
        <f t="shared" si="216"/>
        <v>1.8307656351351353E-2</v>
      </c>
      <c r="L214" s="1">
        <f t="shared" si="216"/>
        <v>6.3351735135135142E-3</v>
      </c>
      <c r="M214" s="1">
        <f t="shared" si="216"/>
        <v>-1.2915405405405419E-3</v>
      </c>
    </row>
    <row r="215" spans="2:13" ht="14.25" customHeight="1">
      <c r="B215" s="15">
        <v>-9.2128999999999996E-4</v>
      </c>
      <c r="C215" s="15">
        <v>-6.7924099999999996E-3</v>
      </c>
      <c r="D215" s="15">
        <v>-1.2750455000000001E-2</v>
      </c>
      <c r="E215" s="15">
        <v>-7.2964000000000004E-4</v>
      </c>
      <c r="F215" s="15">
        <v>2.4903999999999999E-2</v>
      </c>
      <c r="I215" s="1">
        <f t="shared" ref="I215:M215" si="217">B215-AVERAGE(B215:B461)</f>
        <v>5.1521203714285707E-3</v>
      </c>
      <c r="J215" s="1">
        <f t="shared" si="217"/>
        <v>-8.2981977777777764E-3</v>
      </c>
      <c r="K215" s="1">
        <f t="shared" si="217"/>
        <v>-1.4285543638888889E-2</v>
      </c>
      <c r="L215" s="1">
        <f t="shared" si="217"/>
        <v>2.644750555555556E-3</v>
      </c>
      <c r="M215" s="1">
        <f t="shared" si="217"/>
        <v>1.3160583333333331E-2</v>
      </c>
    </row>
    <row r="216" spans="2:13" ht="14.25" customHeight="1">
      <c r="B216" s="15">
        <v>-7.1460999999999998E-3</v>
      </c>
      <c r="C216" s="15">
        <v>6.155008E-2</v>
      </c>
      <c r="D216" s="15">
        <v>1.0701085000000001E-2</v>
      </c>
      <c r="E216" s="15">
        <v>8.9704599999999995E-3</v>
      </c>
      <c r="F216" s="15">
        <v>4.7169999999999998E-3</v>
      </c>
      <c r="I216" s="1">
        <f t="shared" ref="I216:M216" si="218">B216-AVERAGE(B216:B462)</f>
        <v>-9.2115667647058898E-4</v>
      </c>
      <c r="J216" s="1">
        <f t="shared" si="218"/>
        <v>5.9807200857142855E-2</v>
      </c>
      <c r="K216" s="1">
        <f t="shared" si="218"/>
        <v>8.7578379714285722E-3</v>
      </c>
      <c r="L216" s="1">
        <f t="shared" si="218"/>
        <v>1.2420414857142856E-2</v>
      </c>
      <c r="M216" s="1">
        <f t="shared" si="218"/>
        <v>-6.6504000000000034E-3</v>
      </c>
    </row>
    <row r="217" spans="2:13" ht="14.25" customHeight="1">
      <c r="B217" s="15">
        <v>-3.2040899999999997E-2</v>
      </c>
      <c r="C217" s="15">
        <v>2.1474799999999998E-3</v>
      </c>
      <c r="D217" s="15">
        <v>-3.1033440000000001E-3</v>
      </c>
      <c r="E217" s="15">
        <v>-3.6700089999999998E-2</v>
      </c>
      <c r="F217" s="15">
        <v>1.5950000000000001E-3</v>
      </c>
      <c r="I217" s="1">
        <f t="shared" ref="I217:M217" si="219">B217-AVERAGE(B217:B463)</f>
        <v>-2.5843870515151513E-2</v>
      </c>
      <c r="J217" s="1">
        <f t="shared" si="219"/>
        <v>2.1636361764705882E-3</v>
      </c>
      <c r="K217" s="1">
        <f t="shared" si="219"/>
        <v>-4.7890075588235296E-3</v>
      </c>
      <c r="L217" s="1">
        <f t="shared" si="219"/>
        <v>-3.2884828823529409E-2</v>
      </c>
      <c r="M217" s="1">
        <f t="shared" si="219"/>
        <v>-9.9680000000000012E-3</v>
      </c>
    </row>
    <row r="218" spans="2:13" ht="14.25" customHeight="1">
      <c r="B218" s="15">
        <v>-4.9172199999999999E-3</v>
      </c>
      <c r="C218" s="15">
        <v>-2.0535709999999999E-2</v>
      </c>
      <c r="D218" s="15">
        <v>-2.1699278999999998E-2</v>
      </c>
      <c r="E218" s="15">
        <v>-4.679113E-2</v>
      </c>
      <c r="F218" s="15">
        <v>5.7492000000000001E-2</v>
      </c>
      <c r="I218" s="1">
        <f t="shared" ref="I218:M218" si="220">B218-AVERAGE(B218:B464)</f>
        <v>4.7218853124999984E-4</v>
      </c>
      <c r="J218" s="1">
        <f t="shared" si="220"/>
        <v>-2.0453989090909092E-2</v>
      </c>
      <c r="K218" s="1">
        <f t="shared" si="220"/>
        <v>-2.3530064E-2</v>
      </c>
      <c r="L218" s="1">
        <f t="shared" si="220"/>
        <v>-4.3972378787878789E-2</v>
      </c>
      <c r="M218" s="1">
        <f t="shared" si="220"/>
        <v>4.5626939393939393E-2</v>
      </c>
    </row>
    <row r="219" spans="2:13" ht="14.25" customHeight="1">
      <c r="B219" s="15">
        <v>1.0847294E-2</v>
      </c>
      <c r="C219" s="15">
        <v>2.4612579999999998E-2</v>
      </c>
      <c r="D219" s="15">
        <v>1.403837E-3</v>
      </c>
      <c r="E219" s="15">
        <v>4.3458650000000001E-2</v>
      </c>
      <c r="F219" s="15">
        <v>0.12345299999999999</v>
      </c>
      <c r="I219" s="1">
        <f t="shared" ref="I219:M219" si="221">B219-AVERAGE(B219:B465)</f>
        <v>1.6251934419354838E-2</v>
      </c>
      <c r="J219" s="1">
        <f t="shared" si="221"/>
        <v>2.4055113749999999E-2</v>
      </c>
      <c r="K219" s="1">
        <f t="shared" si="221"/>
        <v>-1.1622625000000002E-3</v>
      </c>
      <c r="L219" s="1">
        <f t="shared" si="221"/>
        <v>4.4903264375000002E-2</v>
      </c>
      <c r="M219" s="1">
        <f t="shared" si="221"/>
        <v>0.11301378124999999</v>
      </c>
    </row>
    <row r="220" spans="2:13" ht="14.25" customHeight="1">
      <c r="B220" s="15">
        <v>-2.8616000000000002E-3</v>
      </c>
      <c r="C220" s="15">
        <v>3.5588999999999998E-4</v>
      </c>
      <c r="D220" s="15">
        <v>2.6168224E-2</v>
      </c>
      <c r="E220" s="15">
        <v>3.8951270000000003E-2</v>
      </c>
      <c r="F220" s="15">
        <v>-1.49E-3</v>
      </c>
      <c r="I220" s="1">
        <f t="shared" ref="I220:M220" si="222">B220-AVERAGE(B220:B466)</f>
        <v>3.0847715666666663E-3</v>
      </c>
      <c r="J220" s="1">
        <f t="shared" si="222"/>
        <v>5.7439516129032257E-4</v>
      </c>
      <c r="K220" s="1">
        <f t="shared" si="222"/>
        <v>2.3564632161290323E-2</v>
      </c>
      <c r="L220" s="1">
        <f t="shared" si="222"/>
        <v>4.1844376774193552E-2</v>
      </c>
      <c r="M220" s="1">
        <f t="shared" si="222"/>
        <v>-8.2836129032258093E-3</v>
      </c>
    </row>
    <row r="221" spans="2:13" ht="14.25" customHeight="1">
      <c r="B221" s="15">
        <v>-5.2612300000000004E-3</v>
      </c>
      <c r="C221" s="15">
        <v>1.06719E-3</v>
      </c>
      <c r="D221" s="15">
        <v>0</v>
      </c>
      <c r="E221" s="15">
        <v>-7.2697100000000004E-3</v>
      </c>
      <c r="F221" s="15">
        <v>1.6029999999999999E-2</v>
      </c>
      <c r="I221" s="1">
        <f t="shared" ref="I221:M221" si="223">B221-AVERAGE(B221:B467)</f>
        <v>7.915129999999989E-4</v>
      </c>
      <c r="J221" s="1">
        <f t="shared" si="223"/>
        <v>1.3048416666666665E-3</v>
      </c>
      <c r="K221" s="1">
        <f t="shared" si="223"/>
        <v>-1.8181040999999997E-3</v>
      </c>
      <c r="L221" s="1">
        <f t="shared" si="223"/>
        <v>-2.9817906666666678E-3</v>
      </c>
      <c r="M221" s="1">
        <f t="shared" si="223"/>
        <v>8.9602666666666643E-3</v>
      </c>
    </row>
    <row r="222" spans="2:13" ht="14.25" customHeight="1">
      <c r="B222" s="15">
        <v>-2.3560569999999999E-2</v>
      </c>
      <c r="C222" s="15">
        <v>-7.28496E-3</v>
      </c>
      <c r="D222" s="15">
        <v>-1.0746856000000001E-2</v>
      </c>
      <c r="E222" s="15">
        <v>-3.368554E-2</v>
      </c>
      <c r="F222" s="15">
        <v>-1.174E-2</v>
      </c>
      <c r="I222" s="1">
        <f t="shared" ref="I222:M222" si="224">B222-AVERAGE(B222:B468)</f>
        <v>-1.7479558678571427E-2</v>
      </c>
      <c r="J222" s="1">
        <f t="shared" si="224"/>
        <v>-7.0023137931034488E-3</v>
      </c>
      <c r="K222" s="1">
        <f t="shared" si="224"/>
        <v>-1.2627653344827587E-2</v>
      </c>
      <c r="L222" s="1">
        <f t="shared" si="224"/>
        <v>-2.9500441034482759E-2</v>
      </c>
      <c r="M222" s="1">
        <f t="shared" si="224"/>
        <v>-1.8500758620689658E-2</v>
      </c>
    </row>
    <row r="223" spans="2:13" ht="14.25" customHeight="1">
      <c r="B223" s="15">
        <v>-1.2556950000000001E-2</v>
      </c>
      <c r="C223" s="15">
        <v>-1.252909E-2</v>
      </c>
      <c r="D223" s="15">
        <v>-1.4638099999999999E-2</v>
      </c>
      <c r="E223" s="15">
        <v>-1.9919909999999999E-2</v>
      </c>
      <c r="F223" s="15">
        <v>1.448E-2</v>
      </c>
      <c r="I223" s="1">
        <f t="shared" ref="I223:M223" si="225">B223-AVERAGE(B223:B469)</f>
        <v>-7.1233297407407425E-3</v>
      </c>
      <c r="J223" s="1">
        <f t="shared" si="225"/>
        <v>-1.2496526428571427E-2</v>
      </c>
      <c r="K223" s="1">
        <f t="shared" si="225"/>
        <v>-1.6969884964285715E-2</v>
      </c>
      <c r="L223" s="1">
        <f t="shared" si="225"/>
        <v>-1.6788398214285714E-2</v>
      </c>
      <c r="M223" s="1">
        <f t="shared" si="225"/>
        <v>7.0584999999999979E-3</v>
      </c>
    </row>
    <row r="224" spans="2:13" ht="14.25" customHeight="1">
      <c r="B224" s="15">
        <v>-1.2965920000000001E-2</v>
      </c>
      <c r="C224" s="15">
        <v>-9.9691899999999993E-3</v>
      </c>
      <c r="D224" s="15">
        <v>2.5973957999999998E-2</v>
      </c>
      <c r="E224" s="15">
        <v>-3.20332E-3</v>
      </c>
      <c r="F224" s="15">
        <v>-3.1620000000000002E-2</v>
      </c>
      <c r="I224" s="1">
        <f t="shared" ref="I224:M224" si="226">B224-AVERAGE(B224:B470)</f>
        <v>-7.8062739615384624E-3</v>
      </c>
      <c r="J224" s="1">
        <f t="shared" si="226"/>
        <v>-1.0399460740740741E-2</v>
      </c>
      <c r="K224" s="1">
        <f t="shared" si="226"/>
        <v>2.3013658777777776E-2</v>
      </c>
      <c r="L224" s="1">
        <f t="shared" si="226"/>
        <v>-6.9360074074074039E-4</v>
      </c>
      <c r="M224" s="1">
        <f t="shared" si="226"/>
        <v>-3.8780074074074078E-2</v>
      </c>
    </row>
    <row r="225" spans="2:13" ht="14.25" customHeight="1">
      <c r="B225" s="15">
        <v>-2.2735699999999999E-3</v>
      </c>
      <c r="C225" s="15">
        <v>-7.1402899999999997E-3</v>
      </c>
      <c r="D225" s="15">
        <v>7.2857499999999997E-4</v>
      </c>
      <c r="E225" s="15">
        <v>2.5487499999999998E-3</v>
      </c>
      <c r="F225" s="15">
        <v>7.9214000000000007E-2</v>
      </c>
      <c r="I225" s="1">
        <f t="shared" ref="I225:M225" si="227">B225-AVERAGE(B225:B471)</f>
        <v>2.5738250800000006E-3</v>
      </c>
      <c r="J225" s="1">
        <f t="shared" si="227"/>
        <v>-7.9705399999999999E-3</v>
      </c>
      <c r="K225" s="1">
        <f t="shared" si="227"/>
        <v>-1.3465834999999999E-3</v>
      </c>
      <c r="L225" s="1">
        <f t="shared" si="227"/>
        <v>5.0317923076923076E-3</v>
      </c>
      <c r="M225" s="1">
        <f t="shared" si="227"/>
        <v>7.0562384615384624E-2</v>
      </c>
    </row>
    <row r="226" spans="2:13" ht="14.25" customHeight="1">
      <c r="B226" s="15">
        <v>-3.0510240000000001E-2</v>
      </c>
      <c r="C226" s="15">
        <v>-7.3753000000000002E-4</v>
      </c>
      <c r="D226" s="15">
        <v>2.7300029999999999E-3</v>
      </c>
      <c r="E226" s="15">
        <v>2.8738499999999998E-3</v>
      </c>
      <c r="F226" s="15">
        <v>9.5949999999999994E-3</v>
      </c>
      <c r="I226" s="1">
        <f t="shared" ref="I226:M226" si="228">B226-AVERAGE(B226:B472)</f>
        <v>-2.5555602208333333E-2</v>
      </c>
      <c r="J226" s="1">
        <f t="shared" si="228"/>
        <v>-1.8866015999999992E-3</v>
      </c>
      <c r="K226" s="1">
        <f t="shared" si="228"/>
        <v>6.0098115999999979E-4</v>
      </c>
      <c r="L226" s="1">
        <f t="shared" si="228"/>
        <v>5.5581640000000009E-3</v>
      </c>
      <c r="M226" s="1">
        <f t="shared" si="228"/>
        <v>3.7658799999999992E-3</v>
      </c>
    </row>
    <row r="227" spans="2:13" ht="14.25" customHeight="1">
      <c r="B227" s="15">
        <v>6.6466472999999998E-2</v>
      </c>
      <c r="C227" s="15">
        <v>1.051846E-2</v>
      </c>
      <c r="D227" s="15">
        <v>-2.6499747000000001E-2</v>
      </c>
      <c r="E227" s="15">
        <v>-5.8414900000000004E-3</v>
      </c>
      <c r="F227" s="15">
        <v>-2.6849999999999999E-2</v>
      </c>
      <c r="I227" s="1">
        <f t="shared" ref="I227:M227" si="229">B227-AVERAGE(B227:B473)</f>
        <v>7.0309997652173911E-2</v>
      </c>
      <c r="J227" s="1">
        <f t="shared" si="229"/>
        <v>9.2907800000000002E-3</v>
      </c>
      <c r="K227" s="1">
        <f t="shared" si="229"/>
        <v>-2.8603727958333335E-2</v>
      </c>
      <c r="L227" s="1">
        <f t="shared" si="229"/>
        <v>-2.9255858333333338E-3</v>
      </c>
      <c r="M227" s="1">
        <f t="shared" si="229"/>
        <v>-3.252220833333333E-2</v>
      </c>
    </row>
    <row r="228" spans="2:13" ht="14.25" customHeight="1">
      <c r="B228" s="15">
        <v>-5.0814249999999998E-2</v>
      </c>
      <c r="C228" s="15">
        <v>-1.442652E-2</v>
      </c>
      <c r="D228" s="15">
        <v>1.9763282E-2</v>
      </c>
      <c r="E228" s="15">
        <v>4.0354790000000001E-2</v>
      </c>
      <c r="F228" s="15">
        <v>6.1310000000000002E-3</v>
      </c>
      <c r="I228" s="1">
        <f t="shared" ref="I228:M228" si="230">B228-AVERAGE(B228:B474)</f>
        <v>-4.3774816363636365E-2</v>
      </c>
      <c r="J228" s="1">
        <f t="shared" si="230"/>
        <v>-1.5250253043478261E-2</v>
      </c>
      <c r="K228" s="1">
        <f t="shared" si="230"/>
        <v>1.6415660695652173E-2</v>
      </c>
      <c r="L228" s="1">
        <f t="shared" si="230"/>
        <v>4.3143494782608698E-2</v>
      </c>
      <c r="M228" s="1">
        <f t="shared" si="230"/>
        <v>-9.5521739130434869E-4</v>
      </c>
    </row>
    <row r="229" spans="2:13" ht="14.25" customHeight="1">
      <c r="B229" s="15">
        <v>5.8049529999999998E-3</v>
      </c>
      <c r="C229" s="15">
        <v>9.8202500000000009E-3</v>
      </c>
      <c r="D229" s="15">
        <v>2.7973284000000001E-2</v>
      </c>
      <c r="E229" s="15">
        <v>1.193516E-2</v>
      </c>
      <c r="F229" s="15">
        <v>3.8755999999999999E-2</v>
      </c>
      <c r="I229" s="1">
        <f t="shared" ref="I229:M229" si="231">B229-AVERAGE(B229:B475)</f>
        <v>1.0759871571428572E-2</v>
      </c>
      <c r="J229" s="1">
        <f t="shared" si="231"/>
        <v>8.3033236363636385E-3</v>
      </c>
      <c r="K229" s="1">
        <f t="shared" si="231"/>
        <v>2.5371829090909091E-2</v>
      </c>
      <c r="L229" s="1">
        <f t="shared" si="231"/>
        <v>1.6684932727272728E-2</v>
      </c>
      <c r="M229" s="1">
        <f t="shared" si="231"/>
        <v>3.1626363636363633E-2</v>
      </c>
    </row>
    <row r="230" spans="2:13" ht="14.25" customHeight="1">
      <c r="B230" s="15">
        <v>-6.0279699999999997E-3</v>
      </c>
      <c r="C230" s="15">
        <v>2.403665E-2</v>
      </c>
      <c r="D230" s="15">
        <v>-1.2361071E-2</v>
      </c>
      <c r="E230" s="15">
        <v>-1.158383E-2</v>
      </c>
      <c r="F230" s="15">
        <v>-3.4849999999999999E-2</v>
      </c>
      <c r="I230" s="1">
        <f t="shared" ref="I230:M230" si="232">B230-AVERAGE(B230:B476)</f>
        <v>-5.3505784999999858E-4</v>
      </c>
      <c r="J230" s="1">
        <f t="shared" si="232"/>
        <v>2.2915120000000001E-2</v>
      </c>
      <c r="K230" s="1">
        <f t="shared" si="232"/>
        <v>-1.375434357142857E-2</v>
      </c>
      <c r="L230" s="1">
        <f t="shared" si="232"/>
        <v>-6.0395366666666653E-3</v>
      </c>
      <c r="M230" s="1">
        <f t="shared" si="232"/>
        <v>-4.0473619047619043E-2</v>
      </c>
    </row>
    <row r="231" spans="2:13" ht="14.25" customHeight="1">
      <c r="B231" s="15">
        <v>3.7806435999999999E-2</v>
      </c>
      <c r="C231" s="15">
        <v>2.27558E-2</v>
      </c>
      <c r="D231" s="15">
        <v>9.5443690000000005E-3</v>
      </c>
      <c r="E231" s="15">
        <v>-8.4167500000000006E-3</v>
      </c>
      <c r="F231" s="15">
        <v>9.6607999999999999E-2</v>
      </c>
      <c r="I231" s="1">
        <f t="shared" ref="I231:M231" si="233">B231-AVERAGE(B231:B477)</f>
        <v>4.3271187210526314E-2</v>
      </c>
      <c r="J231" s="1">
        <f t="shared" si="233"/>
        <v>2.2780025999999998E-2</v>
      </c>
      <c r="K231" s="1">
        <f t="shared" si="233"/>
        <v>7.4633792500000008E-3</v>
      </c>
      <c r="L231" s="1">
        <f t="shared" si="233"/>
        <v>-3.1744335000000005E-3</v>
      </c>
      <c r="M231" s="1">
        <f t="shared" si="233"/>
        <v>8.8960700000000004E-2</v>
      </c>
    </row>
    <row r="232" spans="2:13" ht="14.25" customHeight="1">
      <c r="B232" s="15">
        <v>-1.2557469999999999E-2</v>
      </c>
      <c r="C232" s="15">
        <v>3.3287E-3</v>
      </c>
      <c r="D232" s="15">
        <v>-2.9432109999999998E-3</v>
      </c>
      <c r="E232" s="15">
        <v>-2.57873E-3</v>
      </c>
      <c r="F232" s="15">
        <v>1.1922E-2</v>
      </c>
      <c r="I232" s="1">
        <f t="shared" ref="I232:M232" si="234">B232-AVERAGE(B232:B478)</f>
        <v>-4.6887639444444448E-3</v>
      </c>
      <c r="J232" s="1">
        <f t="shared" si="234"/>
        <v>4.5518747368421047E-3</v>
      </c>
      <c r="K232" s="1">
        <f t="shared" si="234"/>
        <v>-4.6313913157894739E-3</v>
      </c>
      <c r="L232" s="1">
        <f t="shared" si="234"/>
        <v>2.4965110526315774E-3</v>
      </c>
      <c r="M232" s="1">
        <f t="shared" si="234"/>
        <v>8.9568421052631589E-3</v>
      </c>
    </row>
    <row r="233" spans="2:13" ht="14.25" customHeight="1">
      <c r="B233" s="15">
        <v>7.9324949999999995E-3</v>
      </c>
      <c r="C233" s="15">
        <v>1.3095860000000001E-2</v>
      </c>
      <c r="D233" s="15">
        <v>1.1181679999999999E-2</v>
      </c>
      <c r="E233" s="15">
        <v>-3.2317100000000001E-3</v>
      </c>
      <c r="F233" s="15">
        <v>-1.401E-2</v>
      </c>
      <c r="I233" s="1">
        <f t="shared" ref="I233:M233" si="235">B233-AVERAGE(B233:B479)</f>
        <v>1.5525391411764705E-2</v>
      </c>
      <c r="J233" s="1">
        <f t="shared" si="235"/>
        <v>1.4571916666666667E-2</v>
      </c>
      <c r="K233" s="1">
        <f t="shared" si="235"/>
        <v>9.2362001666666665E-3</v>
      </c>
      <c r="L233" s="1">
        <f t="shared" si="235"/>
        <v>1.9822261111111113E-3</v>
      </c>
      <c r="M233" s="1">
        <f t="shared" si="235"/>
        <v>-1.6477555555555554E-2</v>
      </c>
    </row>
    <row r="234" spans="2:13" ht="14.25" customHeight="1">
      <c r="B234" s="15">
        <v>-2.1361620000000001E-2</v>
      </c>
      <c r="C234" s="15">
        <v>-4.9983199999999997E-3</v>
      </c>
      <c r="D234" s="15">
        <v>2.6096956000000001E-2</v>
      </c>
      <c r="E234" s="15">
        <v>3.0044299999999999E-2</v>
      </c>
      <c r="F234" s="15">
        <v>2.4931999999999999E-2</v>
      </c>
      <c r="I234" s="1">
        <f t="shared" ref="I234:M234" si="236">B234-AVERAGE(B234:B480)</f>
        <v>-1.2798386625000002E-2</v>
      </c>
      <c r="J234" s="1">
        <f t="shared" si="236"/>
        <v>-2.6650917647058838E-3</v>
      </c>
      <c r="K234" s="1">
        <f t="shared" si="236"/>
        <v>2.4694782058823531E-2</v>
      </c>
      <c r="L234" s="1">
        <f t="shared" si="236"/>
        <v>3.5374837647058822E-2</v>
      </c>
      <c r="M234" s="1">
        <f t="shared" si="236"/>
        <v>2.1495176470588233E-2</v>
      </c>
    </row>
    <row r="235" spans="2:13" ht="14.25" customHeight="1">
      <c r="B235" s="15">
        <v>-9.0630999999999993E-3</v>
      </c>
      <c r="C235" s="15">
        <v>-4.3305000000000001E-3</v>
      </c>
      <c r="D235" s="15">
        <v>0</v>
      </c>
      <c r="E235" s="15">
        <v>-1.563316E-2</v>
      </c>
      <c r="F235" s="15">
        <v>-2.3900000000000002E-3</v>
      </c>
      <c r="I235" s="1">
        <f t="shared" ref="I235:M235" si="237">B235-AVERAGE(B235:B481)</f>
        <v>-1.3530923999999995E-3</v>
      </c>
      <c r="J235" s="1">
        <f t="shared" si="237"/>
        <v>-2.1638400000000002E-3</v>
      </c>
      <c r="K235" s="1">
        <f t="shared" si="237"/>
        <v>1.4124993750000013E-4</v>
      </c>
      <c r="L235" s="1">
        <f t="shared" si="237"/>
        <v>-8.0916949999999994E-3</v>
      </c>
      <c r="M235" s="1">
        <f t="shared" si="237"/>
        <v>-4.4833749999999995E-3</v>
      </c>
    </row>
    <row r="236" spans="2:13" ht="14.25" customHeight="1">
      <c r="B236" s="15">
        <v>-2.0997020000000002E-2</v>
      </c>
      <c r="C236" s="15">
        <v>-1.983292E-2</v>
      </c>
      <c r="D236" s="15">
        <v>-1.8622274000000001E-2</v>
      </c>
      <c r="E236" s="15">
        <v>-2.4088720000000001E-2</v>
      </c>
      <c r="F236" s="15">
        <v>-4.9899999999999996E-3</v>
      </c>
      <c r="I236" s="1">
        <f t="shared" ref="I236:M236" si="238">B236-AVERAGE(B236:B482)</f>
        <v>-1.3383661857142858E-2</v>
      </c>
      <c r="J236" s="1">
        <f t="shared" si="238"/>
        <v>-1.7810516000000002E-2</v>
      </c>
      <c r="K236" s="1">
        <f t="shared" si="238"/>
        <v>-1.8471607399999999E-2</v>
      </c>
      <c r="L236" s="1">
        <f t="shared" si="238"/>
        <v>-1.7086701333333336E-2</v>
      </c>
      <c r="M236" s="1">
        <f t="shared" si="238"/>
        <v>-7.3822666666666656E-3</v>
      </c>
    </row>
    <row r="237" spans="2:13" ht="14.25" customHeight="1">
      <c r="B237" s="15">
        <v>-3.0526330000000001E-2</v>
      </c>
      <c r="C237" s="15">
        <v>7.0991000000000001E-4</v>
      </c>
      <c r="D237" s="15">
        <v>-2.0996243000000001E-2</v>
      </c>
      <c r="E237" s="15">
        <v>-2.2826519999999999E-2</v>
      </c>
      <c r="F237" s="15">
        <v>-4.3240000000000001E-2</v>
      </c>
      <c r="I237" s="1">
        <f t="shared" ref="I237:M237" si="239">B237-AVERAGE(B237:B483)</f>
        <v>-2.3942484307692306E-2</v>
      </c>
      <c r="J237" s="1">
        <f t="shared" si="239"/>
        <v>1.4601342857142861E-3</v>
      </c>
      <c r="K237" s="1">
        <f t="shared" si="239"/>
        <v>-2.2164976928571431E-2</v>
      </c>
      <c r="L237" s="1">
        <f t="shared" si="239"/>
        <v>-1.7044980000000001E-2</v>
      </c>
      <c r="M237" s="1">
        <f t="shared" si="239"/>
        <v>-4.6159571428571432E-2</v>
      </c>
    </row>
    <row r="238" spans="2:13" ht="14.25" customHeight="1">
      <c r="B238" s="15">
        <v>-2.0358310000000001E-2</v>
      </c>
      <c r="C238" s="15">
        <v>-3.8843500000000003E-2</v>
      </c>
      <c r="D238" s="15">
        <v>1.7857163999999998E-2</v>
      </c>
      <c r="E238" s="15">
        <v>-6.9297100000000004E-3</v>
      </c>
      <c r="F238" s="15">
        <v>3.9416E-2</v>
      </c>
      <c r="I238" s="1">
        <f t="shared" ref="I238:M238" si="240">B238-AVERAGE(B238:B484)</f>
        <v>-1.5769671333333336E-2</v>
      </c>
      <c r="J238" s="1">
        <f t="shared" si="240"/>
        <v>-3.7980957692307693E-2</v>
      </c>
      <c r="K238" s="1">
        <f t="shared" si="240"/>
        <v>1.4983431846153843E-2</v>
      </c>
      <c r="L238" s="1">
        <f t="shared" si="240"/>
        <v>-2.459322307692309E-3</v>
      </c>
      <c r="M238" s="1">
        <f t="shared" si="240"/>
        <v>3.2945692307692308E-2</v>
      </c>
    </row>
    <row r="239" spans="2:13" ht="14.25" customHeight="1">
      <c r="B239" s="15">
        <v>1.1221995E-2</v>
      </c>
      <c r="C239" s="15">
        <v>1.8453600000000001E-3</v>
      </c>
      <c r="D239" s="15">
        <v>-6.1718400000000001E-4</v>
      </c>
      <c r="E239" s="15">
        <v>-9.4541599999999996E-3</v>
      </c>
      <c r="F239" s="15">
        <v>-8.9999999999999993E-3</v>
      </c>
      <c r="I239" s="1">
        <f t="shared" ref="I239:M239" si="241">B239-AVERAGE(B239:B485)</f>
        <v>1.4377027181818183E-2</v>
      </c>
      <c r="J239" s="1">
        <f t="shared" si="241"/>
        <v>-4.571775000000004E-4</v>
      </c>
      <c r="K239" s="1">
        <f t="shared" si="241"/>
        <v>-2.2422968333333329E-3</v>
      </c>
      <c r="L239" s="1">
        <f t="shared" si="241"/>
        <v>-5.1887158333333338E-3</v>
      </c>
      <c r="M239" s="1">
        <f t="shared" si="241"/>
        <v>-1.2724833333333333E-2</v>
      </c>
    </row>
    <row r="240" spans="2:13" ht="14.25" customHeight="1">
      <c r="B240" s="15">
        <v>-4.3841799999999997E-3</v>
      </c>
      <c r="C240" s="15">
        <v>2.431378E-2</v>
      </c>
      <c r="D240" s="15">
        <v>-3.087509E-3</v>
      </c>
      <c r="E240" s="15">
        <v>-1.4770899999999999E-3</v>
      </c>
      <c r="F240" s="15">
        <v>4.0778000000000002E-2</v>
      </c>
      <c r="I240" s="1">
        <f t="shared" ref="I240:M240" si="242">B240-AVERAGE(B240:B486)</f>
        <v>2.0855490000000042E-4</v>
      </c>
      <c r="J240" s="1">
        <f t="shared" si="242"/>
        <v>2.1969680909090912E-2</v>
      </c>
      <c r="K240" s="1">
        <f t="shared" si="242"/>
        <v>-4.9164669999999999E-3</v>
      </c>
      <c r="L240" s="1">
        <f t="shared" si="242"/>
        <v>2.3166527272727284E-3</v>
      </c>
      <c r="M240" s="1">
        <f t="shared" si="242"/>
        <v>3.5896363636363636E-2</v>
      </c>
    </row>
    <row r="241" spans="2:13" ht="14.25" customHeight="1">
      <c r="B241" s="15">
        <v>-1.210952E-2</v>
      </c>
      <c r="C241" s="15">
        <v>-2.2657750000000001E-2</v>
      </c>
      <c r="D241" s="15">
        <v>-1.3981E-2</v>
      </c>
      <c r="E241" s="15">
        <v>1.9116959999999999E-2</v>
      </c>
      <c r="F241" s="15">
        <v>-1.1820000000000001E-2</v>
      </c>
      <c r="I241" s="1">
        <f t="shared" ref="I241:M241" si="243">B241-AVERAGE(B241:B487)</f>
        <v>-7.4936123333333342E-3</v>
      </c>
      <c r="J241" s="1">
        <f t="shared" si="243"/>
        <v>-2.2804880999999999E-2</v>
      </c>
      <c r="K241" s="1">
        <f t="shared" si="243"/>
        <v>-1.63016047E-2</v>
      </c>
      <c r="L241" s="1">
        <f t="shared" si="243"/>
        <v>2.3142367999999996E-2</v>
      </c>
      <c r="M241" s="1">
        <f t="shared" si="243"/>
        <v>-1.3112E-2</v>
      </c>
    </row>
    <row r="242" spans="2:13" ht="14.25" customHeight="1">
      <c r="B242" s="15">
        <v>-1.0725739999999999E-2</v>
      </c>
      <c r="C242" s="15">
        <v>6.0717399999999999E-3</v>
      </c>
      <c r="D242" s="15">
        <v>1.1127975999999999E-2</v>
      </c>
      <c r="E242" s="15">
        <v>-8.8208599999999998E-3</v>
      </c>
      <c r="F242" s="15">
        <v>-2.3300000000000001E-2</v>
      </c>
      <c r="I242" s="1">
        <f t="shared" ref="I242:M242" si="244">B242-AVERAGE(B242:B488)</f>
        <v>-7.0465338749999993E-3</v>
      </c>
      <c r="J242" s="1">
        <f t="shared" si="244"/>
        <v>3.390733333333334E-3</v>
      </c>
      <c r="K242" s="1">
        <f t="shared" si="244"/>
        <v>6.9960818888888882E-3</v>
      </c>
      <c r="L242" s="1">
        <f t="shared" si="244"/>
        <v>-2.2240777777777776E-3</v>
      </c>
      <c r="M242" s="1">
        <f t="shared" si="244"/>
        <v>-2.6048888888888889E-2</v>
      </c>
    </row>
    <row r="243" spans="2:13" ht="14.25" customHeight="1">
      <c r="B243" s="15">
        <v>2.9146735999999999E-2</v>
      </c>
      <c r="C243" s="15">
        <v>1.188734E-2</v>
      </c>
      <c r="D243" s="15">
        <v>-6.1239939999999998E-3</v>
      </c>
      <c r="E243" s="15">
        <v>1.3518200000000001E-3</v>
      </c>
      <c r="F243" s="15">
        <v>3.0141999999999999E-2</v>
      </c>
      <c r="I243" s="1">
        <f t="shared" ref="I243:M243" si="245">B243-AVERAGE(B243:B489)</f>
        <v>3.1819294428571426E-2</v>
      </c>
      <c r="J243" s="1">
        <f t="shared" si="245"/>
        <v>9.6301749999999995E-3</v>
      </c>
      <c r="K243" s="1">
        <f t="shared" si="245"/>
        <v>-9.3813778749999993E-3</v>
      </c>
      <c r="L243" s="1">
        <f t="shared" si="245"/>
        <v>7.6705924999999984E-3</v>
      </c>
      <c r="M243" s="1">
        <f t="shared" si="245"/>
        <v>2.4136999999999999E-2</v>
      </c>
    </row>
    <row r="244" spans="2:13" ht="14.25" customHeight="1">
      <c r="B244" s="15">
        <v>2.8594833E-2</v>
      </c>
      <c r="C244" s="15">
        <v>4.1568600000000001E-3</v>
      </c>
      <c r="D244" s="15">
        <v>-6.0725559999999998E-3</v>
      </c>
      <c r="E244" s="15">
        <v>-1.608735E-2</v>
      </c>
      <c r="F244" s="15">
        <v>2.0295000000000001E-2</v>
      </c>
      <c r="I244" s="1">
        <f t="shared" ref="I244:M244" si="246">B244-AVERAGE(B244:B490)</f>
        <v>3.6570607166666665E-2</v>
      </c>
      <c r="J244" s="1">
        <f t="shared" si="246"/>
        <v>3.2754342857142849E-3</v>
      </c>
      <c r="K244" s="1">
        <f t="shared" si="246"/>
        <v>-1.0670136714285714E-2</v>
      </c>
      <c r="L244" s="1">
        <f t="shared" si="246"/>
        <v>-8.6727785714285736E-3</v>
      </c>
      <c r="M244" s="1">
        <f t="shared" si="246"/>
        <v>1.7738142857142859E-2</v>
      </c>
    </row>
    <row r="245" spans="2:13" ht="14.25" customHeight="1">
      <c r="B245" s="15">
        <v>-2.607073E-2</v>
      </c>
      <c r="C245" s="15">
        <v>-4.0856650000000001E-2</v>
      </c>
      <c r="D245" s="15">
        <v>3.0548279999999999E-3</v>
      </c>
      <c r="E245" s="15">
        <v>-1.9894769999999999E-2</v>
      </c>
      <c r="F245" s="15">
        <v>-3.8379999999999997E-2</v>
      </c>
      <c r="I245" s="1">
        <f t="shared" ref="I245:M245" si="247">B245-AVERAGE(B245:B491)</f>
        <v>-1.0780834399999998E-2</v>
      </c>
      <c r="J245" s="1">
        <f t="shared" si="247"/>
        <v>-4.119217E-2</v>
      </c>
      <c r="K245" s="1">
        <f t="shared" si="247"/>
        <v>-3.3211088333333343E-3</v>
      </c>
      <c r="L245" s="1">
        <f t="shared" si="247"/>
        <v>-1.3925661666666665E-2</v>
      </c>
      <c r="M245" s="1">
        <f t="shared" si="247"/>
        <v>-3.79805E-2</v>
      </c>
    </row>
    <row r="246" spans="2:13" ht="14.25" customHeight="1">
      <c r="B246" s="15">
        <v>-3.3460799999999999E-2</v>
      </c>
      <c r="C246" s="15">
        <v>-4.8789699999999998E-2</v>
      </c>
      <c r="D246" s="15">
        <v>-1.6212805E-2</v>
      </c>
      <c r="E246" s="15">
        <v>-5.5996270000000001E-2</v>
      </c>
      <c r="F246" s="15">
        <v>9.1369999999999993E-3</v>
      </c>
      <c r="I246" s="1">
        <f t="shared" ref="I246:M246" si="248">B246-AVERAGE(B246:B492)</f>
        <v>-2.0866112999999999E-2</v>
      </c>
      <c r="J246" s="1">
        <f t="shared" si="248"/>
        <v>-5.7363654E-2</v>
      </c>
      <c r="K246" s="1">
        <f t="shared" si="248"/>
        <v>-2.3252963600000003E-2</v>
      </c>
      <c r="L246" s="1">
        <f t="shared" si="248"/>
        <v>-5.2812294000000003E-2</v>
      </c>
      <c r="M246" s="1">
        <f t="shared" si="248"/>
        <v>1.9404000000000001E-3</v>
      </c>
    </row>
    <row r="247" spans="2:13" ht="14.25" customHeight="1">
      <c r="B247" s="15">
        <v>-1.4412899999999999E-2</v>
      </c>
      <c r="C247" s="15">
        <v>4.73465E-3</v>
      </c>
      <c r="D247" s="15">
        <v>1.6024743000000001E-2</v>
      </c>
      <c r="E247" s="15">
        <v>-3.460208E-2</v>
      </c>
      <c r="F247" s="15">
        <v>1.761E-3</v>
      </c>
      <c r="I247" s="1">
        <f t="shared" ref="I247:M247" si="249">B247-AVERAGE(B247:B493)</f>
        <v>-8.7735839999999975E-3</v>
      </c>
      <c r="J247" s="1">
        <f t="shared" si="249"/>
        <v>-1.8180217500000002E-2</v>
      </c>
      <c r="K247" s="1">
        <f t="shared" si="249"/>
        <v>3.1713434999999998E-3</v>
      </c>
      <c r="L247" s="1">
        <f t="shared" si="249"/>
        <v>-4.4621177499999998E-2</v>
      </c>
      <c r="M247" s="1">
        <f t="shared" si="249"/>
        <v>-4.9504999999999983E-3</v>
      </c>
    </row>
    <row r="248" spans="2:13" ht="14.25" customHeight="1">
      <c r="B248" s="15">
        <v>-1.0035840000000001E-2</v>
      </c>
      <c r="C248" s="15">
        <v>6.1653300000000001E-2</v>
      </c>
      <c r="D248" s="15">
        <v>1.3352472000000001E-2</v>
      </c>
      <c r="E248" s="15">
        <v>6.1571910000000001E-2</v>
      </c>
      <c r="F248" s="15">
        <v>1.7323999999999999E-2</v>
      </c>
      <c r="I248" s="1">
        <f t="shared" ref="I248:M248" si="250">B248-AVERAGE(B248:B494)</f>
        <v>-8.7833159999999993E-3</v>
      </c>
      <c r="J248" s="1">
        <f t="shared" si="250"/>
        <v>3.2678360000000004E-2</v>
      </c>
      <c r="K248" s="1">
        <f t="shared" si="250"/>
        <v>1.5561870000000023E-3</v>
      </c>
      <c r="L248" s="1">
        <f t="shared" si="250"/>
        <v>3.6679086666666666E-2</v>
      </c>
      <c r="M248" s="1">
        <f t="shared" si="250"/>
        <v>8.9623333333333343E-3</v>
      </c>
    </row>
    <row r="249" spans="2:13" ht="14.25" customHeight="1">
      <c r="B249" s="15">
        <v>7.5307919999999997E-3</v>
      </c>
      <c r="C249" s="15">
        <v>2.9590799999999998E-3</v>
      </c>
      <c r="D249" s="15">
        <v>3.9794829999999998E-3</v>
      </c>
      <c r="E249" s="15">
        <v>-9.16433E-3</v>
      </c>
      <c r="F249" s="15">
        <v>2.715E-3</v>
      </c>
      <c r="I249" s="1">
        <f t="shared" ref="I249:M249" si="251">B249-AVERAGE(B249:B495)</f>
        <v>0</v>
      </c>
      <c r="J249" s="1">
        <f t="shared" si="251"/>
        <v>-9.67668E-3</v>
      </c>
      <c r="K249" s="1">
        <f t="shared" si="251"/>
        <v>-7.0387085E-3</v>
      </c>
      <c r="L249" s="1">
        <f t="shared" si="251"/>
        <v>-1.571761E-2</v>
      </c>
      <c r="M249" s="1">
        <f t="shared" si="251"/>
        <v>-1.1655000000000003E-3</v>
      </c>
    </row>
    <row r="250" spans="2:13" ht="14.25" customHeight="1">
      <c r="C250" s="15">
        <v>2.2312439999999999E-2</v>
      </c>
      <c r="D250" s="15">
        <v>1.8056900000000001E-2</v>
      </c>
      <c r="E250" s="15">
        <v>2.2270890000000002E-2</v>
      </c>
      <c r="F250" s="15">
        <v>5.0460000000000001E-3</v>
      </c>
      <c r="I250" s="1" t="e">
        <f t="shared" ref="I250:M250" si="252">B250-AVERAGE(B250:B496)</f>
        <v>#DIV/0!</v>
      </c>
      <c r="J250" s="1">
        <f t="shared" si="252"/>
        <v>0</v>
      </c>
      <c r="K250" s="1">
        <f t="shared" si="252"/>
        <v>0</v>
      </c>
      <c r="L250" s="1">
        <f t="shared" si="252"/>
        <v>0</v>
      </c>
      <c r="M250" s="1">
        <f t="shared" si="252"/>
        <v>0</v>
      </c>
    </row>
    <row r="251" spans="2:13" ht="14.25" customHeight="1"/>
    <row r="252" spans="2:13" ht="14.25" customHeight="1"/>
    <row r="253" spans="2:13" ht="14.25" customHeight="1"/>
    <row r="254" spans="2:13" ht="14.25" customHeight="1"/>
    <row r="255" spans="2:13" ht="14.25" customHeight="1"/>
    <row r="256" spans="2:13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C2:AF21"/>
  <sheetViews>
    <sheetView tabSelected="1" topLeftCell="B13" workbookViewId="0">
      <selection activeCell="G23" sqref="G23"/>
    </sheetView>
  </sheetViews>
  <sheetFormatPr defaultColWidth="14.453125" defaultRowHeight="15" customHeight="1"/>
  <cols>
    <col min="5" max="5" width="21.08984375" customWidth="1"/>
    <col min="6" max="6" width="19.26953125" customWidth="1"/>
    <col min="7" max="7" width="24.26953125" customWidth="1"/>
    <col min="9" max="9" width="31" customWidth="1"/>
  </cols>
  <sheetData>
    <row r="2" spans="3:32">
      <c r="F2" s="1" t="s">
        <v>60</v>
      </c>
    </row>
    <row r="5" spans="3:32"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K5" s="1" t="s">
        <v>26</v>
      </c>
      <c r="L5" s="1" t="s">
        <v>27</v>
      </c>
      <c r="M5" s="1" t="s">
        <v>40</v>
      </c>
      <c r="N5" s="1" t="s">
        <v>28</v>
      </c>
      <c r="O5" s="1" t="s">
        <v>29</v>
      </c>
      <c r="P5" s="1" t="s">
        <v>41</v>
      </c>
      <c r="T5" s="1" t="s">
        <v>26</v>
      </c>
      <c r="U5" s="1" t="s">
        <v>27</v>
      </c>
      <c r="V5" s="1" t="s">
        <v>28</v>
      </c>
      <c r="W5" s="1" t="s">
        <v>29</v>
      </c>
      <c r="X5" s="1" t="s">
        <v>41</v>
      </c>
      <c r="AB5" s="1" t="s">
        <v>26</v>
      </c>
      <c r="AC5" s="1" t="s">
        <v>27</v>
      </c>
      <c r="AD5" s="14" t="s">
        <v>53</v>
      </c>
      <c r="AE5" s="13" t="s">
        <v>57</v>
      </c>
      <c r="AF5" s="1" t="s">
        <v>41</v>
      </c>
    </row>
    <row r="6" spans="3:32">
      <c r="C6" s="1" t="s">
        <v>31</v>
      </c>
      <c r="D6" s="1">
        <v>816.70001200000002</v>
      </c>
      <c r="E6" s="1">
        <f>(D6/D12)*100</f>
        <v>33.476113127821563</v>
      </c>
      <c r="F6" s="1">
        <v>1.0553668039999999</v>
      </c>
      <c r="G6" s="1">
        <v>2.5218870010000002E-2</v>
      </c>
      <c r="K6" s="1" t="s">
        <v>31</v>
      </c>
      <c r="L6" s="1">
        <v>816.70001200000002</v>
      </c>
      <c r="M6" s="8">
        <v>125.119</v>
      </c>
      <c r="N6" s="1">
        <f>M6/L12*100</f>
        <v>33.406847497269929</v>
      </c>
      <c r="O6" s="1">
        <v>1.0553668039999999</v>
      </c>
      <c r="P6" s="1">
        <v>2.5218870010000002E-2</v>
      </c>
      <c r="T6" s="1" t="s">
        <v>31</v>
      </c>
      <c r="U6" s="1">
        <v>816.70001200000002</v>
      </c>
      <c r="V6" s="1">
        <v>20</v>
      </c>
      <c r="W6" s="1">
        <v>1.0553668039999999</v>
      </c>
      <c r="X6" s="1">
        <v>2.5218870010000002E-2</v>
      </c>
      <c r="AB6" s="1" t="s">
        <v>31</v>
      </c>
      <c r="AC6" s="1">
        <v>816.70001200000002</v>
      </c>
      <c r="AD6" s="15">
        <f>100*0.16580806</f>
        <v>16.580805999999999</v>
      </c>
      <c r="AE6" s="1">
        <v>1.0553668039999999</v>
      </c>
      <c r="AF6" s="1">
        <v>2.5218870010000002E-2</v>
      </c>
    </row>
    <row r="7" spans="3:32">
      <c r="C7" s="1" t="s">
        <v>32</v>
      </c>
      <c r="D7" s="1">
        <v>420</v>
      </c>
      <c r="E7" s="1">
        <f>(D7/D12)*100</f>
        <v>17.215583821596734</v>
      </c>
      <c r="F7" s="1">
        <v>-0.32713999999999999</v>
      </c>
      <c r="G7" s="1">
        <v>2.529561651E-2</v>
      </c>
      <c r="K7" s="1" t="s">
        <v>32</v>
      </c>
      <c r="L7" s="1">
        <v>420</v>
      </c>
      <c r="M7" s="9">
        <v>55.612000000000002</v>
      </c>
      <c r="N7" s="1">
        <f>M7/L12*100</f>
        <v>14.848437112014762</v>
      </c>
      <c r="O7" s="1">
        <v>-0.32713999999999999</v>
      </c>
      <c r="P7" s="1">
        <v>2.529561651E-2</v>
      </c>
      <c r="T7" s="1" t="s">
        <v>32</v>
      </c>
      <c r="U7" s="1">
        <v>420</v>
      </c>
      <c r="V7" s="1">
        <v>20</v>
      </c>
      <c r="W7" s="1">
        <v>-0.32713999999999999</v>
      </c>
      <c r="X7" s="1">
        <v>2.529561651E-2</v>
      </c>
      <c r="AB7" s="1" t="s">
        <v>32</v>
      </c>
      <c r="AC7" s="1">
        <v>420</v>
      </c>
      <c r="AD7" s="15">
        <f>100*0.07806782</f>
        <v>7.8067819999999992</v>
      </c>
      <c r="AE7" s="1">
        <v>-0.32713999999999999</v>
      </c>
      <c r="AF7" s="1">
        <v>2.529561651E-2</v>
      </c>
    </row>
    <row r="8" spans="3:32">
      <c r="C8" s="1" t="s">
        <v>33</v>
      </c>
      <c r="D8" s="1">
        <v>577.90002400000003</v>
      </c>
      <c r="E8" s="1">
        <f>(D8/D12)*100</f>
        <v>23.687824532558963</v>
      </c>
      <c r="F8" s="1">
        <v>0.41037200000000001</v>
      </c>
      <c r="G8" s="1">
        <v>2.091449997E-2</v>
      </c>
      <c r="K8" s="1" t="s">
        <v>33</v>
      </c>
      <c r="L8" s="1">
        <v>577.90002400000003</v>
      </c>
      <c r="M8" s="8">
        <v>75.665999999999997</v>
      </c>
      <c r="N8" s="1">
        <f>M8/L12*100</f>
        <v>20.202867052393529</v>
      </c>
      <c r="O8" s="1">
        <v>0.41037200000000001</v>
      </c>
      <c r="P8" s="1">
        <v>2.091449997E-2</v>
      </c>
      <c r="T8" s="1" t="s">
        <v>33</v>
      </c>
      <c r="U8" s="1">
        <v>577.90002400000003</v>
      </c>
      <c r="V8" s="1">
        <v>20</v>
      </c>
      <c r="W8" s="1">
        <v>0.41037200000000001</v>
      </c>
      <c r="X8" s="1">
        <v>2.091449997E-2</v>
      </c>
      <c r="AB8" s="1" t="s">
        <v>33</v>
      </c>
      <c r="AC8" s="1">
        <v>577.90002400000003</v>
      </c>
      <c r="AD8" s="15">
        <f>100*0.36197631</f>
        <v>36.197631000000001</v>
      </c>
      <c r="AE8" s="1">
        <v>0.41037200000000001</v>
      </c>
      <c r="AF8" s="1">
        <v>2.091449997E-2</v>
      </c>
    </row>
    <row r="9" spans="3:32">
      <c r="C9" s="1" t="s">
        <v>34</v>
      </c>
      <c r="D9" s="1">
        <v>277.20001200000002</v>
      </c>
      <c r="E9" s="1">
        <f>D9/D12*100</f>
        <v>11.362285814127668</v>
      </c>
      <c r="F9" s="1">
        <v>-0.14352000000000001</v>
      </c>
      <c r="G9" s="1">
        <v>3.2446797979999997E-2</v>
      </c>
      <c r="K9" s="1" t="s">
        <v>34</v>
      </c>
      <c r="L9" s="1">
        <v>277.20001200000002</v>
      </c>
      <c r="M9" s="9">
        <v>61.27</v>
      </c>
      <c r="N9" s="1">
        <f>M9/L12*100</f>
        <v>16.359126480852055</v>
      </c>
      <c r="O9" s="1">
        <v>-0.14352000000000001</v>
      </c>
      <c r="P9" s="1">
        <v>3.2446797979999997E-2</v>
      </c>
      <c r="T9" s="1" t="s">
        <v>34</v>
      </c>
      <c r="U9" s="1">
        <v>277.20001200000002</v>
      </c>
      <c r="V9" s="1">
        <v>20</v>
      </c>
      <c r="W9" s="1">
        <v>-0.14352000000000001</v>
      </c>
      <c r="X9" s="1">
        <v>3.2446797979999997E-2</v>
      </c>
      <c r="AB9" s="1" t="s">
        <v>34</v>
      </c>
      <c r="AC9" s="1">
        <v>277.20001200000002</v>
      </c>
      <c r="AD9" s="15">
        <f>100*0.18779452</f>
        <v>18.779451999999999</v>
      </c>
      <c r="AE9" s="1">
        <v>-0.14352000000000001</v>
      </c>
      <c r="AF9" s="1">
        <v>3.2446797979999997E-2</v>
      </c>
    </row>
    <row r="10" spans="3:32">
      <c r="C10" s="1" t="s">
        <v>35</v>
      </c>
      <c r="D10" s="1">
        <v>347.85000600000001</v>
      </c>
      <c r="E10" s="1">
        <f>D10/D12*100</f>
        <v>14.258192703895064</v>
      </c>
      <c r="F10" s="1">
        <v>-0.45579999999999998</v>
      </c>
      <c r="G10" s="1">
        <v>2.722777312E-2</v>
      </c>
      <c r="K10" s="1" t="s">
        <v>35</v>
      </c>
      <c r="L10" s="1">
        <v>347.85000600000001</v>
      </c>
      <c r="M10" s="8">
        <v>56.863999999999997</v>
      </c>
      <c r="N10" s="1">
        <f>M10/L12*100</f>
        <v>15.182721857469744</v>
      </c>
      <c r="O10" s="1">
        <v>-0.45579999999999998</v>
      </c>
      <c r="P10" s="1">
        <v>2.722777312E-2</v>
      </c>
      <c r="T10" s="1" t="s">
        <v>35</v>
      </c>
      <c r="U10" s="1">
        <v>347.85000600000001</v>
      </c>
      <c r="V10" s="1">
        <v>20</v>
      </c>
      <c r="W10" s="1">
        <v>-0.45579999999999998</v>
      </c>
      <c r="X10" s="1">
        <v>2.722777312E-2</v>
      </c>
      <c r="AB10" s="1" t="s">
        <v>35</v>
      </c>
      <c r="AC10" s="1">
        <v>347.85000600000001</v>
      </c>
      <c r="AD10" s="15">
        <f>100*0.20635328</f>
        <v>20.635328000000001</v>
      </c>
      <c r="AE10" s="1">
        <v>-0.45579999999999998</v>
      </c>
      <c r="AF10" s="1">
        <v>2.722777312E-2</v>
      </c>
    </row>
    <row r="12" spans="3:32">
      <c r="C12" s="1" t="s">
        <v>36</v>
      </c>
      <c r="D12" s="1">
        <f>SUM(D6:D10)</f>
        <v>2439.6500540000002</v>
      </c>
      <c r="K12" s="1" t="s">
        <v>42</v>
      </c>
      <c r="L12" s="1">
        <f>SUM(M6:M10)</f>
        <v>374.53099999999995</v>
      </c>
    </row>
    <row r="13" spans="3:32">
      <c r="F13" s="6" t="s">
        <v>37</v>
      </c>
      <c r="G13" s="6">
        <f>(E6*F6+E7*F7+E8*F8+E9*F9+E10*F10)</f>
        <v>31.288892865250642</v>
      </c>
      <c r="O13" s="6" t="s">
        <v>37</v>
      </c>
      <c r="P13" s="6">
        <f>N6*O6+N7*O7+N8*O8+N9*O9+N10*O10</f>
        <v>29.421504660942887</v>
      </c>
      <c r="W13" s="6" t="s">
        <v>37</v>
      </c>
      <c r="X13" s="6">
        <f>V6*W6+V7+W7+V8*W8+V9*W9+V10*W10</f>
        <v>37.001236079999998</v>
      </c>
      <c r="AE13" s="7" t="s">
        <v>58</v>
      </c>
      <c r="AF13" s="7">
        <f>AD6*AE6+AD7*AE7+AD8*AE8+AD9*AE9+AD10*AE10</f>
        <v>17.698606347776028</v>
      </c>
    </row>
    <row r="14" spans="3:32">
      <c r="F14" s="7" t="s">
        <v>38</v>
      </c>
      <c r="G14" s="7">
        <f>SQRT((E6*G6)^2+(E7*G7)^2+(E8*G8)^2+(E9*G9)^2+(E10*G10)^2)</f>
        <v>1.1976798091676968</v>
      </c>
      <c r="O14" s="12" t="s">
        <v>38</v>
      </c>
      <c r="P14" s="7">
        <f>SQRT((N6*P6)^2+(N7*P7)^2+(N8*P8)^2+(N9*P9)^2+(N10*P10)^2)</f>
        <v>1.2173864888536721</v>
      </c>
      <c r="W14" s="7" t="s">
        <v>38</v>
      </c>
      <c r="X14" s="7">
        <f>SQRT((V6*X6)^2+(V7*X7)^2+(V8*X8)^2+(V9*X9)^2+(V10*X10)^2)</f>
        <v>1.1844698825088831</v>
      </c>
      <c r="AE14" s="18" t="s">
        <v>59</v>
      </c>
      <c r="AF14" s="19">
        <f>(SQRT((AD6*AF6)^2+(AD7*AF7)^2+(AD8*AF8)^2+(AD9*AF9)^2+(AD10*AF10)^2))</f>
        <v>1.2140616214261515</v>
      </c>
    </row>
    <row r="15" spans="3:32">
      <c r="O15" s="11"/>
    </row>
    <row r="17" spans="8:10">
      <c r="I17" s="22" t="s">
        <v>37</v>
      </c>
      <c r="J17" s="22" t="s">
        <v>38</v>
      </c>
    </row>
    <row r="18" spans="8:10">
      <c r="H18" s="1" t="s">
        <v>60</v>
      </c>
      <c r="I18" s="23">
        <f>(E6*F6+E7*F7+E8*F8+E9*F9+E10*F10)</f>
        <v>31.288892865250642</v>
      </c>
      <c r="J18" s="24">
        <f>SQRT((E6*G6)^2+(E7*G7)^2+(E8*G8)^2+(E9*G9)^2+(E10*G10)^2)</f>
        <v>1.1976798091676968</v>
      </c>
    </row>
    <row r="19" spans="8:10">
      <c r="H19" s="1" t="s">
        <v>61</v>
      </c>
      <c r="I19" s="25">
        <f>N6*O6+N7*O7+N8*O8+N9*O9+N10*O10</f>
        <v>29.421504660942887</v>
      </c>
      <c r="J19" s="24">
        <f>SQRT((N6*P6)^2+(N7*P7)^2+(N8*P8)^2+(N9*P9)^2+(N10*P10)^2)</f>
        <v>1.2173864888536721</v>
      </c>
    </row>
    <row r="20" spans="8:10">
      <c r="H20" s="1" t="s">
        <v>62</v>
      </c>
      <c r="I20" s="25">
        <f>V6*W6+V7+W7+V8*W8+V9*W9+V10*W10</f>
        <v>37.001236079999998</v>
      </c>
      <c r="J20" s="24">
        <f>SQRT((V6*X6)^2+(V7*X7)^2+(V8*X8)^2+(V9*X9)^2+(V10*X10)^2)</f>
        <v>1.1844698825088831</v>
      </c>
    </row>
    <row r="21" spans="8:10">
      <c r="H21" s="1" t="s">
        <v>63</v>
      </c>
      <c r="I21" s="25">
        <f>AD6*AE6+AD7*AE7+AD8*AE8+AD9*AE9+AD10*AE10</f>
        <v>17.698606347776028</v>
      </c>
      <c r="J21" s="24">
        <f>(SQRT((AD6*AF6)^2+(AD7*AF7)^2+(AD8*AF8)^2+(AD9*AF9)^2+(AD10*AF10)^2))</f>
        <v>1.2140616214261515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CHEMPLASTS</vt:lpstr>
      <vt:lpstr>TRIVENI</vt:lpstr>
      <vt:lpstr>CCL</vt:lpstr>
      <vt:lpstr>BORORENEW</vt:lpstr>
      <vt:lpstr>FINCABLES</vt:lpstr>
      <vt:lpstr>PORTFOLIO 1</vt:lpstr>
      <vt:lpstr>PORTFOLIO 2</vt:lpstr>
      <vt:lpstr>PORTFOLIO 3</vt:lpstr>
      <vt:lpstr>PORTFOLIO 4</vt:lpstr>
      <vt:lpstr>Markowitz frontier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integral computer</cp:lastModifiedBy>
  <dcterms:modified xsi:type="dcterms:W3CDTF">2023-04-06T08:55:11Z</dcterms:modified>
</cp:coreProperties>
</file>