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inneyjj\Downloads\"/>
    </mc:Choice>
  </mc:AlternateContent>
  <xr:revisionPtr revIDLastSave="0" documentId="13_ncr:1_{0B04BD99-5C97-4C7C-B785-DE3143DCB24C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eps" sheetId="1" r:id="rId1"/>
    <sheet name="Parameter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K4" i="1"/>
  <c r="E6" i="1"/>
  <c r="E5" i="1"/>
  <c r="E8" i="1" s="1"/>
  <c r="H2" i="1"/>
  <c r="I2" i="1"/>
  <c r="J2" i="1"/>
  <c r="K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C3" i="1"/>
  <c r="H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J3" i="1"/>
  <c r="K3" i="1"/>
  <c r="J4" i="1"/>
  <c r="J5" i="1"/>
  <c r="K5" i="1"/>
  <c r="J6" i="1"/>
  <c r="K6" i="1"/>
  <c r="E7" i="1"/>
  <c r="J7" i="1" s="1"/>
  <c r="K7" i="1"/>
  <c r="K8" i="1"/>
  <c r="E9" i="1"/>
  <c r="J9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E10" i="1" l="1"/>
  <c r="L2" i="1"/>
  <c r="M2" i="1" s="1"/>
  <c r="E12" i="1"/>
  <c r="I3" i="1"/>
  <c r="L3" i="1" s="1"/>
  <c r="M3" i="1" s="1"/>
  <c r="C4" i="1"/>
  <c r="H4" i="1" l="1"/>
  <c r="C5" i="1"/>
  <c r="L4" i="1"/>
  <c r="M4" i="1" s="1"/>
  <c r="J8" i="1"/>
  <c r="E11" i="1"/>
  <c r="J10" i="1"/>
  <c r="E13" i="1"/>
  <c r="J12" i="1"/>
  <c r="E15" i="1"/>
  <c r="J13" i="1" l="1"/>
  <c r="E16" i="1"/>
  <c r="J11" i="1"/>
  <c r="E14" i="1"/>
  <c r="J15" i="1"/>
  <c r="E18" i="1"/>
  <c r="H5" i="1"/>
  <c r="C6" i="1"/>
  <c r="I5" i="1"/>
  <c r="L5" i="1" s="1"/>
  <c r="M5" i="1" s="1"/>
  <c r="J18" i="1" l="1"/>
  <c r="E21" i="1"/>
  <c r="J14" i="1"/>
  <c r="E17" i="1"/>
  <c r="H6" i="1"/>
  <c r="C7" i="1"/>
  <c r="I6" i="1"/>
  <c r="L6" i="1" s="1"/>
  <c r="M6" i="1" s="1"/>
  <c r="E19" i="1"/>
  <c r="J16" i="1"/>
  <c r="J17" i="1" l="1"/>
  <c r="E20" i="1"/>
  <c r="H7" i="1"/>
  <c r="C8" i="1"/>
  <c r="I7" i="1"/>
  <c r="L7" i="1" s="1"/>
  <c r="M7" i="1" s="1"/>
  <c r="J19" i="1"/>
  <c r="E22" i="1"/>
  <c r="E24" i="1"/>
  <c r="J24" i="1" s="1"/>
  <c r="J21" i="1"/>
  <c r="H8" i="1" l="1"/>
  <c r="C9" i="1"/>
  <c r="I8" i="1"/>
  <c r="L8" i="1" s="1"/>
  <c r="M8" i="1" s="1"/>
  <c r="E23" i="1"/>
  <c r="J23" i="1" s="1"/>
  <c r="J20" i="1"/>
  <c r="J22" i="1"/>
  <c r="E25" i="1"/>
  <c r="J25" i="1" s="1"/>
  <c r="H9" i="1" l="1"/>
  <c r="C10" i="1"/>
  <c r="I9" i="1"/>
  <c r="L9" i="1" s="1"/>
  <c r="M9" i="1" s="1"/>
  <c r="H10" i="1" l="1"/>
  <c r="C11" i="1"/>
  <c r="I10" i="1"/>
  <c r="L10" i="1" s="1"/>
  <c r="M10" i="1" s="1"/>
  <c r="H11" i="1" l="1"/>
  <c r="C12" i="1"/>
  <c r="I11" i="1"/>
  <c r="L11" i="1" s="1"/>
  <c r="M11" i="1" s="1"/>
  <c r="H12" i="1" l="1"/>
  <c r="C13" i="1"/>
  <c r="I12" i="1"/>
  <c r="L12" i="1" s="1"/>
  <c r="M12" i="1" s="1"/>
  <c r="H13" i="1" l="1"/>
  <c r="C14" i="1"/>
  <c r="I13" i="1"/>
  <c r="L13" i="1" s="1"/>
  <c r="M13" i="1" s="1"/>
  <c r="I14" i="1" l="1"/>
  <c r="L14" i="1" s="1"/>
  <c r="M14" i="1" s="1"/>
  <c r="H14" i="1"/>
  <c r="C15" i="1"/>
  <c r="H15" i="1" l="1"/>
  <c r="C16" i="1"/>
  <c r="I15" i="1"/>
  <c r="L15" i="1" s="1"/>
  <c r="M15" i="1" s="1"/>
  <c r="I16" i="1" l="1"/>
  <c r="L16" i="1" s="1"/>
  <c r="M16" i="1" s="1"/>
  <c r="C17" i="1"/>
  <c r="H16" i="1"/>
  <c r="H17" i="1" l="1"/>
  <c r="C18" i="1"/>
  <c r="I17" i="1"/>
  <c r="L17" i="1" s="1"/>
  <c r="M17" i="1" s="1"/>
  <c r="I18" i="1" l="1"/>
  <c r="L18" i="1" s="1"/>
  <c r="M18" i="1" s="1"/>
  <c r="H18" i="1"/>
  <c r="C19" i="1"/>
  <c r="H19" i="1" l="1"/>
  <c r="C20" i="1"/>
  <c r="I19" i="1"/>
  <c r="L19" i="1" s="1"/>
  <c r="M19" i="1" s="1"/>
  <c r="I20" i="1" l="1"/>
  <c r="L20" i="1" s="1"/>
  <c r="M20" i="1" s="1"/>
  <c r="H20" i="1"/>
  <c r="C21" i="1"/>
  <c r="H21" i="1" l="1"/>
  <c r="C22" i="1"/>
  <c r="I21" i="1"/>
  <c r="L21" i="1" s="1"/>
  <c r="M21" i="1" s="1"/>
  <c r="I22" i="1" l="1"/>
  <c r="L22" i="1" s="1"/>
  <c r="M22" i="1" s="1"/>
  <c r="C23" i="1"/>
  <c r="H22" i="1"/>
  <c r="H23" i="1" l="1"/>
  <c r="C24" i="1"/>
  <c r="I23" i="1"/>
  <c r="L23" i="1" s="1"/>
  <c r="M23" i="1" s="1"/>
  <c r="C25" i="1" l="1"/>
  <c r="I24" i="1"/>
  <c r="L24" i="1" s="1"/>
  <c r="M24" i="1" s="1"/>
  <c r="H24" i="1"/>
  <c r="H25" i="1" l="1"/>
  <c r="I25" i="1"/>
  <c r="L25" i="1" s="1"/>
  <c r="M25" i="1" s="1"/>
</calcChain>
</file>

<file path=xl/sharedStrings.xml><?xml version="1.0" encoding="utf-8"?>
<sst xmlns="http://schemas.openxmlformats.org/spreadsheetml/2006/main" count="20" uniqueCount="20">
  <si>
    <t>Buffer #2</t>
  </si>
  <si>
    <t>Condition</t>
  </si>
  <si>
    <t>Buffer #1</t>
  </si>
  <si>
    <t>PPT 1</t>
  </si>
  <si>
    <t>Vol%</t>
  </si>
  <si>
    <t>Na Malonate 5.0</t>
  </si>
  <si>
    <t>PEG 3350</t>
  </si>
  <si>
    <t>pH</t>
  </si>
  <si>
    <t>Citric acid 4.0</t>
  </si>
  <si>
    <t>Buffer #2 conc (mM)</t>
  </si>
  <si>
    <t>Buffer #1 conc (mM)</t>
  </si>
  <si>
    <t>PPT 1 Conc (wt%/Vol)</t>
  </si>
  <si>
    <t>Buffer #2 (uL)</t>
  </si>
  <si>
    <t>Buffer #1 (uL)</t>
  </si>
  <si>
    <t>Peg 3350 (uL)</t>
  </si>
  <si>
    <t>Total Volume (uL)</t>
  </si>
  <si>
    <t>Water (uL)</t>
  </si>
  <si>
    <t>Buffer #1 Molarity</t>
  </si>
  <si>
    <t>Buffer #2 Molarity</t>
  </si>
  <si>
    <t>Total Well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</si>
</sst>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N1" sqref="N1:N1048576"/>
    </sheetView>
  </sheetViews>
  <sheetFormatPr defaultColWidth="11" defaultRowHeight="15.75" x14ac:dyDescent="0.25"/>
  <cols>
    <col min="1" max="1" width="9.125" style="1" bestFit="1" customWidth="1"/>
    <col min="2" max="2" width="14.875" style="1" bestFit="1" customWidth="1"/>
    <col min="3" max="3" width="15.75" style="1" bestFit="1" customWidth="1"/>
    <col min="4" max="4" width="14.875" style="1" bestFit="1" customWidth="1"/>
    <col min="5" max="5" width="15.75" style="1" bestFit="1" customWidth="1"/>
    <col min="6" max="6" width="9" style="1" bestFit="1" customWidth="1"/>
    <col min="7" max="7" width="5.375" style="1" bestFit="1" customWidth="1"/>
    <col min="8" max="8" width="4.875" style="1" bestFit="1" customWidth="1"/>
    <col min="9" max="11" width="12" style="1" bestFit="1" customWidth="1"/>
    <col min="12" max="12" width="15.375" style="1" bestFit="1" customWidth="1"/>
    <col min="13" max="13" width="9.5" style="1" bestFit="1" customWidth="1"/>
    <col min="14" max="14" width="19.75" style="1" bestFit="1" customWidth="1"/>
  </cols>
  <sheetData>
    <row r="1" spans="1:13" x14ac:dyDescent="0.25">
      <c r="A1" s="2" t="s">
        <v>1</v>
      </c>
      <c r="B1" s="2" t="s">
        <v>2</v>
      </c>
      <c r="C1" s="2" t="s">
        <v>17</v>
      </c>
      <c r="D1" s="2" t="s">
        <v>0</v>
      </c>
      <c r="E1" s="2" t="s">
        <v>18</v>
      </c>
      <c r="F1" s="2" t="s">
        <v>3</v>
      </c>
      <c r="G1" s="2" t="s">
        <v>4</v>
      </c>
      <c r="H1" s="2" t="s">
        <v>7</v>
      </c>
      <c r="I1" s="2" t="s">
        <v>13</v>
      </c>
      <c r="J1" s="2" t="s">
        <v>12</v>
      </c>
      <c r="K1" s="2" t="s">
        <v>14</v>
      </c>
      <c r="L1" s="2" t="s">
        <v>15</v>
      </c>
      <c r="M1" s="2" t="s">
        <v>16</v>
      </c>
    </row>
    <row r="2" spans="1:13" x14ac:dyDescent="0.25">
      <c r="A2" s="2">
        <v>1</v>
      </c>
      <c r="B2" s="2" t="s">
        <v>8</v>
      </c>
      <c r="C2" s="3">
        <v>100</v>
      </c>
      <c r="D2" s="2" t="s">
        <v>5</v>
      </c>
      <c r="E2" s="2">
        <v>0</v>
      </c>
      <c r="F2" s="2" t="s">
        <v>6</v>
      </c>
      <c r="G2" s="2">
        <v>8</v>
      </c>
      <c r="H2" s="4">
        <f>(4*(C2/100))+(5*(E2/100))</f>
        <v>4</v>
      </c>
      <c r="I2" s="2">
        <f>Parameters!$A$2*C2/Parameters!$B$2</f>
        <v>100</v>
      </c>
      <c r="J2" s="5">
        <f>Parameters!$A$2*E2/Parameters!$C$2</f>
        <v>0</v>
      </c>
      <c r="K2" s="5">
        <f>Parameters!$A$2*G2/Parameters!$D$2</f>
        <v>160</v>
      </c>
      <c r="L2" s="5">
        <f>K2+J2+I2</f>
        <v>260</v>
      </c>
      <c r="M2" s="5">
        <f>Parameters!$A$2-L2</f>
        <v>240</v>
      </c>
    </row>
    <row r="3" spans="1:13" x14ac:dyDescent="0.25">
      <c r="A3" s="2">
        <f>A2+1</f>
        <v>2</v>
      </c>
      <c r="B3" s="2" t="str">
        <f t="shared" ref="B3:C25" si="0">B2</f>
        <v>Citric acid 4.0</v>
      </c>
      <c r="C3" s="3">
        <f>C2</f>
        <v>100</v>
      </c>
      <c r="D3" s="2" t="str">
        <f t="shared" ref="D3:D25" si="1">D2</f>
        <v>Na Malonate 5.0</v>
      </c>
      <c r="E3" s="3">
        <v>0</v>
      </c>
      <c r="F3" s="2" t="str">
        <f t="shared" ref="F3:F25" si="2">F2</f>
        <v>PEG 3350</v>
      </c>
      <c r="G3" s="2">
        <v>12</v>
      </c>
      <c r="H3" s="4">
        <f t="shared" ref="H3:H25" si="3">(4*(C3/100))+(5*(E3/100))</f>
        <v>4</v>
      </c>
      <c r="I3" s="2">
        <f>Parameters!$A$2*C3/Parameters!$B$2</f>
        <v>100</v>
      </c>
      <c r="J3" s="5">
        <f>Parameters!$A$2*E3/Parameters!$C$2</f>
        <v>0</v>
      </c>
      <c r="K3" s="5">
        <f>Parameters!$A$2*G3/Parameters!$D$2</f>
        <v>240</v>
      </c>
      <c r="L3" s="5">
        <f t="shared" ref="L3:L25" si="4">K3+J3+I3</f>
        <v>340</v>
      </c>
      <c r="M3" s="5">
        <f>Parameters!$A$2-L3</f>
        <v>160</v>
      </c>
    </row>
    <row r="4" spans="1:13" x14ac:dyDescent="0.25">
      <c r="A4" s="2">
        <f t="shared" ref="A4:A25" si="5">A3+1</f>
        <v>3</v>
      </c>
      <c r="B4" s="2" t="str">
        <f t="shared" si="0"/>
        <v>Citric acid 4.0</v>
      </c>
      <c r="C4" s="3">
        <f t="shared" si="0"/>
        <v>100</v>
      </c>
      <c r="D4" s="2" t="str">
        <f t="shared" si="1"/>
        <v>Na Malonate 5.0</v>
      </c>
      <c r="E4" s="3">
        <v>0</v>
      </c>
      <c r="F4" s="2" t="str">
        <f t="shared" si="2"/>
        <v>PEG 3350</v>
      </c>
      <c r="G4" s="2">
        <v>16</v>
      </c>
      <c r="H4" s="4">
        <f t="shared" si="3"/>
        <v>4</v>
      </c>
      <c r="I4" s="2">
        <f>Parameters!$A$2*C4/Parameters!$B$2</f>
        <v>100</v>
      </c>
      <c r="J4" s="5">
        <f>Parameters!$A$2*E4/Parameters!$C$2</f>
        <v>0</v>
      </c>
      <c r="K4" s="5">
        <f>Parameters!$A$2*G4/Parameters!$D$2</f>
        <v>320</v>
      </c>
      <c r="L4" s="5">
        <f t="shared" si="4"/>
        <v>420</v>
      </c>
      <c r="M4" s="5">
        <f>Parameters!$A$2-L4</f>
        <v>80</v>
      </c>
    </row>
    <row r="5" spans="1:13" x14ac:dyDescent="0.25">
      <c r="A5" s="2">
        <f t="shared" si="5"/>
        <v>4</v>
      </c>
      <c r="B5" s="2" t="str">
        <f t="shared" si="0"/>
        <v>Citric acid 4.0</v>
      </c>
      <c r="C5" s="3">
        <f t="shared" si="0"/>
        <v>100</v>
      </c>
      <c r="D5" s="2" t="str">
        <f t="shared" si="1"/>
        <v>Na Malonate 5.0</v>
      </c>
      <c r="E5" s="3">
        <f>E2+(100/7)</f>
        <v>14.285714285714286</v>
      </c>
      <c r="F5" s="2" t="str">
        <f t="shared" si="2"/>
        <v>PEG 3350</v>
      </c>
      <c r="G5" s="2">
        <v>8</v>
      </c>
      <c r="H5" s="4">
        <f t="shared" si="3"/>
        <v>4.7142857142857144</v>
      </c>
      <c r="I5" s="5">
        <f>Parameters!$A$2*C5/Parameters!$B$2</f>
        <v>100</v>
      </c>
      <c r="J5" s="5">
        <f>Parameters!$A$2*E5/Parameters!$C$2</f>
        <v>14.285714285714286</v>
      </c>
      <c r="K5" s="5">
        <f>Parameters!$A$2*G5/Parameters!$D$2</f>
        <v>160</v>
      </c>
      <c r="L5" s="5">
        <f t="shared" si="4"/>
        <v>274.28571428571428</v>
      </c>
      <c r="M5" s="5">
        <f>Parameters!$A$2-L5</f>
        <v>225.71428571428572</v>
      </c>
    </row>
    <row r="6" spans="1:13" x14ac:dyDescent="0.25">
      <c r="A6" s="2">
        <f t="shared" si="5"/>
        <v>5</v>
      </c>
      <c r="B6" s="2" t="str">
        <f t="shared" si="0"/>
        <v>Citric acid 4.0</v>
      </c>
      <c r="C6" s="3">
        <f t="shared" si="0"/>
        <v>100</v>
      </c>
      <c r="D6" s="2" t="str">
        <f t="shared" si="1"/>
        <v>Na Malonate 5.0</v>
      </c>
      <c r="E6" s="3">
        <f>E3+(100/7)</f>
        <v>14.285714285714286</v>
      </c>
      <c r="F6" s="2" t="str">
        <f t="shared" si="2"/>
        <v>PEG 3350</v>
      </c>
      <c r="G6" s="2">
        <v>12</v>
      </c>
      <c r="H6" s="4">
        <f t="shared" si="3"/>
        <v>4.7142857142857144</v>
      </c>
      <c r="I6" s="5">
        <f>Parameters!$A$2*C6/Parameters!$B$2</f>
        <v>100</v>
      </c>
      <c r="J6" s="5">
        <f>Parameters!$A$2*E6/Parameters!$C$2</f>
        <v>14.285714285714286</v>
      </c>
      <c r="K6" s="5">
        <f>Parameters!$A$2*G6/Parameters!$D$2</f>
        <v>240</v>
      </c>
      <c r="L6" s="5">
        <f t="shared" si="4"/>
        <v>354.28571428571428</v>
      </c>
      <c r="M6" s="5">
        <f>Parameters!$A$2-L6</f>
        <v>145.71428571428572</v>
      </c>
    </row>
    <row r="7" spans="1:13" x14ac:dyDescent="0.25">
      <c r="A7" s="2">
        <f t="shared" si="5"/>
        <v>6</v>
      </c>
      <c r="B7" s="2" t="str">
        <f t="shared" si="0"/>
        <v>Citric acid 4.0</v>
      </c>
      <c r="C7" s="3">
        <f t="shared" si="0"/>
        <v>100</v>
      </c>
      <c r="D7" s="2" t="str">
        <f t="shared" si="1"/>
        <v>Na Malonate 5.0</v>
      </c>
      <c r="E7" s="3">
        <f>E4+(100/7)</f>
        <v>14.285714285714286</v>
      </c>
      <c r="F7" s="2" t="str">
        <f t="shared" si="2"/>
        <v>PEG 3350</v>
      </c>
      <c r="G7" s="2">
        <v>16</v>
      </c>
      <c r="H7" s="4">
        <f t="shared" si="3"/>
        <v>4.7142857142857144</v>
      </c>
      <c r="I7" s="5">
        <f>Parameters!$A$2*C7/Parameters!$B$2</f>
        <v>100</v>
      </c>
      <c r="J7" s="5">
        <f>Parameters!$A$2*E7/Parameters!$C$2</f>
        <v>14.285714285714286</v>
      </c>
      <c r="K7" s="5">
        <f>Parameters!$A$2*G7/Parameters!$D$2</f>
        <v>320</v>
      </c>
      <c r="L7" s="5">
        <f t="shared" si="4"/>
        <v>434.28571428571428</v>
      </c>
      <c r="M7" s="5">
        <f>Parameters!$A$2-L7</f>
        <v>65.714285714285722</v>
      </c>
    </row>
    <row r="8" spans="1:13" x14ac:dyDescent="0.25">
      <c r="A8" s="2">
        <f t="shared" si="5"/>
        <v>7</v>
      </c>
      <c r="B8" s="2" t="str">
        <f t="shared" si="0"/>
        <v>Citric acid 4.0</v>
      </c>
      <c r="C8" s="3">
        <f t="shared" si="0"/>
        <v>100</v>
      </c>
      <c r="D8" s="2" t="str">
        <f t="shared" si="1"/>
        <v>Na Malonate 5.0</v>
      </c>
      <c r="E8" s="3">
        <f>E5+(100/7)</f>
        <v>28.571428571428573</v>
      </c>
      <c r="F8" s="2" t="str">
        <f t="shared" si="2"/>
        <v>PEG 3350</v>
      </c>
      <c r="G8" s="2">
        <v>8</v>
      </c>
      <c r="H8" s="4">
        <f t="shared" si="3"/>
        <v>5.4285714285714288</v>
      </c>
      <c r="I8" s="5">
        <f>Parameters!$A$2*C8/Parameters!$B$2</f>
        <v>100</v>
      </c>
      <c r="J8" s="5">
        <f>Parameters!$A$2*E8/Parameters!$C$2</f>
        <v>28.571428571428573</v>
      </c>
      <c r="K8" s="5">
        <f>Parameters!$A$2*G8/Parameters!$D$2</f>
        <v>160</v>
      </c>
      <c r="L8" s="5">
        <f t="shared" si="4"/>
        <v>288.57142857142856</v>
      </c>
      <c r="M8" s="5">
        <f>Parameters!$A$2-L8</f>
        <v>211.42857142857144</v>
      </c>
    </row>
    <row r="9" spans="1:13" x14ac:dyDescent="0.25">
      <c r="A9" s="2">
        <f t="shared" si="5"/>
        <v>8</v>
      </c>
      <c r="B9" s="2" t="str">
        <f t="shared" si="0"/>
        <v>Citric acid 4.0</v>
      </c>
      <c r="C9" s="3">
        <f t="shared" si="0"/>
        <v>100</v>
      </c>
      <c r="D9" s="2" t="str">
        <f t="shared" si="1"/>
        <v>Na Malonate 5.0</v>
      </c>
      <c r="E9" s="3">
        <f t="shared" ref="E9:E25" si="6">E6+(100/7)</f>
        <v>28.571428571428573</v>
      </c>
      <c r="F9" s="2" t="str">
        <f t="shared" si="2"/>
        <v>PEG 3350</v>
      </c>
      <c r="G9" s="2">
        <v>12</v>
      </c>
      <c r="H9" s="4">
        <f t="shared" si="3"/>
        <v>5.4285714285714288</v>
      </c>
      <c r="I9" s="5">
        <f>Parameters!$A$2*C9/Parameters!$B$2</f>
        <v>100</v>
      </c>
      <c r="J9" s="5">
        <f>Parameters!$A$2*E9/Parameters!$C$2</f>
        <v>28.571428571428573</v>
      </c>
      <c r="K9" s="5">
        <f>Parameters!$A$2*G9/Parameters!$D$2</f>
        <v>240</v>
      </c>
      <c r="L9" s="5">
        <f t="shared" si="4"/>
        <v>368.57142857142856</v>
      </c>
      <c r="M9" s="5">
        <f>Parameters!$A$2-L9</f>
        <v>131.42857142857144</v>
      </c>
    </row>
    <row r="10" spans="1:13" x14ac:dyDescent="0.25">
      <c r="A10" s="2">
        <f t="shared" si="5"/>
        <v>9</v>
      </c>
      <c r="B10" s="2" t="str">
        <f t="shared" si="0"/>
        <v>Citric acid 4.0</v>
      </c>
      <c r="C10" s="3">
        <f t="shared" si="0"/>
        <v>100</v>
      </c>
      <c r="D10" s="2" t="str">
        <f t="shared" si="1"/>
        <v>Na Malonate 5.0</v>
      </c>
      <c r="E10" s="3">
        <f>E7+(100/7)</f>
        <v>28.571428571428573</v>
      </c>
      <c r="F10" s="2" t="str">
        <f t="shared" si="2"/>
        <v>PEG 3350</v>
      </c>
      <c r="G10" s="2">
        <v>16</v>
      </c>
      <c r="H10" s="4">
        <f t="shared" si="3"/>
        <v>5.4285714285714288</v>
      </c>
      <c r="I10" s="5">
        <f>Parameters!$A$2*C10/Parameters!$B$2</f>
        <v>100</v>
      </c>
      <c r="J10" s="5">
        <f>Parameters!$A$2*E10/Parameters!$C$2</f>
        <v>28.571428571428573</v>
      </c>
      <c r="K10" s="5">
        <f>Parameters!$A$2*G10/Parameters!$D$2</f>
        <v>320</v>
      </c>
      <c r="L10" s="5">
        <f t="shared" si="4"/>
        <v>448.57142857142856</v>
      </c>
      <c r="M10" s="5">
        <f>Parameters!$A$2-L10</f>
        <v>51.428571428571445</v>
      </c>
    </row>
    <row r="11" spans="1:13" x14ac:dyDescent="0.25">
      <c r="A11" s="2">
        <f t="shared" si="5"/>
        <v>10</v>
      </c>
      <c r="B11" s="2" t="str">
        <f t="shared" si="0"/>
        <v>Citric acid 4.0</v>
      </c>
      <c r="C11" s="3">
        <f t="shared" si="0"/>
        <v>100</v>
      </c>
      <c r="D11" s="2" t="str">
        <f t="shared" si="1"/>
        <v>Na Malonate 5.0</v>
      </c>
      <c r="E11" s="3">
        <f t="shared" si="6"/>
        <v>42.857142857142861</v>
      </c>
      <c r="F11" s="2" t="str">
        <f t="shared" si="2"/>
        <v>PEG 3350</v>
      </c>
      <c r="G11" s="2">
        <v>8</v>
      </c>
      <c r="H11" s="4">
        <f t="shared" si="3"/>
        <v>6.1428571428571432</v>
      </c>
      <c r="I11" s="5">
        <f>Parameters!$A$2*C11/Parameters!$B$2</f>
        <v>100</v>
      </c>
      <c r="J11" s="5">
        <f>Parameters!$A$2*E11/Parameters!$C$2</f>
        <v>42.857142857142861</v>
      </c>
      <c r="K11" s="5">
        <f>Parameters!$A$2*G11/Parameters!$D$2</f>
        <v>160</v>
      </c>
      <c r="L11" s="5">
        <f t="shared" si="4"/>
        <v>302.85714285714289</v>
      </c>
      <c r="M11" s="5">
        <f>Parameters!$A$2-L11</f>
        <v>197.14285714285711</v>
      </c>
    </row>
    <row r="12" spans="1:13" x14ac:dyDescent="0.25">
      <c r="A12" s="2">
        <f t="shared" si="5"/>
        <v>11</v>
      </c>
      <c r="B12" s="2" t="str">
        <f t="shared" si="0"/>
        <v>Citric acid 4.0</v>
      </c>
      <c r="C12" s="3">
        <f t="shared" si="0"/>
        <v>100</v>
      </c>
      <c r="D12" s="2" t="str">
        <f t="shared" si="1"/>
        <v>Na Malonate 5.0</v>
      </c>
      <c r="E12" s="3">
        <f>E9+(100/7)</f>
        <v>42.857142857142861</v>
      </c>
      <c r="F12" s="2" t="str">
        <f t="shared" si="2"/>
        <v>PEG 3350</v>
      </c>
      <c r="G12" s="2">
        <v>12</v>
      </c>
      <c r="H12" s="4">
        <f t="shared" si="3"/>
        <v>6.1428571428571432</v>
      </c>
      <c r="I12" s="5">
        <f>Parameters!$A$2*C12/Parameters!$B$2</f>
        <v>100</v>
      </c>
      <c r="J12" s="5">
        <f>Parameters!$A$2*E12/Parameters!$C$2</f>
        <v>42.857142857142861</v>
      </c>
      <c r="K12" s="5">
        <f>Parameters!$A$2*G12/Parameters!$D$2</f>
        <v>240</v>
      </c>
      <c r="L12" s="5">
        <f t="shared" si="4"/>
        <v>382.85714285714289</v>
      </c>
      <c r="M12" s="5">
        <f>Parameters!$A$2-L12</f>
        <v>117.14285714285711</v>
      </c>
    </row>
    <row r="13" spans="1:13" x14ac:dyDescent="0.25">
      <c r="A13" s="2">
        <f t="shared" si="5"/>
        <v>12</v>
      </c>
      <c r="B13" s="2" t="str">
        <f t="shared" si="0"/>
        <v>Citric acid 4.0</v>
      </c>
      <c r="C13" s="3">
        <f t="shared" si="0"/>
        <v>100</v>
      </c>
      <c r="D13" s="2" t="str">
        <f t="shared" si="1"/>
        <v>Na Malonate 5.0</v>
      </c>
      <c r="E13" s="3">
        <f t="shared" si="6"/>
        <v>42.857142857142861</v>
      </c>
      <c r="F13" s="2" t="str">
        <f t="shared" si="2"/>
        <v>PEG 3350</v>
      </c>
      <c r="G13" s="2">
        <v>16</v>
      </c>
      <c r="H13" s="4">
        <f t="shared" si="3"/>
        <v>6.1428571428571432</v>
      </c>
      <c r="I13" s="5">
        <f>Parameters!$A$2*C13/Parameters!$B$2</f>
        <v>100</v>
      </c>
      <c r="J13" s="5">
        <f>Parameters!$A$2*E13/Parameters!$C$2</f>
        <v>42.857142857142861</v>
      </c>
      <c r="K13" s="5">
        <f>Parameters!$A$2*G13/Parameters!$D$2</f>
        <v>320</v>
      </c>
      <c r="L13" s="5">
        <f t="shared" si="4"/>
        <v>462.85714285714289</v>
      </c>
      <c r="M13" s="5">
        <f>Parameters!$A$2-L13</f>
        <v>37.14285714285711</v>
      </c>
    </row>
    <row r="14" spans="1:13" x14ac:dyDescent="0.25">
      <c r="A14" s="2">
        <f t="shared" si="5"/>
        <v>13</v>
      </c>
      <c r="B14" s="2" t="str">
        <f t="shared" si="0"/>
        <v>Citric acid 4.0</v>
      </c>
      <c r="C14" s="3">
        <f t="shared" si="0"/>
        <v>100</v>
      </c>
      <c r="D14" s="2" t="str">
        <f t="shared" si="1"/>
        <v>Na Malonate 5.0</v>
      </c>
      <c r="E14" s="3">
        <f t="shared" si="6"/>
        <v>57.142857142857146</v>
      </c>
      <c r="F14" s="2" t="str">
        <f t="shared" si="2"/>
        <v>PEG 3350</v>
      </c>
      <c r="G14" s="2">
        <v>8</v>
      </c>
      <c r="H14" s="4">
        <f t="shared" si="3"/>
        <v>6.8571428571428577</v>
      </c>
      <c r="I14" s="5">
        <f>Parameters!$A$2*C14/Parameters!$B$2</f>
        <v>100</v>
      </c>
      <c r="J14" s="5">
        <f>Parameters!$A$2*E14/Parameters!$C$2</f>
        <v>57.142857142857146</v>
      </c>
      <c r="K14" s="5">
        <f>Parameters!$A$2*G14/Parameters!$D$2</f>
        <v>160</v>
      </c>
      <c r="L14" s="5">
        <f t="shared" si="4"/>
        <v>317.14285714285711</v>
      </c>
      <c r="M14" s="5">
        <f>Parameters!$A$2-L14</f>
        <v>182.85714285714289</v>
      </c>
    </row>
    <row r="15" spans="1:13" x14ac:dyDescent="0.25">
      <c r="A15" s="2">
        <f t="shared" si="5"/>
        <v>14</v>
      </c>
      <c r="B15" s="2" t="str">
        <f t="shared" si="0"/>
        <v>Citric acid 4.0</v>
      </c>
      <c r="C15" s="3">
        <f t="shared" si="0"/>
        <v>100</v>
      </c>
      <c r="D15" s="2" t="str">
        <f t="shared" si="1"/>
        <v>Na Malonate 5.0</v>
      </c>
      <c r="E15" s="3">
        <f t="shared" si="6"/>
        <v>57.142857142857146</v>
      </c>
      <c r="F15" s="2" t="str">
        <f t="shared" si="2"/>
        <v>PEG 3350</v>
      </c>
      <c r="G15" s="2">
        <v>12</v>
      </c>
      <c r="H15" s="4">
        <f t="shared" si="3"/>
        <v>6.8571428571428577</v>
      </c>
      <c r="I15" s="5">
        <f>Parameters!$A$2*C15/Parameters!$B$2</f>
        <v>100</v>
      </c>
      <c r="J15" s="5">
        <f>Parameters!$A$2*E15/Parameters!$C$2</f>
        <v>57.142857142857146</v>
      </c>
      <c r="K15" s="5">
        <f>Parameters!$A$2*G15/Parameters!$D$2</f>
        <v>240</v>
      </c>
      <c r="L15" s="5">
        <f t="shared" si="4"/>
        <v>397.14285714285717</v>
      </c>
      <c r="M15" s="5">
        <f>Parameters!$A$2-L15</f>
        <v>102.85714285714283</v>
      </c>
    </row>
    <row r="16" spans="1:13" x14ac:dyDescent="0.25">
      <c r="A16" s="2">
        <f t="shared" si="5"/>
        <v>15</v>
      </c>
      <c r="B16" s="2" t="str">
        <f t="shared" si="0"/>
        <v>Citric acid 4.0</v>
      </c>
      <c r="C16" s="3">
        <f t="shared" si="0"/>
        <v>100</v>
      </c>
      <c r="D16" s="2" t="str">
        <f t="shared" si="1"/>
        <v>Na Malonate 5.0</v>
      </c>
      <c r="E16" s="3">
        <f t="shared" si="6"/>
        <v>57.142857142857146</v>
      </c>
      <c r="F16" s="2" t="str">
        <f t="shared" si="2"/>
        <v>PEG 3350</v>
      </c>
      <c r="G16" s="2">
        <v>16</v>
      </c>
      <c r="H16" s="4">
        <f t="shared" si="3"/>
        <v>6.8571428571428577</v>
      </c>
      <c r="I16" s="5">
        <f>Parameters!$A$2*C16/Parameters!$B$2</f>
        <v>100</v>
      </c>
      <c r="J16" s="5">
        <f>Parameters!$A$2*E16/Parameters!$C$2</f>
        <v>57.142857142857146</v>
      </c>
      <c r="K16" s="5">
        <f>Parameters!$A$2*G16/Parameters!$D$2</f>
        <v>320</v>
      </c>
      <c r="L16" s="5">
        <f t="shared" si="4"/>
        <v>477.14285714285717</v>
      </c>
      <c r="M16" s="5">
        <f>Parameters!$A$2-L16</f>
        <v>22.857142857142833</v>
      </c>
    </row>
    <row r="17" spans="1:13" x14ac:dyDescent="0.25">
      <c r="A17" s="2">
        <f t="shared" si="5"/>
        <v>16</v>
      </c>
      <c r="B17" s="2" t="str">
        <f t="shared" si="0"/>
        <v>Citric acid 4.0</v>
      </c>
      <c r="C17" s="3">
        <f t="shared" si="0"/>
        <v>100</v>
      </c>
      <c r="D17" s="2" t="str">
        <f t="shared" si="1"/>
        <v>Na Malonate 5.0</v>
      </c>
      <c r="E17" s="3">
        <f t="shared" si="6"/>
        <v>71.428571428571431</v>
      </c>
      <c r="F17" s="2" t="str">
        <f t="shared" si="2"/>
        <v>PEG 3350</v>
      </c>
      <c r="G17" s="2">
        <v>8</v>
      </c>
      <c r="H17" s="4">
        <f t="shared" si="3"/>
        <v>7.5714285714285712</v>
      </c>
      <c r="I17" s="5">
        <f>Parameters!$A$2*C17/Parameters!$B$2</f>
        <v>100</v>
      </c>
      <c r="J17" s="5">
        <f>Parameters!$A$2*E17/Parameters!$C$2</f>
        <v>71.428571428571431</v>
      </c>
      <c r="K17" s="5">
        <f>Parameters!$A$2*G17/Parameters!$D$2</f>
        <v>160</v>
      </c>
      <c r="L17" s="5">
        <f t="shared" si="4"/>
        <v>331.42857142857144</v>
      </c>
      <c r="M17" s="5">
        <f>Parameters!$A$2-L17</f>
        <v>168.57142857142856</v>
      </c>
    </row>
    <row r="18" spans="1:13" x14ac:dyDescent="0.25">
      <c r="A18" s="2">
        <f t="shared" si="5"/>
        <v>17</v>
      </c>
      <c r="B18" s="2" t="str">
        <f t="shared" si="0"/>
        <v>Citric acid 4.0</v>
      </c>
      <c r="C18" s="3">
        <f t="shared" si="0"/>
        <v>100</v>
      </c>
      <c r="D18" s="2" t="str">
        <f t="shared" si="1"/>
        <v>Na Malonate 5.0</v>
      </c>
      <c r="E18" s="3">
        <f t="shared" si="6"/>
        <v>71.428571428571431</v>
      </c>
      <c r="F18" s="2" t="str">
        <f t="shared" si="2"/>
        <v>PEG 3350</v>
      </c>
      <c r="G18" s="2">
        <v>12</v>
      </c>
      <c r="H18" s="4">
        <f t="shared" si="3"/>
        <v>7.5714285714285712</v>
      </c>
      <c r="I18" s="5">
        <f>Parameters!$A$2*C18/Parameters!$B$2</f>
        <v>100</v>
      </c>
      <c r="J18" s="5">
        <f>Parameters!$A$2*E18/Parameters!$C$2</f>
        <v>71.428571428571431</v>
      </c>
      <c r="K18" s="5">
        <f>Parameters!$A$2*G18/Parameters!$D$2</f>
        <v>240</v>
      </c>
      <c r="L18" s="5">
        <f t="shared" si="4"/>
        <v>411.42857142857144</v>
      </c>
      <c r="M18" s="5">
        <f>Parameters!$A$2-L18</f>
        <v>88.571428571428555</v>
      </c>
    </row>
    <row r="19" spans="1:13" x14ac:dyDescent="0.25">
      <c r="A19" s="2">
        <f t="shared" si="5"/>
        <v>18</v>
      </c>
      <c r="B19" s="2" t="str">
        <f t="shared" si="0"/>
        <v>Citric acid 4.0</v>
      </c>
      <c r="C19" s="3">
        <f t="shared" si="0"/>
        <v>100</v>
      </c>
      <c r="D19" s="2" t="str">
        <f t="shared" si="1"/>
        <v>Na Malonate 5.0</v>
      </c>
      <c r="E19" s="3">
        <f t="shared" si="6"/>
        <v>71.428571428571431</v>
      </c>
      <c r="F19" s="2" t="str">
        <f t="shared" si="2"/>
        <v>PEG 3350</v>
      </c>
      <c r="G19" s="2">
        <v>16</v>
      </c>
      <c r="H19" s="4">
        <f t="shared" si="3"/>
        <v>7.5714285714285712</v>
      </c>
      <c r="I19" s="5">
        <f>Parameters!$A$2*C19/Parameters!$B$2</f>
        <v>100</v>
      </c>
      <c r="J19" s="5">
        <f>Parameters!$A$2*E19/Parameters!$C$2</f>
        <v>71.428571428571431</v>
      </c>
      <c r="K19" s="5">
        <f>Parameters!$A$2*G19/Parameters!$D$2</f>
        <v>320</v>
      </c>
      <c r="L19" s="5">
        <f t="shared" si="4"/>
        <v>491.42857142857144</v>
      </c>
      <c r="M19" s="5">
        <f>Parameters!$A$2-L19</f>
        <v>8.5714285714285552</v>
      </c>
    </row>
    <row r="20" spans="1:13" x14ac:dyDescent="0.25">
      <c r="A20" s="2">
        <f t="shared" si="5"/>
        <v>19</v>
      </c>
      <c r="B20" s="2" t="str">
        <f t="shared" si="0"/>
        <v>Citric acid 4.0</v>
      </c>
      <c r="C20" s="3">
        <f t="shared" si="0"/>
        <v>100</v>
      </c>
      <c r="D20" s="2" t="str">
        <f t="shared" si="1"/>
        <v>Na Malonate 5.0</v>
      </c>
      <c r="E20" s="3">
        <f t="shared" si="6"/>
        <v>85.714285714285722</v>
      </c>
      <c r="F20" s="2" t="str">
        <f t="shared" si="2"/>
        <v>PEG 3350</v>
      </c>
      <c r="G20" s="2">
        <v>8</v>
      </c>
      <c r="H20" s="4">
        <f t="shared" si="3"/>
        <v>8.2857142857142865</v>
      </c>
      <c r="I20" s="5">
        <f>Parameters!$A$2*C20/Parameters!$B$2</f>
        <v>100</v>
      </c>
      <c r="J20" s="5">
        <f>Parameters!$A$2*E20/Parameters!$C$2</f>
        <v>85.714285714285722</v>
      </c>
      <c r="K20" s="5">
        <f>Parameters!$A$2*G20/Parameters!$D$2</f>
        <v>160</v>
      </c>
      <c r="L20" s="5">
        <f t="shared" si="4"/>
        <v>345.71428571428572</v>
      </c>
      <c r="M20" s="5">
        <f>Parameters!$A$2-L20</f>
        <v>154.28571428571428</v>
      </c>
    </row>
    <row r="21" spans="1:13" x14ac:dyDescent="0.25">
      <c r="A21" s="2">
        <f t="shared" si="5"/>
        <v>20</v>
      </c>
      <c r="B21" s="2" t="str">
        <f t="shared" si="0"/>
        <v>Citric acid 4.0</v>
      </c>
      <c r="C21" s="3">
        <f t="shared" si="0"/>
        <v>100</v>
      </c>
      <c r="D21" s="2" t="str">
        <f t="shared" si="1"/>
        <v>Na Malonate 5.0</v>
      </c>
      <c r="E21" s="3">
        <f t="shared" si="6"/>
        <v>85.714285714285722</v>
      </c>
      <c r="F21" s="2" t="str">
        <f t="shared" si="2"/>
        <v>PEG 3350</v>
      </c>
      <c r="G21" s="2">
        <v>12</v>
      </c>
      <c r="H21" s="4">
        <f t="shared" si="3"/>
        <v>8.2857142857142865</v>
      </c>
      <c r="I21" s="5">
        <f>Parameters!$A$2*C21/Parameters!$B$2</f>
        <v>100</v>
      </c>
      <c r="J21" s="5">
        <f>Parameters!$A$2*E21/Parameters!$C$2</f>
        <v>85.714285714285722</v>
      </c>
      <c r="K21" s="5">
        <f>Parameters!$A$2*G21/Parameters!$D$2</f>
        <v>240</v>
      </c>
      <c r="L21" s="5">
        <f t="shared" si="4"/>
        <v>425.71428571428572</v>
      </c>
      <c r="M21" s="5">
        <f>Parameters!$A$2-L21</f>
        <v>74.285714285714278</v>
      </c>
    </row>
    <row r="22" spans="1:13" x14ac:dyDescent="0.25">
      <c r="A22" s="2">
        <f t="shared" si="5"/>
        <v>21</v>
      </c>
      <c r="B22" s="2" t="str">
        <f t="shared" si="0"/>
        <v>Citric acid 4.0</v>
      </c>
      <c r="C22" s="3">
        <f t="shared" si="0"/>
        <v>100</v>
      </c>
      <c r="D22" s="2" t="str">
        <f t="shared" si="1"/>
        <v>Na Malonate 5.0</v>
      </c>
      <c r="E22" s="3">
        <f t="shared" si="6"/>
        <v>85.714285714285722</v>
      </c>
      <c r="F22" s="2" t="str">
        <f t="shared" si="2"/>
        <v>PEG 3350</v>
      </c>
      <c r="G22" s="2">
        <v>16</v>
      </c>
      <c r="H22" s="4">
        <f t="shared" si="3"/>
        <v>8.2857142857142865</v>
      </c>
      <c r="I22" s="5">
        <f>Parameters!$A$2*C22/Parameters!$B$2</f>
        <v>100</v>
      </c>
      <c r="J22" s="5">
        <f>Parameters!$A$2*E22/Parameters!$C$2</f>
        <v>85.714285714285722</v>
      </c>
      <c r="K22" s="5">
        <f>Parameters!$A$2*G22/Parameters!$D$2</f>
        <v>320</v>
      </c>
      <c r="L22" s="5">
        <f t="shared" si="4"/>
        <v>505.71428571428572</v>
      </c>
      <c r="M22" s="5">
        <f>Parameters!$A$2-L22</f>
        <v>-5.7142857142857224</v>
      </c>
    </row>
    <row r="23" spans="1:13" x14ac:dyDescent="0.25">
      <c r="A23" s="2">
        <f t="shared" si="5"/>
        <v>22</v>
      </c>
      <c r="B23" s="2" t="str">
        <f t="shared" si="0"/>
        <v>Citric acid 4.0</v>
      </c>
      <c r="C23" s="3">
        <f t="shared" si="0"/>
        <v>100</v>
      </c>
      <c r="D23" s="2" t="str">
        <f t="shared" si="1"/>
        <v>Na Malonate 5.0</v>
      </c>
      <c r="E23" s="3">
        <f t="shared" si="6"/>
        <v>100.00000000000001</v>
      </c>
      <c r="F23" s="2" t="str">
        <f t="shared" si="2"/>
        <v>PEG 3350</v>
      </c>
      <c r="G23" s="2">
        <v>8</v>
      </c>
      <c r="H23" s="4">
        <f t="shared" si="3"/>
        <v>9</v>
      </c>
      <c r="I23" s="2">
        <f>Parameters!$A$2*C23/Parameters!$B$2</f>
        <v>100</v>
      </c>
      <c r="J23" s="5">
        <f>Parameters!$A$2*E23/Parameters!$C$2</f>
        <v>100.00000000000001</v>
      </c>
      <c r="K23" s="5">
        <f>Parameters!$A$2*G23/Parameters!$D$2</f>
        <v>160</v>
      </c>
      <c r="L23" s="5">
        <f t="shared" si="4"/>
        <v>360</v>
      </c>
      <c r="M23" s="5">
        <f>Parameters!$A$2-L23</f>
        <v>140</v>
      </c>
    </row>
    <row r="24" spans="1:13" x14ac:dyDescent="0.25">
      <c r="A24" s="2">
        <f t="shared" si="5"/>
        <v>23</v>
      </c>
      <c r="B24" s="2" t="str">
        <f t="shared" si="0"/>
        <v>Citric acid 4.0</v>
      </c>
      <c r="C24" s="3">
        <f t="shared" si="0"/>
        <v>100</v>
      </c>
      <c r="D24" s="2" t="str">
        <f t="shared" si="1"/>
        <v>Na Malonate 5.0</v>
      </c>
      <c r="E24" s="3">
        <f t="shared" si="6"/>
        <v>100.00000000000001</v>
      </c>
      <c r="F24" s="2" t="str">
        <f t="shared" si="2"/>
        <v>PEG 3350</v>
      </c>
      <c r="G24" s="2">
        <v>12</v>
      </c>
      <c r="H24" s="4">
        <f t="shared" si="3"/>
        <v>9</v>
      </c>
      <c r="I24" s="2">
        <f>Parameters!$A$2*C24/Parameters!$B$2</f>
        <v>100</v>
      </c>
      <c r="J24" s="5">
        <f>Parameters!$A$2*E24/Parameters!$C$2</f>
        <v>100.00000000000001</v>
      </c>
      <c r="K24" s="5">
        <f>Parameters!$A$2*G24/Parameters!$D$2</f>
        <v>240</v>
      </c>
      <c r="L24" s="5">
        <f t="shared" si="4"/>
        <v>440</v>
      </c>
      <c r="M24" s="5">
        <f>Parameters!$A$2-L24</f>
        <v>60</v>
      </c>
    </row>
    <row r="25" spans="1:13" x14ac:dyDescent="0.25">
      <c r="A25" s="2">
        <f t="shared" si="5"/>
        <v>24</v>
      </c>
      <c r="B25" s="2" t="str">
        <f t="shared" si="0"/>
        <v>Citric acid 4.0</v>
      </c>
      <c r="C25" s="3">
        <f t="shared" si="0"/>
        <v>100</v>
      </c>
      <c r="D25" s="2" t="str">
        <f t="shared" si="1"/>
        <v>Na Malonate 5.0</v>
      </c>
      <c r="E25" s="3">
        <f t="shared" si="6"/>
        <v>100.00000000000001</v>
      </c>
      <c r="F25" s="2" t="str">
        <f t="shared" si="2"/>
        <v>PEG 3350</v>
      </c>
      <c r="G25" s="2">
        <v>16</v>
      </c>
      <c r="H25" s="4">
        <f t="shared" si="3"/>
        <v>9</v>
      </c>
      <c r="I25" s="2">
        <f>Parameters!$A$2*C25/Parameters!$B$2</f>
        <v>100</v>
      </c>
      <c r="J25" s="5">
        <f>Parameters!$A$2*E25/Parameters!$C$2</f>
        <v>100.00000000000001</v>
      </c>
      <c r="K25" s="5">
        <f>Parameters!$A$2*G25/Parameters!$D$2</f>
        <v>320</v>
      </c>
      <c r="L25" s="5">
        <f t="shared" si="4"/>
        <v>520</v>
      </c>
      <c r="M25" s="5">
        <f>Parameters!$A$2-L25</f>
        <v>-20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73C8-9B3E-49C5-8BE5-7C26DE934DA7}">
  <dimension ref="A1:D2"/>
  <sheetViews>
    <sheetView tabSelected="1" workbookViewId="0">
      <selection activeCell="H6" sqref="H6"/>
    </sheetView>
  </sheetViews>
  <sheetFormatPr defaultRowHeight="15.75" x14ac:dyDescent="0.25"/>
  <cols>
    <col min="1" max="1" width="19.75" bestFit="1" customWidth="1"/>
    <col min="2" max="3" width="17.75" bestFit="1" customWidth="1"/>
    <col min="4" max="4" width="18.625" bestFit="1" customWidth="1"/>
  </cols>
  <sheetData>
    <row r="1" spans="1:4" x14ac:dyDescent="0.25">
      <c r="A1" s="2" t="s">
        <v>19</v>
      </c>
      <c r="B1" s="2" t="s">
        <v>10</v>
      </c>
      <c r="C1" s="2" t="s">
        <v>9</v>
      </c>
      <c r="D1" s="2" t="s">
        <v>11</v>
      </c>
    </row>
    <row r="2" spans="1:4" x14ac:dyDescent="0.25">
      <c r="A2" s="2">
        <v>500</v>
      </c>
      <c r="B2" s="2">
        <v>500</v>
      </c>
      <c r="C2" s="2">
        <v>500</v>
      </c>
      <c r="D2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Preps</vt:lpstr>
      <vt:lpstr>Parameters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 Jurgenson</dc:creator>
  <cp:lastModifiedBy>Pinney, Jonathan (NIH/NIGMS) [C]</cp:lastModifiedBy>
  <cp:lastPrinted>2013-06-18T18:24:05Z</cp:lastPrinted>
  <dcterms:created xsi:type="dcterms:W3CDTF">2011-03-25T18:00:12Z</dcterms:created>
  <dcterms:modified xsi:type="dcterms:W3CDTF">2025-01-23T21:04:18Z</dcterms:modified>
</cp:coreProperties>
</file>