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activeX/activeX1.xml" ContentType="application/vnd.ms-office.activeX+xml"/>
  <Override PartName="/xl/activeX/activeX1.bin" ContentType="application/vnd.ms-office.activeX"/>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2-001 GEN 2 C Lack of welding/"/>
    </mc:Choice>
  </mc:AlternateContent>
  <xr:revisionPtr revIDLastSave="536" documentId="11_0B2596F18F0044B96EED243B72F1CEB25E66FF29" xr6:coauthVersionLast="47" xr6:coauthVersionMax="47" xr10:uidLastSave="{C5E56106-AD06-48CE-AC5B-0A9B2E9E7068}"/>
  <bookViews>
    <workbookView minimized="1" xWindow="0" yWindow="1392" windowWidth="23040" windowHeight="10968" firstSheet="3" activeTab="7" xr2:uid="{00000000-000D-0000-FFFF-FFFF00000000}"/>
  </bookViews>
  <sheets>
    <sheet name="Comments on content expectation" sheetId="1" r:id="rId1"/>
    <sheet name="LOGICAL THINKING GRID" sheetId="2" r:id="rId2"/>
    <sheet name="Quick Response" sheetId="3" r:id="rId3"/>
    <sheet name="Assign" sheetId="4" r:id="rId4"/>
    <sheet name="Timeline" sheetId="5" r:id="rId5"/>
    <sheet name="pull off test capability" sheetId="13" r:id="rId6"/>
    <sheet name="Process Flow" sheetId="6" r:id="rId7"/>
    <sheet name="FTA Occ &amp; 5 Whys" sheetId="14" r:id="rId8"/>
    <sheet name="FTA Non Det &amp; 5 Whys" sheetId="15" r:id="rId9"/>
    <sheet name="Action plan &amp; Genba review" sheetId="16" r:id="rId10"/>
    <sheet name="SQA Genba Check" sheetId="9" r:id="rId11"/>
    <sheet name="StEDE3 Matrix" sheetId="10" r:id="rId12"/>
    <sheet name="Revision" sheetId="12" r:id="rId13"/>
  </sheets>
  <externalReferences>
    <externalReference r:id="rId14"/>
  </externalReferences>
  <definedNames>
    <definedName name="NEWNOK__">'SQA Genba Check'!$AK$14:$AK$15</definedName>
    <definedName name="NEWOK__">'SQA Genba Check'!$AK$13:$AK$14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3" l="1"/>
  <c r="A17" i="13"/>
  <c r="G49" i="13" l="1"/>
  <c r="C49" i="13"/>
  <c r="I48" i="13"/>
  <c r="C48" i="13"/>
  <c r="I47" i="13"/>
  <c r="G47" i="13"/>
  <c r="C47" i="13"/>
  <c r="C46" i="13"/>
  <c r="A24" i="13"/>
  <c r="B23" i="13"/>
  <c r="A23" i="13"/>
  <c r="H53" i="13" s="1"/>
  <c r="B22" i="13"/>
  <c r="I53" i="13" s="1"/>
  <c r="A22" i="13"/>
  <c r="F53" i="13" s="1"/>
  <c r="B15" i="13"/>
  <c r="B13" i="13"/>
  <c r="I55" i="13" s="1"/>
  <c r="B12" i="13"/>
  <c r="B11" i="13"/>
  <c r="B10" i="13"/>
  <c r="G5" i="13"/>
  <c r="G4" i="13"/>
  <c r="G3" i="13"/>
  <c r="D3" i="13"/>
  <c r="C53" i="13" s="1"/>
  <c r="G2" i="13"/>
  <c r="D2" i="13"/>
  <c r="B2" i="13"/>
  <c r="F1" i="13"/>
  <c r="B14" i="13" l="1"/>
  <c r="C23" i="13"/>
  <c r="C20" i="13"/>
  <c r="B20" i="13"/>
  <c r="D56" i="13" s="1"/>
  <c r="C22" i="13"/>
  <c r="H55" i="13"/>
  <c r="F45" i="10" l="1"/>
  <c r="E45" i="10"/>
  <c r="D45" i="10"/>
  <c r="F39" i="10"/>
  <c r="E39" i="10"/>
  <c r="D39" i="10"/>
  <c r="F33" i="10"/>
  <c r="E33" i="10"/>
  <c r="D33" i="10"/>
  <c r="A32" i="10"/>
  <c r="I7" i="10"/>
  <c r="I3" i="10"/>
  <c r="W30" i="9"/>
  <c r="J30" i="9"/>
  <c r="H27" i="9"/>
  <c r="G27" i="9"/>
  <c r="F27" i="9"/>
  <c r="E27" i="9"/>
  <c r="C27" i="9"/>
  <c r="B27" i="9"/>
  <c r="H25" i="9"/>
  <c r="G25" i="9"/>
  <c r="F25" i="9"/>
  <c r="E25" i="9"/>
  <c r="C25" i="9"/>
  <c r="B25" i="9"/>
  <c r="H23" i="9"/>
  <c r="G23" i="9"/>
  <c r="F23" i="9"/>
  <c r="E23" i="9"/>
  <c r="C23" i="9"/>
  <c r="B23" i="9"/>
  <c r="H21" i="9"/>
  <c r="G21" i="9"/>
  <c r="F21" i="9"/>
  <c r="E21" i="9"/>
  <c r="C21" i="9"/>
  <c r="B21" i="9"/>
  <c r="H18" i="9"/>
  <c r="G18" i="9"/>
  <c r="F18" i="9"/>
  <c r="E18" i="9"/>
  <c r="C18" i="9"/>
  <c r="B18" i="9"/>
  <c r="H16" i="9"/>
  <c r="G16" i="9"/>
  <c r="F16" i="9"/>
  <c r="E16" i="9"/>
  <c r="C16" i="9"/>
  <c r="B16" i="9"/>
  <c r="H14" i="9"/>
  <c r="G14" i="9"/>
  <c r="F14" i="9"/>
  <c r="E14" i="9"/>
  <c r="C14" i="9"/>
  <c r="B14" i="9"/>
  <c r="H12" i="9"/>
  <c r="G12" i="9"/>
  <c r="F12" i="9"/>
  <c r="E12" i="9"/>
  <c r="C12" i="9"/>
  <c r="B12" i="9"/>
  <c r="G54" i="3"/>
  <c r="E54" i="3"/>
  <c r="I53" i="3"/>
  <c r="I52" i="3"/>
  <c r="I51" i="3"/>
  <c r="I50" i="3"/>
  <c r="I49" i="3"/>
  <c r="I48" i="3"/>
  <c r="I47" i="3"/>
  <c r="I46" i="3"/>
  <c r="B3" i="1"/>
  <c r="I5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200-000001000000}">
      <text>
        <r>
          <rPr>
            <sz val="11"/>
            <color rgb="FF000000"/>
            <rFont val="Calibri"/>
            <family val="2"/>
            <scheme val="minor"/>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Calibri"/>
            <family val="2"/>
            <scheme val="minor"/>
          </rPr>
          <t>Product (Designation + Ref) VALEO
Indicate the designation  and the Valeo part number of the concerned part
	-nathalie.gueniche</t>
        </r>
      </text>
    </comment>
    <comment ref="M3" authorId="0" shapeId="0" xr:uid="{00000000-0006-0000-0200-000003000000}">
      <text>
        <r>
          <rPr>
            <sz val="11"/>
            <color rgb="FF000000"/>
            <rFont val="Calibri"/>
            <family val="2"/>
            <scheme val="minor"/>
          </rPr>
          <t>Origin
Tick the appropriate box(es) according to the type of issue
	-nathalie.gueniche</t>
        </r>
      </text>
    </comment>
    <comment ref="T3" authorId="0" shapeId="0" xr:uid="{00000000-0006-0000-0200-000004000000}">
      <text>
        <r>
          <rPr>
            <sz val="11"/>
            <color rgb="FF000000"/>
            <rFont val="Calibri"/>
            <family val="2"/>
            <scheme val="minor"/>
          </rPr>
          <t>Which LLC was already issued on similar problem?
- Mention here the LLC numbers already issued on similar problem, precise the type of the LLC (O / D / M)</t>
        </r>
      </text>
    </comment>
    <comment ref="X4" authorId="0" shapeId="0" xr:uid="{00000000-0006-0000-0200-000005000000}">
      <text>
        <r>
          <rPr>
            <sz val="11"/>
            <color rgb="FF000000"/>
            <rFont val="Calibri"/>
            <family val="2"/>
            <scheme val="minor"/>
          </rPr>
          <t xml:space="preserve">Supplier incident number
Mention Supplier incident  internal reference
</t>
        </r>
      </text>
    </comment>
    <comment ref="X5" authorId="0" shapeId="0" xr:uid="{00000000-0006-0000-0200-000006000000}">
      <text>
        <r>
          <rPr>
            <sz val="11"/>
            <color rgb="FF000000"/>
            <rFont val="Calibri"/>
            <family val="2"/>
            <scheme val="minor"/>
          </rPr>
          <t>Customer incident number
Mention Valeo incident (SRM)</t>
        </r>
      </text>
    </comment>
    <comment ref="X6" authorId="0" shapeId="0" xr:uid="{00000000-0006-0000-0200-000007000000}">
      <text>
        <r>
          <rPr>
            <sz val="11"/>
            <color rgb="FF000000"/>
            <rFont val="Calibri"/>
            <family val="2"/>
            <scheme val="minor"/>
          </rPr>
          <t xml:space="preserve">Date of customer notification
Mention the date Valeo notified the problem for the first time
</t>
        </r>
      </text>
    </comment>
    <comment ref="X7" authorId="0" shapeId="0" xr:uid="{00000000-0006-0000-0200-000008000000}">
      <text>
        <r>
          <rPr>
            <sz val="11"/>
            <color rgb="FF000000"/>
            <rFont val="Calibri"/>
            <family val="2"/>
            <scheme val="minor"/>
          </rPr>
          <t>Opened date
Mention the date and the time Valeo opened the PDCA in the concerned database (QIM, SRM…)</t>
        </r>
      </text>
    </comment>
    <comment ref="T10" authorId="0" shapeId="0" xr:uid="{00000000-0006-0000-0200-000009000000}">
      <text>
        <r>
          <rPr>
            <sz val="11"/>
            <color rgb="FF000000"/>
            <rFont val="Calibri"/>
            <family val="2"/>
            <scheme val="minor"/>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Calibri"/>
            <family val="2"/>
            <scheme val="minor"/>
          </rPr>
          <t>Is the involved standard :
- Existing ? 
- Clear ?
- Visible ? 
- Quantified ?
- Doable ?</t>
        </r>
      </text>
    </comment>
    <comment ref="W11" authorId="0" shapeId="0" xr:uid="{00000000-0006-0000-0200-00000B000000}">
      <text>
        <r>
          <rPr>
            <sz val="11"/>
            <color rgb="FF000000"/>
            <rFont val="Calibri"/>
            <family val="2"/>
            <scheme val="minor"/>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Calibri"/>
            <family val="2"/>
            <scheme val="minor"/>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Calibri"/>
            <family val="2"/>
            <scheme val="minor"/>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Calibri"/>
            <family val="2"/>
            <scheme val="minor"/>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Calibri"/>
            <family val="2"/>
            <scheme val="minor"/>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Calibri"/>
            <family val="2"/>
            <scheme val="minor"/>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Calibri"/>
            <family val="2"/>
            <scheme val="minor"/>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Calibri"/>
            <family val="2"/>
            <scheme val="minor"/>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Calibri"/>
            <family val="2"/>
            <scheme val="minor"/>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Calibri"/>
            <family val="2"/>
            <scheme val="minor"/>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Calibri"/>
            <family val="2"/>
            <scheme val="minor"/>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Calibri"/>
            <family val="2"/>
            <scheme val="minor"/>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Calibri"/>
            <family val="2"/>
            <scheme val="minor"/>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Calibri"/>
            <family val="2"/>
            <scheme val="minor"/>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Calibri"/>
            <family val="2"/>
            <scheme val="minor"/>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Calibri"/>
            <family val="2"/>
            <scheme val="minor"/>
          </rPr>
          <t>...between :
- components lots /suppliers ?
- tools / cavities ?</t>
        </r>
      </text>
    </comment>
    <comment ref="B23" authorId="0" shapeId="0" xr:uid="{00000000-0006-0000-0200-00001B000000}">
      <text>
        <r>
          <rPr>
            <sz val="11"/>
            <color rgb="FF000000"/>
            <rFont val="Calibri"/>
            <family val="2"/>
            <scheme val="minor"/>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Calibri"/>
            <family val="2"/>
            <scheme val="minor"/>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Calibri"/>
            <family val="2"/>
            <scheme val="minor"/>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Calibri"/>
            <family val="2"/>
            <scheme val="minor"/>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Calibri"/>
            <family val="2"/>
            <scheme val="minor"/>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Calibri"/>
            <family val="2"/>
            <scheme val="minor"/>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Calibri"/>
            <family val="2"/>
            <scheme val="minor"/>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Calibri"/>
            <family val="2"/>
            <scheme val="minor"/>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Calibri"/>
            <family val="2"/>
            <scheme val="minor"/>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Calibri"/>
            <family val="2"/>
            <scheme val="minor"/>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400-000001000000}">
      <text>
        <r>
          <rPr>
            <sz val="11"/>
            <color rgb="FF000000"/>
            <rFont val="Calibri"/>
            <family val="2"/>
            <scheme val="minor"/>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400-000002000000}">
      <text>
        <r>
          <rPr>
            <sz val="11"/>
            <color rgb="FF000000"/>
            <rFont val="Calibri"/>
            <family val="2"/>
            <scheme val="minor"/>
          </rPr>
          <t>Results
Record the results of the action. If needed, put reference of document where information are available, join the document to the PDCA file.</t>
        </r>
      </text>
    </comment>
    <comment ref="D2" authorId="0" shapeId="0" xr:uid="{00000000-0006-0000-0400-000003000000}">
      <text>
        <r>
          <rPr>
            <sz val="11"/>
            <color rgb="FF000000"/>
            <rFont val="Calibri"/>
            <family val="2"/>
            <scheme val="minor"/>
          </rPr>
          <t>Who
Define who is the pilote for each activities - Only one pilot by activity</t>
        </r>
      </text>
    </comment>
    <comment ref="E2" authorId="0" shapeId="0" xr:uid="{00000000-0006-0000-0400-000004000000}">
      <text>
        <r>
          <rPr>
            <sz val="11"/>
            <color rgb="FF000000"/>
            <rFont val="Calibri"/>
            <family val="2"/>
            <scheme val="minor"/>
          </rPr>
          <t xml:space="preserve">Due date
Record the date when the activity must be completed, due date must be short term dates respecting the 24 H - 5 days - 10 days rules.
</t>
        </r>
      </text>
    </comment>
    <comment ref="F2" authorId="0" shapeId="0" xr:uid="{00000000-0006-0000-0400-000005000000}">
      <text>
        <r>
          <rPr>
            <sz val="11"/>
            <color rgb="FF000000"/>
            <rFont val="Calibri"/>
            <family val="2"/>
            <scheme val="minor"/>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rgb="FF000000"/>
            <rFont val="Calibri"/>
            <family val="2"/>
            <scheme val="minor"/>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Wojciech Orzel</author>
  </authors>
  <commentList>
    <comment ref="A17" authorId="0" shapeId="0" xr:uid="{376DDEF5-4A23-477B-8254-102568033598}">
      <text>
        <r>
          <rPr>
            <b/>
            <sz val="9"/>
            <color indexed="81"/>
            <rFont val="Tahoma"/>
            <family val="2"/>
            <charset val="238"/>
          </rPr>
          <t>Remark to avoid muda-overquality. If the characteristic does not follow a Normal law AND Pp/Cp data are NOK:</t>
        </r>
        <r>
          <rPr>
            <sz val="9"/>
            <color indexed="81"/>
            <rFont val="Tahoma"/>
            <family val="2"/>
            <charset val="238"/>
          </rPr>
          <t xml:space="preserve">
- the measured data can contain several populations (i.e. several cavities, shifts, material batches etc.), split the populations and control them separately
or
- for characteristics like roughness, holes done in injection, concentricity etc. have often Weibull distribution, use other software to calculate the Cp/Pp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rgb="FF000000"/>
            <rFont val="Calibri"/>
            <family val="2"/>
            <scheme val="minor"/>
          </rPr>
          <t xml:space="preserve">Describe flow-chart reflecting real situation &amp; Indicate workstation / Location where Occurrence / Non Detection could occur 
It could be process flow-Chart, photograph, manual sketch,....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97F83C1-C309-4A52-ADCB-51F3108DE358}">
      <text>
        <r>
          <rPr>
            <sz val="11"/>
            <color rgb="FF000000"/>
            <rFont val="Calibri"/>
            <family val="2"/>
            <scheme val="minor"/>
          </rPr>
          <t>======
ID#AAAALw8xAFQ
    (2021-04-07 13:05:33)
Problem description
In this section, report exactly the answer to the question in the QR document "What is the difference between good and bad parts"</t>
        </r>
      </text>
    </comment>
    <comment ref="A5" authorId="0" shapeId="0" xr:uid="{9CD96B98-7149-4C51-BD4E-07DC302FC54F}">
      <text>
        <r>
          <rPr>
            <sz val="11"/>
            <color rgb="FF000000"/>
            <rFont val="Calibri"/>
            <family val="2"/>
            <scheme val="minor"/>
          </rPr>
          <t>======
ID#AAAALw8xAHE
    (2021-04-07 13:05:33)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27F3A06C-F028-4809-BF6A-119299E471FB}">
      <text>
        <r>
          <rPr>
            <sz val="11"/>
            <color rgb="FF000000"/>
            <rFont val="Calibri"/>
            <family val="2"/>
            <scheme val="minor"/>
          </rPr>
          <t>======
ID#AAAALw8xAD4
    (2021-04-07 13:05:33)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464C5FE8-32BB-48E7-95E0-11911D5409B9}">
      <text>
        <r>
          <rPr>
            <sz val="11"/>
            <color rgb="FF000000"/>
            <rFont val="Calibri"/>
            <family val="2"/>
            <scheme val="minor"/>
          </rPr>
          <t>======
ID#AAAALw8xABc
    (2021-04-07 13:05:33)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22A53207-312C-4C50-9F66-E373E2E90E2C}">
      <text>
        <r>
          <rPr>
            <sz val="11"/>
            <color rgb="FF000000"/>
            <rFont val="Calibri"/>
            <family val="2"/>
            <scheme val="minor"/>
          </rPr>
          <t>======
ID#AAAALw8xAI0
    (2021-04-07 13:05:33)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2A774D26-8A9B-4D13-9047-818CF76ADAE3}">
      <text>
        <r>
          <rPr>
            <sz val="11"/>
            <color rgb="FF000000"/>
            <rFont val="Calibri"/>
            <family val="2"/>
            <scheme val="minor"/>
          </rPr>
          <t>======
ID#AAAALw8xADM
    (2021-04-07 13:05:33)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EAB22F63-89FE-4A47-B712-DA1C9EACCDD1}">
      <text>
        <r>
          <rPr>
            <sz val="11"/>
            <color rgb="FF000000"/>
            <rFont val="Calibri"/>
            <family val="2"/>
            <scheme val="minor"/>
          </rPr>
          <t>======
ID#AAAALw8xAGo
    (2021-04-07 13:05:33)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A8E4FC5-EA11-4D60-B003-06BAF1C9494D}">
      <text>
        <r>
          <rPr>
            <sz val="11"/>
            <color rgb="FF000000"/>
            <rFont val="Calibri"/>
            <family val="2"/>
            <scheme val="minor"/>
          </rPr>
          <t>======
ID#AAAALw8xADg
    (2021-04-07 13:05:33)
5 WHYs Physical &gt; System &gt; Managment actions 
5 Whys has to be done if and only if your factor is in link with issue
Objective is to go deeply in analysis to identify system and management actions</t>
        </r>
      </text>
    </comment>
    <comment ref="I6" authorId="0" shapeId="0" xr:uid="{3DF7284C-1E11-46E0-8DA9-E4E00D6DDA42}">
      <text>
        <r>
          <rPr>
            <sz val="11"/>
            <color rgb="FF000000"/>
            <rFont val="Calibri"/>
            <family val="2"/>
            <scheme val="minor"/>
          </rPr>
          <t>======
ID#AAAALw8xAA4
    (2021-04-07 13:05:33)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9F72ECB9-E6A0-4A44-A297-790CB301EAAC}">
      <text>
        <r>
          <rPr>
            <sz val="11"/>
            <color rgb="FF000000"/>
            <rFont val="Calibri"/>
            <family val="2"/>
            <scheme val="minor"/>
          </rPr>
          <t>======
ID#AAAALw8xAIQ
    (2021-04-07 13:05:33)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3E1BC0AE-42A6-4DDB-A965-3C7569EAD967}">
      <text>
        <r>
          <rPr>
            <sz val="11"/>
            <color rgb="FF000000"/>
            <rFont val="Calibri"/>
            <family val="2"/>
            <scheme val="minor"/>
          </rPr>
          <t>======
ID#AAAALw8xAFY
    (2021-04-07 13:05:33)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7382F192-ADEA-4527-95FB-B1C1FE26E91C}">
      <text>
        <r>
          <rPr>
            <sz val="11"/>
            <color rgb="FF000000"/>
            <rFont val="Calibri"/>
            <family val="2"/>
            <scheme val="minor"/>
          </rPr>
          <t>======
ID#AAAALw8xABw
    (2021-04-07 13:05:33)
Good Part / Situation taken as reference
Indicate traceability of Good Part and report this number for each data measured to know on which part measurement has been done</t>
        </r>
      </text>
    </comment>
    <comment ref="H7" authorId="0" shapeId="0" xr:uid="{0906780C-6917-42AA-AA68-DF073DFD0B8D}">
      <text>
        <r>
          <rPr>
            <sz val="11"/>
            <color rgb="FF000000"/>
            <rFont val="Calibri"/>
            <family val="2"/>
            <scheme val="minor"/>
          </rPr>
          <t>======
ID#AAAALw8xAFw
    (2021-04-07 13:05:33)
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5D9E1722-D92A-49A9-BE0D-93CB5ADD6FA1}">
      <text>
        <r>
          <rPr>
            <sz val="11"/>
            <color rgb="FF000000"/>
            <rFont val="Calibri"/>
            <family val="2"/>
            <scheme val="minor"/>
          </rPr>
          <t>======
ID#AAAALw8xAEM
    (2021-04-07 13:05:33)
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B855DE51-8BDA-4FE7-A3DC-B507DE8BD428}">
      <text>
        <r>
          <rPr>
            <sz val="11"/>
            <color rgb="FF000000"/>
            <rFont val="Calibri"/>
            <family val="2"/>
            <scheme val="minor"/>
          </rPr>
          <t>======
ID#AAAALw8xAH8
    (2021-04-07 13:05:33)
Problem description
In this section, report exactly the answer to the question in the QR document "What is the difference between good and bad parts"</t>
        </r>
      </text>
    </comment>
    <comment ref="A5" authorId="0" shapeId="0" xr:uid="{4A456E9A-DE81-4E5D-BC93-DEEC0B529463}">
      <text>
        <r>
          <rPr>
            <sz val="11"/>
            <color rgb="FF000000"/>
            <rFont val="Calibri"/>
            <family val="2"/>
            <scheme val="minor"/>
          </rPr>
          <t>======
ID#AAAALw8xAB4
    (2021-04-07 13:05:33)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271376F6-DC85-48DC-ADAD-1F762702C691}">
      <text>
        <r>
          <rPr>
            <sz val="11"/>
            <color rgb="FF000000"/>
            <rFont val="Calibri"/>
            <family val="2"/>
            <scheme val="minor"/>
          </rPr>
          <t>======
ID#AAAALw8xAFE
    (2021-04-07 13:05:33)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004EEC3B-A4C1-4E46-B185-FBFAD7F16F1F}">
      <text>
        <r>
          <rPr>
            <sz val="11"/>
            <color rgb="FF000000"/>
            <rFont val="Calibri"/>
            <family val="2"/>
            <scheme val="minor"/>
          </rPr>
          <t>======
ID#AAAALw8xAEc
    (2021-04-07 13:05:33)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7037364-EF2E-42C2-A20D-1E810378E960}">
      <text>
        <r>
          <rPr>
            <sz val="11"/>
            <color rgb="FF000000"/>
            <rFont val="Calibri"/>
            <family val="2"/>
            <scheme val="minor"/>
          </rPr>
          <t>======
ID#AAAALw8xAHY
    (2021-04-07 13:05:33)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72E060C5-3B8D-4204-ABC8-79D53E604B6F}">
      <text>
        <r>
          <rPr>
            <sz val="11"/>
            <color rgb="FF000000"/>
            <rFont val="Calibri"/>
            <family val="2"/>
            <scheme val="minor"/>
          </rPr>
          <t>======
ID#AAAALw8xABY
    (2021-04-07 13:05:33)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61B65121-5031-440A-A8D8-9593053305A3}">
      <text>
        <r>
          <rPr>
            <sz val="11"/>
            <color rgb="FF000000"/>
            <rFont val="Calibri"/>
            <family val="2"/>
            <scheme val="minor"/>
          </rPr>
          <t>======
ID#AAAALw8w__w
    (2021-04-07 13:05:33)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38C6E8B2-D99D-40B4-99DC-70B3BC25AD8B}">
      <text>
        <r>
          <rPr>
            <sz val="11"/>
            <color rgb="FF000000"/>
            <rFont val="Calibri"/>
            <family val="2"/>
            <scheme val="minor"/>
          </rPr>
          <t>======
ID#AAAALw8xAIc
    (2021-04-07 13:05:33)
5 WHYs Physical &gt; System &gt; Managment actions 
5 Whys has to be done if and only if your factor is in link with issue
Objective is to go deeply in analysis to identify system and management actions</t>
        </r>
      </text>
    </comment>
    <comment ref="I6" authorId="0" shapeId="0" xr:uid="{3ED3AA7B-8BFE-45FC-B140-601E80CFAC99}">
      <text>
        <r>
          <rPr>
            <sz val="11"/>
            <color rgb="FF000000"/>
            <rFont val="Calibri"/>
            <family val="2"/>
            <scheme val="minor"/>
          </rPr>
          <t>======
ID#AAAALw8xAIA
    (2021-04-07 13:05:33)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0D8B8436-FDA6-407E-8E56-C3F38000A7DF}">
      <text>
        <r>
          <rPr>
            <sz val="11"/>
            <color rgb="FF000000"/>
            <rFont val="Calibri"/>
            <family val="2"/>
            <scheme val="minor"/>
          </rPr>
          <t>======
ID#AAAALw8w_-4
    (2021-04-07 13:05:33)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72F7EF71-40F4-4CC9-88B6-A2FEB53EEAE5}">
      <text>
        <r>
          <rPr>
            <sz val="11"/>
            <color rgb="FF000000"/>
            <rFont val="Calibri"/>
            <family val="2"/>
            <scheme val="minor"/>
          </rPr>
          <t>======
ID#AAAALw8xABI
    (2021-04-07 13:05:33)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88943EB2-9841-4AAE-A597-57C468E4AD72}">
      <text>
        <r>
          <rPr>
            <sz val="11"/>
            <color rgb="FF000000"/>
            <rFont val="Calibri"/>
            <family val="2"/>
            <scheme val="minor"/>
          </rPr>
          <t>======
ID#AAAALw8xABg
    (2021-04-07 13:05:33)
Good Part / Situation taken as reference
Indicate traceability of Good Part and report this number for each data measured to know on which part measurement has been done</t>
        </r>
      </text>
    </comment>
    <comment ref="H7" authorId="0" shapeId="0" xr:uid="{7B8110E3-6AEC-4F52-8B65-3CF5953866E7}">
      <text>
        <r>
          <rPr>
            <sz val="11"/>
            <color rgb="FF000000"/>
            <rFont val="Calibri"/>
            <family val="2"/>
            <scheme val="minor"/>
          </rPr>
          <t>======
ID#AAAALw8xAEQ
    (2021-04-07 13:05:33)
Bad Part / Situation
taken as reference
Indicate traceability of Bad Part and report this number for each data measured to know on which part measurement has been done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5940CC2A-5582-4204-8BE7-B9E0EB88B223}">
      <text>
        <r>
          <rPr>
            <sz val="11"/>
            <color rgb="FF000000"/>
            <rFont val="Calibri"/>
            <family val="2"/>
            <scheme val="minor"/>
          </rPr>
          <t>======
ID#AAAALw8xAA8
    (2021-04-07 13:05:33)
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50018291-1642-4972-A87D-ED6270C91560}">
      <text>
        <r>
          <rPr>
            <sz val="11"/>
            <color rgb="FF000000"/>
            <rFont val="Calibri"/>
            <family val="2"/>
            <scheme val="minor"/>
          </rPr>
          <t>======
ID#AAAALw8xACQ
    (2021-04-07 13:05:33)
ow was it done?
4M conditions applied during the reproduction must be recorded to be compared with the conclusions of the FTA. Precise what are the key elements followed during the trials.</t>
        </r>
      </text>
    </comment>
    <comment ref="A6" authorId="0" shapeId="0" xr:uid="{8D5A1210-21DF-46D0-8A37-04762BD50A44}">
      <text>
        <r>
          <rPr>
            <sz val="11"/>
            <color rgb="FF000000"/>
            <rFont val="Calibri"/>
            <family val="2"/>
            <scheme val="minor"/>
          </rPr>
          <t>======
ID#AAAALw8xACY
    (2021-04-07 13:05:33)
When was it done?
Indicate when the reproduction of the defect has been done: date - time - shift</t>
        </r>
      </text>
    </comment>
    <comment ref="A7" authorId="0" shapeId="0" xr:uid="{F33271D9-D999-4F66-B408-D096E5E000B5}">
      <text>
        <r>
          <rPr>
            <sz val="11"/>
            <color rgb="FF000000"/>
            <rFont val="Calibri"/>
            <family val="2"/>
            <scheme val="minor"/>
          </rPr>
          <t>======
ID#AAAALw8xAAI
    (2021-04-07 13:05:33)
What was the result?
Based on facts and data, give the result of the reproduction of the defect on the parts produced.
If you have obtained same signature than one visible on bad parts, Root cause is confirmed</t>
        </r>
      </text>
    </comment>
    <comment ref="A10" authorId="0" shapeId="0" xr:uid="{5D3590C4-00A1-4603-81F1-920C8AA8E341}">
      <text>
        <r>
          <rPr>
            <sz val="11"/>
            <color rgb="FF000000"/>
            <rFont val="Calibri"/>
            <family val="2"/>
            <scheme val="minor"/>
          </rPr>
          <t>======
ID#AAAALw8w_-M
    (2021-04-07 13:05:33)
Rootcause
From the conclusions of the analysis (FTA, reproduction of the defect, 5 whys), report the root-cause of the problem needing a correction.</t>
        </r>
      </text>
    </comment>
    <comment ref="B10" authorId="0" shapeId="0" xr:uid="{C383138D-7137-4D05-8089-BBF153D5FD8D}">
      <text>
        <r>
          <rPr>
            <sz val="11"/>
            <color rgb="FF000000"/>
            <rFont val="Calibri"/>
            <family val="2"/>
            <scheme val="minor"/>
          </rPr>
          <t>======
ID#AAAALw8xAEk
    (2021-04-07 13:05:33)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E8F04AE3-DBCA-42D8-8F75-609BE615FC95}">
      <text>
        <r>
          <rPr>
            <sz val="11"/>
            <color rgb="FF000000"/>
            <rFont val="Calibri"/>
            <family val="2"/>
            <scheme val="minor"/>
          </rPr>
          <t>======
ID#AAAALw8xADY
    (2021-04-07 13:05:33)
STANDARD NUMBER
REVISION LEVEL
Specify which standard has been created or upgraded (Name and N° of Standard and Revision Level)</t>
        </r>
      </text>
    </comment>
    <comment ref="D10" authorId="0" shapeId="0" xr:uid="{CAE62417-08E3-4C2E-9273-499CA68BCADB}">
      <text>
        <r>
          <rPr>
            <sz val="11"/>
            <color rgb="FF000000"/>
            <rFont val="Calibri"/>
            <family val="2"/>
            <scheme val="minor"/>
          </rPr>
          <t>======
ID#AAAALw8w__o
    (2021-04-07 13:05:33)
Who
Precise the person in charge of the implementation of the corrective action, only one pilot for one action.</t>
        </r>
      </text>
    </comment>
    <comment ref="E10" authorId="0" shapeId="0" xr:uid="{C0DA5570-9D45-41AA-8CF4-D4A6BD3E67F5}">
      <text>
        <r>
          <rPr>
            <sz val="11"/>
            <color rgb="FF000000"/>
            <rFont val="Calibri"/>
            <family val="2"/>
            <scheme val="minor"/>
          </rPr>
          <t>======
ID#AAAALw8xAAQ
    (2021-04-07 13:05:33)
Due date
Precise the date when the corrective action must be implemented.</t>
        </r>
      </text>
    </comment>
    <comment ref="F10" authorId="0" shapeId="0" xr:uid="{45C48AA3-D355-47AE-AAA7-B3D25B1BD232}">
      <text>
        <r>
          <rPr>
            <sz val="11"/>
            <color rgb="FF000000"/>
            <rFont val="Calibri"/>
            <family val="2"/>
            <scheme val="minor"/>
          </rPr>
          <t>======
ID#AAAALw8xABA
    (2021-04-07 13:05:33)
Done date
Precise the date when the corrective action has been implemented wiht efficiency demonstrated</t>
        </r>
      </text>
    </comment>
    <comment ref="G10" authorId="0" shapeId="0" xr:uid="{35FA1B69-C742-4B0E-825F-43CA0A0D735D}">
      <text>
        <r>
          <rPr>
            <sz val="11"/>
            <color rgb="FF000000"/>
            <rFont val="Calibri"/>
            <family val="2"/>
            <scheme val="minor"/>
          </rPr>
          <t>======
ID#AAAALw8w_-8
    (2021-04-07 13:05:33)
LLC Done?
LLC has to be prepared for Occurrence/Non Detection to explain what has changed in our way of working before &amp; after issue and which standards have been improved</t>
        </r>
      </text>
    </comment>
    <comment ref="H10" authorId="0" shapeId="0" xr:uid="{29052A93-E03C-4517-AC88-836BD0D1CC50}">
      <text>
        <r>
          <rPr>
            <sz val="11"/>
            <color rgb="FF000000"/>
            <rFont val="Calibri"/>
            <family val="2"/>
            <scheme val="minor"/>
          </rPr>
          <t>======
ID#AAAALw8xAAM
    (2021-04-07 13:05:33)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3DBAE5F8-3985-4723-AD60-5CAA2AC05DCC}">
      <text>
        <r>
          <rPr>
            <sz val="11"/>
            <color rgb="FF000000"/>
            <rFont val="Calibri"/>
            <family val="2"/>
            <scheme val="minor"/>
          </rPr>
          <t>======
ID#AAAALw8xAFc
    (2021-04-07 13:05:33)
Are ALL users including their N+1 (Direct Manager) trained to use this STANDARD ?
You have to verify if users &amp; direct managers of users are trained to use modified standard and if they know describe modifications</t>
        </r>
      </text>
    </comment>
    <comment ref="J10" authorId="0" shapeId="0" xr:uid="{59CF552F-597A-4DA5-9E46-0612B50AE70D}">
      <text>
        <r>
          <rPr>
            <sz val="11"/>
            <color rgb="FF000000"/>
            <rFont val="Calibri"/>
            <family val="2"/>
            <scheme val="minor"/>
          </rPr>
          <t>======
ID#AAAALw8xABk
    (2021-04-07 13:05:33)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215BD05F-0B1B-4FDF-91CC-A50797B87F7E}">
      <text>
        <r>
          <rPr>
            <sz val="11"/>
            <color rgb="FF000000"/>
            <rFont val="Calibri"/>
            <family val="2"/>
            <scheme val="minor"/>
          </rPr>
          <t>======
ID#AAAALw8w__0
Genba Check     (2021-04-07 13:05:33)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 ref="A25" authorId="0" shapeId="0" xr:uid="{A1E9B827-85F5-42FB-90AB-2635043F7BAA}">
      <text>
        <r>
          <rPr>
            <sz val="11"/>
            <color rgb="FF000000"/>
            <rFont val="Calibri"/>
            <family val="2"/>
            <scheme val="minor"/>
          </rPr>
          <t>======
ID#AAAALw8xAC8
    (2021-04-07 13:05:33)
Rootcause
From the conclusions of the analysis (FTA, reproduction of the defect, 5 whys), report the root-cause of the problem needing a correction.</t>
        </r>
      </text>
    </comment>
    <comment ref="B25" authorId="0" shapeId="0" xr:uid="{61C71FDC-45F4-4AAB-9269-CBFEBA27780C}">
      <text>
        <r>
          <rPr>
            <sz val="11"/>
            <color rgb="FF000000"/>
            <rFont val="Calibri"/>
            <family val="2"/>
            <scheme val="minor"/>
          </rPr>
          <t>======
ID#AAAALw8xAIw
    (2021-04-07 13:05:33)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5" authorId="0" shapeId="0" xr:uid="{2C0BDAC2-BAC6-4CB2-A58D-F5517AC4DD09}">
      <text>
        <r>
          <rPr>
            <sz val="11"/>
            <color rgb="FF000000"/>
            <rFont val="Calibri"/>
            <family val="2"/>
            <scheme val="minor"/>
          </rPr>
          <t>======
ID#AAAALw8xACc
    (2021-04-07 13:05:33)
STANDARD NUMBER
REVISION LEVEL
Specify which standard has been created or upgraded (Name and N° of Standard and Revision Level)</t>
        </r>
      </text>
    </comment>
    <comment ref="D25" authorId="0" shapeId="0" xr:uid="{D2040BA7-BF6C-4548-AF9E-2E6E9680902E}">
      <text>
        <r>
          <rPr>
            <sz val="11"/>
            <color rgb="FF000000"/>
            <rFont val="Calibri"/>
            <family val="2"/>
            <scheme val="minor"/>
          </rPr>
          <t>======
ID#AAAALw8xAD8
    (2021-04-07 13:05:33)
Who
Precise the person in charge of the implementation of the corrective action, only one pilot for one action.</t>
        </r>
      </text>
    </comment>
    <comment ref="E25" authorId="0" shapeId="0" xr:uid="{2237C7B2-98BC-439D-A099-3D0C63439AF3}">
      <text>
        <r>
          <rPr>
            <sz val="11"/>
            <color rgb="FF000000"/>
            <rFont val="Calibri"/>
            <family val="2"/>
            <scheme val="minor"/>
          </rPr>
          <t>======
ID#AAAALw8xAIg
    (2021-04-07 13:05:33)
Due date
Precise the date when the corrective action must be implemented.</t>
        </r>
      </text>
    </comment>
    <comment ref="F25" authorId="0" shapeId="0" xr:uid="{C4C1CC58-86CA-4403-9EA6-7FAF94FCE9DB}">
      <text>
        <r>
          <rPr>
            <sz val="11"/>
            <color rgb="FF000000"/>
            <rFont val="Calibri"/>
            <family val="2"/>
            <scheme val="minor"/>
          </rPr>
          <t>======
ID#AAAALw8xAGw
    (2021-04-07 13:05:33)
Done date
Precise the date when the corrective action has been implemented wiht efficiency demonstrated</t>
        </r>
      </text>
    </comment>
    <comment ref="G25" authorId="0" shapeId="0" xr:uid="{C0330AF8-261C-49FE-A452-CBFB1027E2A7}">
      <text>
        <r>
          <rPr>
            <sz val="11"/>
            <color rgb="FF000000"/>
            <rFont val="Calibri"/>
            <family val="2"/>
            <scheme val="minor"/>
          </rPr>
          <t>======
ID#AAAALw8w_-U
    (2021-04-07 13:05:33)
LLC Done?
LLC has to be prepared for Occurrence/Non Detection to explain what has changed in our way of working before &amp; after issue and which standards have been improved</t>
        </r>
      </text>
    </comment>
    <comment ref="H25" authorId="0" shapeId="0" xr:uid="{1530D53F-C058-4AF7-B106-BF9CF4FDC888}">
      <text>
        <r>
          <rPr>
            <sz val="11"/>
            <color rgb="FF000000"/>
            <rFont val="Calibri"/>
            <family val="2"/>
            <scheme val="minor"/>
          </rPr>
          <t>======
ID#AAAALw8xABo
    (2021-04-07 13:05:33)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5" authorId="0" shapeId="0" xr:uid="{1935023E-D5E6-4E36-A9EA-B5A5188AD748}">
      <text>
        <r>
          <rPr>
            <sz val="11"/>
            <color rgb="FF000000"/>
            <rFont val="Calibri"/>
            <family val="2"/>
            <scheme val="minor"/>
          </rPr>
          <t>======
ID#AAAALw8xABQ
    (2021-04-07 13:05:33)
Are ALL users including their N+1 (Direct Manager) trained to use this STANDARD ?
You have to verify if users &amp; direct managers of users are trained to use modified standard and if they know describe modifications</t>
        </r>
      </text>
    </comment>
    <comment ref="J25" authorId="0" shapeId="0" xr:uid="{C5C87684-B98B-4A93-931B-5E29BFBCADF0}">
      <text>
        <r>
          <rPr>
            <sz val="11"/>
            <color rgb="FF000000"/>
            <rFont val="Calibri"/>
            <family val="2"/>
            <scheme val="minor"/>
          </rPr>
          <t>======
ID#AAAALw8xACU
    (2021-04-07 13:05:33)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5" authorId="0" shapeId="0" xr:uid="{EBA09D30-0154-41AB-8D5C-A1FF956CB070}">
      <text>
        <r>
          <rPr>
            <sz val="11"/>
            <color rgb="FF000000"/>
            <rFont val="Calibri"/>
            <family val="2"/>
            <scheme val="minor"/>
          </rPr>
          <t>======
ID#AAAALw8w__c
Genba Check     (2021-04-07 13:05:33)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K11" authorId="0" shapeId="0" xr:uid="{00000000-0006-0000-0800-000001000000}">
      <text>
        <r>
          <rPr>
            <sz val="11"/>
            <color rgb="FF000000"/>
            <rFont val="Calibri"/>
            <family val="2"/>
            <scheme val="minor"/>
          </rPr>
          <t xml:space="preserve">Question to be rated "OK" ONLY if defined corrective action is in place on the concerned workstation
</t>
        </r>
      </text>
    </comment>
    <comment ref="L11" authorId="0" shapeId="0" xr:uid="{00000000-0006-0000-0800-000002000000}">
      <text>
        <r>
          <rPr>
            <sz val="11"/>
            <color rgb="FF000000"/>
            <rFont val="Calibri"/>
            <family val="2"/>
            <scheme val="minor"/>
          </rPr>
          <t xml:space="preserve">Question can NOT be rated "OK" if "Action" question is NOK.
</t>
        </r>
      </text>
    </comment>
    <comment ref="M11" authorId="0" shapeId="0" xr:uid="{00000000-0006-0000-0800-000003000000}">
      <text>
        <r>
          <rPr>
            <sz val="11"/>
            <color rgb="FF000000"/>
            <rFont val="Calibri"/>
            <family val="2"/>
            <scheme val="minor"/>
          </rPr>
          <t xml:space="preserve">Question can NOT be rated "OK" if "Deployment" question is NOK.
</t>
        </r>
      </text>
    </comment>
    <comment ref="O11" authorId="0" shapeId="0" xr:uid="{00000000-0006-0000-0800-000004000000}">
      <text>
        <r>
          <rPr>
            <sz val="11"/>
            <color rgb="FF000000"/>
            <rFont val="Calibri"/>
            <family val="2"/>
            <scheme val="minor"/>
          </rPr>
          <t xml:space="preserve">Question can NOT be rated "OK" if "Enforcement" question is NOK.
</t>
        </r>
      </text>
    </comment>
    <comment ref="B12" authorId="0" shapeId="0" xr:uid="{00000000-0006-0000-0800-000005000000}">
      <text>
        <r>
          <rPr>
            <sz val="11"/>
            <color rgb="FF000000"/>
            <rFont val="Calibri"/>
            <family val="2"/>
            <scheme val="minor"/>
          </rPr>
          <t xml:space="preserve">Cell automatically filled in from QR tab
</t>
        </r>
      </text>
    </comment>
    <comment ref="C12" authorId="0" shapeId="0" xr:uid="{00000000-0006-0000-0800-000006000000}">
      <text>
        <r>
          <rPr>
            <sz val="11"/>
            <color rgb="FF000000"/>
            <rFont val="Calibri"/>
            <family val="2"/>
            <scheme val="minor"/>
          </rPr>
          <t xml:space="preserve">Cell automatically filled in from Action plan &amp; Genba reviews tab
</t>
        </r>
      </text>
    </comment>
    <comment ref="E12" authorId="0" shapeId="0" xr:uid="{00000000-0006-0000-0800-000007000000}">
      <text>
        <r>
          <rPr>
            <sz val="11"/>
            <color rgb="FF000000"/>
            <rFont val="Calibri"/>
            <family val="2"/>
            <scheme val="minor"/>
          </rPr>
          <t xml:space="preserve">Cell automatically filled in from Action plan &amp; Genba review tab
</t>
        </r>
      </text>
    </comment>
    <comment ref="F12" authorId="0" shapeId="0" xr:uid="{00000000-0006-0000-0800-000008000000}">
      <text>
        <r>
          <rPr>
            <sz val="11"/>
            <color rgb="FF000000"/>
            <rFont val="Calibri"/>
            <family val="2"/>
            <scheme val="minor"/>
          </rPr>
          <t xml:space="preserve">Cell automatically filled in from Action plan &amp; Genba review tab
</t>
        </r>
      </text>
    </comment>
    <comment ref="G12" authorId="0" shapeId="0" xr:uid="{00000000-0006-0000-0800-000009000000}">
      <text>
        <r>
          <rPr>
            <sz val="11"/>
            <color rgb="FF000000"/>
            <rFont val="Calibri"/>
            <family val="2"/>
            <scheme val="minor"/>
          </rPr>
          <t xml:space="preserve">Cell automatically filled in from Action plan &amp; Genba review tab
</t>
        </r>
      </text>
    </comment>
    <comment ref="H12" authorId="0" shapeId="0" xr:uid="{00000000-0006-0000-0800-00000A000000}">
      <text>
        <r>
          <rPr>
            <sz val="11"/>
            <color rgb="FF000000"/>
            <rFont val="Calibri"/>
            <family val="2"/>
            <scheme val="minor"/>
          </rPr>
          <t xml:space="preserve">Cell automatically filled in from Action plan &amp; Genba review tab
</t>
        </r>
      </text>
    </comment>
    <comment ref="W12" authorId="0" shapeId="0" xr:uid="{00000000-0006-0000-0800-00000B000000}">
      <text>
        <r>
          <rPr>
            <sz val="11"/>
            <color rgb="FF000000"/>
            <rFont val="Calibri"/>
            <family val="2"/>
            <scheme val="minor"/>
          </rPr>
          <t xml:space="preserve">Use StEDE3 matrix tab to perform the assesment. Duplicate tab if more than 1 StEDE3 to be performed
</t>
        </r>
      </text>
    </comment>
    <comment ref="B14" authorId="0" shapeId="0" xr:uid="{00000000-0006-0000-0800-00000C000000}">
      <text>
        <r>
          <rPr>
            <sz val="11"/>
            <color rgb="FF000000"/>
            <rFont val="Calibri"/>
            <family val="2"/>
            <scheme val="minor"/>
          </rPr>
          <t>Cell automatically filled in from QR tab</t>
        </r>
      </text>
    </comment>
    <comment ref="C14" authorId="0" shapeId="0" xr:uid="{00000000-0006-0000-0800-00000D000000}">
      <text>
        <r>
          <rPr>
            <sz val="11"/>
            <color rgb="FF000000"/>
            <rFont val="Calibri"/>
            <family val="2"/>
            <scheme val="minor"/>
          </rPr>
          <t xml:space="preserve">Cell automatically filled in from Action plan &amp; Genba review tab
</t>
        </r>
      </text>
    </comment>
    <comment ref="E14" authorId="0" shapeId="0" xr:uid="{00000000-0006-0000-0800-00000E000000}">
      <text>
        <r>
          <rPr>
            <sz val="11"/>
            <color rgb="FF000000"/>
            <rFont val="Calibri"/>
            <family val="2"/>
            <scheme val="minor"/>
          </rPr>
          <t xml:space="preserve">Cell automatically filled in from  Action plan &amp; Genba review tab
</t>
        </r>
      </text>
    </comment>
    <comment ref="F14" authorId="0" shapeId="0" xr:uid="{00000000-0006-0000-0800-00000F000000}">
      <text>
        <r>
          <rPr>
            <sz val="11"/>
            <color rgb="FF000000"/>
            <rFont val="Calibri"/>
            <family val="2"/>
            <scheme val="minor"/>
          </rPr>
          <t xml:space="preserve">Cell automatically filled in from Action plan &amp; Genba review tab
</t>
        </r>
      </text>
    </comment>
    <comment ref="G14" authorId="0" shapeId="0" xr:uid="{00000000-0006-0000-0800-000010000000}">
      <text>
        <r>
          <rPr>
            <sz val="11"/>
            <color rgb="FF000000"/>
            <rFont val="Calibri"/>
            <family val="2"/>
            <scheme val="minor"/>
          </rPr>
          <t xml:space="preserve">Cell automatically filled in from Action plan &amp; Genba review tab
</t>
        </r>
      </text>
    </comment>
    <comment ref="H14" authorId="0" shapeId="0" xr:uid="{00000000-0006-0000-0800-000011000000}">
      <text>
        <r>
          <rPr>
            <sz val="11"/>
            <color rgb="FF000000"/>
            <rFont val="Calibri"/>
            <family val="2"/>
            <scheme val="minor"/>
          </rPr>
          <t xml:space="preserve">Cell automatically filled in from Action plan &amp; Genba review tab
</t>
        </r>
      </text>
    </comment>
    <comment ref="W14" authorId="0" shapeId="0" xr:uid="{00000000-0006-0000-0800-000012000000}">
      <text>
        <r>
          <rPr>
            <sz val="11"/>
            <color rgb="FF000000"/>
            <rFont val="Calibri"/>
            <family val="2"/>
            <scheme val="minor"/>
          </rPr>
          <t xml:space="preserve">Use StEDE3 matrix tab to perform the assesment. Duplicate tab if more than 1 StEDE3 to be performed
</t>
        </r>
      </text>
    </comment>
    <comment ref="B16" authorId="0" shapeId="0" xr:uid="{00000000-0006-0000-0800-000013000000}">
      <text>
        <r>
          <rPr>
            <sz val="11"/>
            <color rgb="FF000000"/>
            <rFont val="Calibri"/>
            <family val="2"/>
            <scheme val="minor"/>
          </rPr>
          <t xml:space="preserve">Cell automatically filled in from QR tab
</t>
        </r>
      </text>
    </comment>
    <comment ref="C16" authorId="0" shapeId="0" xr:uid="{00000000-0006-0000-0800-000014000000}">
      <text>
        <r>
          <rPr>
            <sz val="11"/>
            <color rgb="FF000000"/>
            <rFont val="Calibri"/>
            <family val="2"/>
            <scheme val="minor"/>
          </rPr>
          <t xml:space="preserve">Cell automatically filled in from Action plan &amp; Genba review tab
</t>
        </r>
      </text>
    </comment>
    <comment ref="E16" authorId="0" shapeId="0" xr:uid="{00000000-0006-0000-0800-000015000000}">
      <text>
        <r>
          <rPr>
            <sz val="11"/>
            <color rgb="FF000000"/>
            <rFont val="Calibri"/>
            <family val="2"/>
            <scheme val="minor"/>
          </rPr>
          <t xml:space="preserve">Cell automatically filled in from Action plan &amp; Genba review tab
</t>
        </r>
      </text>
    </comment>
    <comment ref="F16" authorId="0" shapeId="0" xr:uid="{00000000-0006-0000-0800-000016000000}">
      <text>
        <r>
          <rPr>
            <sz val="11"/>
            <color rgb="FF000000"/>
            <rFont val="Calibri"/>
            <family val="2"/>
            <scheme val="minor"/>
          </rPr>
          <t xml:space="preserve">Cell automatically filled in from Analysis tab
</t>
        </r>
      </text>
    </comment>
    <comment ref="G16" authorId="0" shapeId="0" xr:uid="{00000000-0006-0000-0800-000017000000}">
      <text>
        <r>
          <rPr>
            <sz val="11"/>
            <color rgb="FF000000"/>
            <rFont val="Calibri"/>
            <family val="2"/>
            <scheme val="minor"/>
          </rPr>
          <t xml:space="preserve">Cell automatically filled in from Action plan &amp; Genba review tab
</t>
        </r>
      </text>
    </comment>
    <comment ref="H16" authorId="0" shapeId="0" xr:uid="{00000000-0006-0000-0800-000018000000}">
      <text>
        <r>
          <rPr>
            <sz val="11"/>
            <color rgb="FF000000"/>
            <rFont val="Calibri"/>
            <family val="2"/>
            <scheme val="minor"/>
          </rPr>
          <t xml:space="preserve">Cell automatically filled in from Action plan &amp; Genba review tab
</t>
        </r>
      </text>
    </comment>
    <comment ref="W16" authorId="0" shapeId="0" xr:uid="{00000000-0006-0000-0800-000019000000}">
      <text>
        <r>
          <rPr>
            <sz val="11"/>
            <color rgb="FF000000"/>
            <rFont val="Calibri"/>
            <family val="2"/>
            <scheme val="minor"/>
          </rPr>
          <t xml:space="preserve">Use StEDE3 matrix tab to perform the assesment. Duplicate tab if more than 1 StEDE3 to be performed
</t>
        </r>
      </text>
    </comment>
    <comment ref="B18" authorId="0" shapeId="0" xr:uid="{00000000-0006-0000-0800-00001A000000}">
      <text>
        <r>
          <rPr>
            <sz val="11"/>
            <color rgb="FF000000"/>
            <rFont val="Calibri"/>
            <family val="2"/>
            <scheme val="minor"/>
          </rPr>
          <t xml:space="preserve">Cell automatically filled in from QR tab
</t>
        </r>
      </text>
    </comment>
    <comment ref="C18" authorId="0" shapeId="0" xr:uid="{00000000-0006-0000-0800-00001B000000}">
      <text>
        <r>
          <rPr>
            <sz val="11"/>
            <color rgb="FF000000"/>
            <rFont val="Calibri"/>
            <family val="2"/>
            <scheme val="minor"/>
          </rPr>
          <t>Cell automatically filled in from Action plan &amp; Genba review tab</t>
        </r>
      </text>
    </comment>
    <comment ref="E18" authorId="0" shapeId="0" xr:uid="{00000000-0006-0000-0800-00001C000000}">
      <text>
        <r>
          <rPr>
            <sz val="11"/>
            <color rgb="FF000000"/>
            <rFont val="Calibri"/>
            <family val="2"/>
            <scheme val="minor"/>
          </rPr>
          <t xml:space="preserve">Cell automatically filled in from Action plan &amp; Genba review tab
</t>
        </r>
      </text>
    </comment>
    <comment ref="F18" authorId="0" shapeId="0" xr:uid="{00000000-0006-0000-0800-00001D000000}">
      <text>
        <r>
          <rPr>
            <sz val="11"/>
            <color rgb="FF000000"/>
            <rFont val="Calibri"/>
            <family val="2"/>
            <scheme val="minor"/>
          </rPr>
          <t xml:space="preserve">Cell automatically filled in from Analysis tab
</t>
        </r>
      </text>
    </comment>
    <comment ref="G18" authorId="0" shapeId="0" xr:uid="{00000000-0006-0000-0800-00001E000000}">
      <text>
        <r>
          <rPr>
            <sz val="11"/>
            <color rgb="FF000000"/>
            <rFont val="Calibri"/>
            <family val="2"/>
            <scheme val="minor"/>
          </rPr>
          <t xml:space="preserve">Cell automatically filled in from Action plan &amp; Genba review tab
</t>
        </r>
      </text>
    </comment>
    <comment ref="H18" authorId="0" shapeId="0" xr:uid="{00000000-0006-0000-0800-00001F000000}">
      <text>
        <r>
          <rPr>
            <sz val="11"/>
            <color rgb="FF000000"/>
            <rFont val="Calibri"/>
            <family val="2"/>
            <scheme val="minor"/>
          </rPr>
          <t xml:space="preserve">Cell automatically filled in from Action plan &amp; Genba review tab
</t>
        </r>
      </text>
    </comment>
    <comment ref="W18" authorId="0" shapeId="0" xr:uid="{00000000-0006-0000-0800-000020000000}">
      <text>
        <r>
          <rPr>
            <sz val="11"/>
            <color rgb="FF000000"/>
            <rFont val="Calibri"/>
            <family val="2"/>
            <scheme val="minor"/>
          </rPr>
          <t xml:space="preserve">Use StEDE3 matrix tab to perform the assesment. Duplicate tab if more than 1 StEDE3 to be performed
</t>
        </r>
      </text>
    </comment>
    <comment ref="B21" authorId="0" shapeId="0" xr:uid="{00000000-0006-0000-0800-000021000000}">
      <text>
        <r>
          <rPr>
            <sz val="11"/>
            <color rgb="FF000000"/>
            <rFont val="Calibri"/>
            <family val="2"/>
            <scheme val="minor"/>
          </rPr>
          <t xml:space="preserve">Cell automatically filled in from QR tab
</t>
        </r>
      </text>
    </comment>
    <comment ref="C21" authorId="0" shapeId="0" xr:uid="{00000000-0006-0000-0800-000022000000}">
      <text>
        <r>
          <rPr>
            <sz val="11"/>
            <color rgb="FF000000"/>
            <rFont val="Calibri"/>
            <family val="2"/>
            <scheme val="minor"/>
          </rPr>
          <t xml:space="preserve">Cell automatically filled in from Action plan &amp; Genba review tab
</t>
        </r>
      </text>
    </comment>
    <comment ref="E21" authorId="0" shapeId="0" xr:uid="{00000000-0006-0000-0800-000023000000}">
      <text>
        <r>
          <rPr>
            <sz val="11"/>
            <color rgb="FF000000"/>
            <rFont val="Calibri"/>
            <family val="2"/>
            <scheme val="minor"/>
          </rPr>
          <t xml:space="preserve">Cell automatically filled in from Action plan &amp; Genba review tab
</t>
        </r>
      </text>
    </comment>
    <comment ref="F21" authorId="0" shapeId="0" xr:uid="{00000000-0006-0000-0800-000024000000}">
      <text>
        <r>
          <rPr>
            <sz val="11"/>
            <color rgb="FF000000"/>
            <rFont val="Calibri"/>
            <family val="2"/>
            <scheme val="minor"/>
          </rPr>
          <t xml:space="preserve">Cell automatically filled in from Action plan &amp; Genba review tab
</t>
        </r>
      </text>
    </comment>
    <comment ref="G21" authorId="0" shapeId="0" xr:uid="{00000000-0006-0000-0800-000025000000}">
      <text>
        <r>
          <rPr>
            <sz val="11"/>
            <color rgb="FF000000"/>
            <rFont val="Calibri"/>
            <family val="2"/>
            <scheme val="minor"/>
          </rPr>
          <t xml:space="preserve">Cell automatically filled in from Action plan &amp; Genba review tab
</t>
        </r>
      </text>
    </comment>
    <comment ref="H21" authorId="0" shapeId="0" xr:uid="{00000000-0006-0000-0800-000026000000}">
      <text>
        <r>
          <rPr>
            <sz val="11"/>
            <color rgb="FF000000"/>
            <rFont val="Calibri"/>
            <family val="2"/>
            <scheme val="minor"/>
          </rPr>
          <t xml:space="preserve">Cell automatically filled in from Action plan &amp; Genba review tab
</t>
        </r>
      </text>
    </comment>
    <comment ref="W21" authorId="0" shapeId="0" xr:uid="{00000000-0006-0000-0800-000027000000}">
      <text>
        <r>
          <rPr>
            <sz val="11"/>
            <color rgb="FF000000"/>
            <rFont val="Calibri"/>
            <family val="2"/>
            <scheme val="minor"/>
          </rPr>
          <t xml:space="preserve">Use StEDE3 matrix tab to perform the assesment. Duplicate tab if more than 1 StEDE3 to be performed
</t>
        </r>
      </text>
    </comment>
    <comment ref="B23" authorId="0" shapeId="0" xr:uid="{00000000-0006-0000-0800-000028000000}">
      <text>
        <r>
          <rPr>
            <sz val="11"/>
            <color rgb="FF000000"/>
            <rFont val="Calibri"/>
            <family val="2"/>
            <scheme val="minor"/>
          </rPr>
          <t>Cell automatically filled in from QR tab</t>
        </r>
      </text>
    </comment>
    <comment ref="C23" authorId="0" shapeId="0" xr:uid="{00000000-0006-0000-0800-000029000000}">
      <text>
        <r>
          <rPr>
            <sz val="11"/>
            <color rgb="FF000000"/>
            <rFont val="Calibri"/>
            <family val="2"/>
            <scheme val="minor"/>
          </rPr>
          <t xml:space="preserve">Cell automatically filled in from Action plan &amp; Genba review tab
</t>
        </r>
      </text>
    </comment>
    <comment ref="E23" authorId="0" shapeId="0" xr:uid="{00000000-0006-0000-0800-00002A000000}">
      <text>
        <r>
          <rPr>
            <sz val="11"/>
            <color rgb="FF000000"/>
            <rFont val="Calibri"/>
            <family val="2"/>
            <scheme val="minor"/>
          </rPr>
          <t xml:space="preserve">Cell automatically filled in from Action plan &amp; Genba review tab
</t>
        </r>
      </text>
    </comment>
    <comment ref="F23" authorId="0" shapeId="0" xr:uid="{00000000-0006-0000-0800-00002B000000}">
      <text>
        <r>
          <rPr>
            <sz val="11"/>
            <color rgb="FF000000"/>
            <rFont val="Calibri"/>
            <family val="2"/>
            <scheme val="minor"/>
          </rPr>
          <t xml:space="preserve">Cell automatically filled in from Action plan &amp; Genba review tab
</t>
        </r>
      </text>
    </comment>
    <comment ref="G23" authorId="0" shapeId="0" xr:uid="{00000000-0006-0000-0800-00002C000000}">
      <text>
        <r>
          <rPr>
            <sz val="11"/>
            <color rgb="FF000000"/>
            <rFont val="Calibri"/>
            <family val="2"/>
            <scheme val="minor"/>
          </rPr>
          <t xml:space="preserve">Cell automatically filled in from Action plan &amp; Genba review tab
</t>
        </r>
      </text>
    </comment>
    <comment ref="H23" authorId="0" shapeId="0" xr:uid="{00000000-0006-0000-0800-00002D000000}">
      <text>
        <r>
          <rPr>
            <sz val="11"/>
            <color rgb="FF000000"/>
            <rFont val="Calibri"/>
            <family val="2"/>
            <scheme val="minor"/>
          </rPr>
          <t xml:space="preserve">Cell automatically filled in fromAction plan &amp; Genba reviewtab
</t>
        </r>
      </text>
    </comment>
    <comment ref="W23" authorId="0" shapeId="0" xr:uid="{00000000-0006-0000-0800-00002E000000}">
      <text>
        <r>
          <rPr>
            <sz val="11"/>
            <color rgb="FF000000"/>
            <rFont val="Calibri"/>
            <family val="2"/>
            <scheme val="minor"/>
          </rPr>
          <t xml:space="preserve">Use StEDE3 matrix tab to perform the assesment. Duplicate tab if more than 1 StEDE3 to be performed
</t>
        </r>
      </text>
    </comment>
    <comment ref="B25" authorId="0" shapeId="0" xr:uid="{00000000-0006-0000-0800-00002F000000}">
      <text>
        <r>
          <rPr>
            <sz val="11"/>
            <color rgb="FF000000"/>
            <rFont val="Calibri"/>
            <family val="2"/>
            <scheme val="minor"/>
          </rPr>
          <t xml:space="preserve">Cell automatically filled in from QR tab
</t>
        </r>
      </text>
    </comment>
    <comment ref="C25" authorId="0" shapeId="0" xr:uid="{00000000-0006-0000-0800-000030000000}">
      <text>
        <r>
          <rPr>
            <sz val="11"/>
            <color rgb="FF000000"/>
            <rFont val="Calibri"/>
            <family val="2"/>
            <scheme val="minor"/>
          </rPr>
          <t xml:space="preserve">Cell automatically filled in from Action plan &amp; Genba review tab
</t>
        </r>
      </text>
    </comment>
    <comment ref="E25" authorId="0" shapeId="0" xr:uid="{00000000-0006-0000-0800-000031000000}">
      <text>
        <r>
          <rPr>
            <sz val="11"/>
            <color rgb="FF000000"/>
            <rFont val="Calibri"/>
            <family val="2"/>
            <scheme val="minor"/>
          </rPr>
          <t xml:space="preserve">Cell automatically filled in from Action plan &amp; Genba review tab
</t>
        </r>
      </text>
    </comment>
    <comment ref="F25" authorId="0" shapeId="0" xr:uid="{00000000-0006-0000-0800-000032000000}">
      <text>
        <r>
          <rPr>
            <sz val="11"/>
            <color rgb="FF000000"/>
            <rFont val="Calibri"/>
            <family val="2"/>
            <scheme val="minor"/>
          </rPr>
          <t xml:space="preserve">Cell automatically filled in from Action plan &amp; Genba review tab
</t>
        </r>
      </text>
    </comment>
    <comment ref="G25" authorId="0" shapeId="0" xr:uid="{00000000-0006-0000-0800-000033000000}">
      <text>
        <r>
          <rPr>
            <sz val="11"/>
            <color rgb="FF000000"/>
            <rFont val="Calibri"/>
            <family val="2"/>
            <scheme val="minor"/>
          </rPr>
          <t xml:space="preserve">Cell automatically filled in from Action plan &amp; Genba review tab
</t>
        </r>
      </text>
    </comment>
    <comment ref="H25" authorId="0" shapeId="0" xr:uid="{00000000-0006-0000-0800-000034000000}">
      <text>
        <r>
          <rPr>
            <sz val="11"/>
            <color rgb="FF000000"/>
            <rFont val="Calibri"/>
            <family val="2"/>
            <scheme val="minor"/>
          </rPr>
          <t xml:space="preserve">Cell automatically filled in from Action plan &amp; Genba reviewtab
</t>
        </r>
      </text>
    </comment>
    <comment ref="W25" authorId="0" shapeId="0" xr:uid="{00000000-0006-0000-0800-000035000000}">
      <text>
        <r>
          <rPr>
            <sz val="11"/>
            <color rgb="FF000000"/>
            <rFont val="Calibri"/>
            <family val="2"/>
            <scheme val="minor"/>
          </rPr>
          <t xml:space="preserve">Use StEDE3 matrix tab to perform the assesment. Duplicate tab if more than 1 StEDE3 to be performed
</t>
        </r>
      </text>
    </comment>
    <comment ref="B27" authorId="0" shapeId="0" xr:uid="{00000000-0006-0000-0800-000036000000}">
      <text>
        <r>
          <rPr>
            <sz val="11"/>
            <color rgb="FF000000"/>
            <rFont val="Calibri"/>
            <family val="2"/>
            <scheme val="minor"/>
          </rPr>
          <t xml:space="preserve">Cell automatically filled in from QR tab
</t>
        </r>
      </text>
    </comment>
    <comment ref="C27" authorId="0" shapeId="0" xr:uid="{00000000-0006-0000-0800-000037000000}">
      <text>
        <r>
          <rPr>
            <sz val="11"/>
            <color rgb="FF000000"/>
            <rFont val="Calibri"/>
            <family val="2"/>
            <scheme val="minor"/>
          </rPr>
          <t>Cell automatically filled in from Action plan &amp; Genba review tab</t>
        </r>
      </text>
    </comment>
    <comment ref="E27" authorId="0" shapeId="0" xr:uid="{00000000-0006-0000-0800-000038000000}">
      <text>
        <r>
          <rPr>
            <sz val="11"/>
            <color rgb="FF000000"/>
            <rFont val="Calibri"/>
            <family val="2"/>
            <scheme val="minor"/>
          </rPr>
          <t xml:space="preserve">Cell automatically filled in from Action plan &amp; Genba review tab
</t>
        </r>
      </text>
    </comment>
    <comment ref="F27" authorId="0" shapeId="0" xr:uid="{00000000-0006-0000-0800-000039000000}">
      <text>
        <r>
          <rPr>
            <sz val="11"/>
            <color rgb="FF000000"/>
            <rFont val="Calibri"/>
            <family val="2"/>
            <scheme val="minor"/>
          </rPr>
          <t xml:space="preserve">Cell automatically filled in from Action plan &amp; Genba review tab
</t>
        </r>
      </text>
    </comment>
    <comment ref="G27" authorId="0" shapeId="0" xr:uid="{00000000-0006-0000-0800-00003A000000}">
      <text>
        <r>
          <rPr>
            <sz val="11"/>
            <color rgb="FF000000"/>
            <rFont val="Calibri"/>
            <family val="2"/>
            <scheme val="minor"/>
          </rPr>
          <t xml:space="preserve">Cell automatically filled in from Action plan &amp; Genba review tab
</t>
        </r>
      </text>
    </comment>
    <comment ref="H27" authorId="0" shapeId="0" xr:uid="{00000000-0006-0000-0800-00003B000000}">
      <text>
        <r>
          <rPr>
            <sz val="11"/>
            <color rgb="FF000000"/>
            <rFont val="Calibri"/>
            <family val="2"/>
            <scheme val="minor"/>
          </rPr>
          <t xml:space="preserve">Cell automatically filled in from Action plan &amp; Genba review tab
</t>
        </r>
      </text>
    </comment>
    <comment ref="W27" authorId="0" shapeId="0" xr:uid="{00000000-0006-0000-0800-00003C000000}">
      <text>
        <r>
          <rPr>
            <sz val="11"/>
            <color rgb="FF000000"/>
            <rFont val="Calibri"/>
            <family val="2"/>
            <scheme val="minor"/>
          </rPr>
          <t xml:space="preserve">Use StEDE3 matrix tab to perform the assesment. Duplicate tab if more than 1 StEDE3 to be performed
</t>
        </r>
      </text>
    </comment>
    <comment ref="J30" authorId="0" shapeId="0" xr:uid="{00000000-0006-0000-0800-00003D000000}">
      <text>
        <r>
          <rPr>
            <sz val="11"/>
            <color rgb="FF000000"/>
            <rFont val="Calibri"/>
            <family val="2"/>
            <scheme val="minor"/>
          </rPr>
          <t>count number of yes.
Score to be OK: 100%</t>
        </r>
      </text>
    </comment>
    <comment ref="W30" authorId="0" shapeId="0" xr:uid="{00000000-0006-0000-0800-00003E000000}">
      <text>
        <r>
          <rPr>
            <sz val="11"/>
            <color rgb="FF000000"/>
            <rFont val="Calibri"/>
            <family val="2"/>
            <scheme val="minor"/>
          </rPr>
          <t>Focus on the more risky worstation with the lower score
Score to be ok: 9</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900-000001000000}">
      <text>
        <r>
          <rPr>
            <sz val="11"/>
            <color rgb="FF000000"/>
            <rFont val="Calibri"/>
            <family val="2"/>
            <scheme val="minor"/>
          </rPr>
          <t>Entire supplier name from PuMa</t>
        </r>
      </text>
    </comment>
    <comment ref="B6" authorId="0" shapeId="0" xr:uid="{00000000-0006-0000-0900-000002000000}">
      <text>
        <r>
          <rPr>
            <sz val="11"/>
            <color rgb="FF000000"/>
            <rFont val="Calibri"/>
            <family val="2"/>
            <scheme val="minor"/>
          </rPr>
          <t>Country / City</t>
        </r>
      </text>
    </comment>
    <comment ref="B7" authorId="0" shapeId="0" xr:uid="{00000000-0006-0000-0900-000003000000}">
      <text>
        <r>
          <rPr>
            <sz val="11"/>
            <color rgb="FF000000"/>
            <rFont val="Calibri"/>
            <family val="2"/>
            <scheme val="minor"/>
          </rPr>
          <t>dd/mm/yyyy</t>
        </r>
      </text>
    </comment>
    <comment ref="B8" authorId="0" shapeId="0" xr:uid="{00000000-0006-0000-0900-000004000000}">
      <text>
        <r>
          <rPr>
            <sz val="11"/>
            <color rgb="FF000000"/>
            <rFont val="Calibri"/>
            <family val="2"/>
            <scheme val="minor"/>
          </rPr>
          <t>Reference of the workstation assessed</t>
        </r>
      </text>
    </comment>
    <comment ref="B9" authorId="0" shapeId="0" xr:uid="{00000000-0006-0000-0900-000005000000}">
      <text>
        <r>
          <rPr>
            <sz val="11"/>
            <color rgb="FF000000"/>
            <rFont val="Calibri"/>
            <family val="2"/>
            <scheme val="minor"/>
          </rPr>
          <t xml:space="preserve">Assessor name &amp; company (in case of more than one assessor, put in brackets "Lead assessor" beside the name of the leader)
</t>
        </r>
      </text>
    </comment>
    <comment ref="B10" authorId="0" shapeId="0" xr:uid="{00000000-0006-0000-0900-000006000000}">
      <text>
        <r>
          <rPr>
            <sz val="11"/>
            <color rgb="FF000000"/>
            <rFont val="Calibri"/>
            <family val="2"/>
            <scheme val="minor"/>
          </rPr>
          <t>Setter name</t>
        </r>
      </text>
    </comment>
    <comment ref="B11" authorId="0" shapeId="0" xr:uid="{00000000-0006-0000-0900-000007000000}">
      <text>
        <r>
          <rPr>
            <sz val="11"/>
            <color rgb="FF000000"/>
            <rFont val="Calibri"/>
            <family val="2"/>
            <scheme val="minor"/>
          </rPr>
          <t>Operator name</t>
        </r>
      </text>
    </comment>
    <comment ref="I12" authorId="0" shapeId="0" xr:uid="{00000000-0006-0000-0900-000008000000}">
      <text>
        <r>
          <rPr>
            <sz val="11"/>
            <color rgb="FF000000"/>
            <rFont val="Calibri"/>
            <family val="2"/>
            <scheme val="minor"/>
          </rPr>
          <t xml:space="preserve">Direct Manager trained and Validated by Supplier StEDE3 Champion
</t>
        </r>
      </text>
    </comment>
    <comment ref="K12" authorId="0" shapeId="0" xr:uid="{00000000-0006-0000-0900-000009000000}">
      <text>
        <r>
          <rPr>
            <sz val="11"/>
            <color rgb="FF000000"/>
            <rFont val="Calibri"/>
            <family val="2"/>
            <scheme val="minor"/>
          </rPr>
          <t xml:space="preserve">1- Direct Manager of the user can not assess her/his own enforcement activity
2- Manager trained and Validated by Supplier StEDE3 Champion
</t>
        </r>
      </text>
    </comment>
    <comment ref="I13" authorId="0" shapeId="0" xr:uid="{00000000-0006-0000-0900-00000A000000}">
      <text>
        <r>
          <rPr>
            <sz val="11"/>
            <color rgb="FF000000"/>
            <rFont val="Calibri"/>
            <family val="2"/>
            <scheme val="minor"/>
          </rPr>
          <t>Question to be rated "OK" ONLY if each single requirement (clear, visible…) is met.</t>
        </r>
      </text>
    </comment>
    <comment ref="J13" authorId="0" shapeId="0" xr:uid="{00000000-0006-0000-0900-00000B000000}">
      <text>
        <r>
          <rPr>
            <sz val="11"/>
            <color rgb="FF000000"/>
            <rFont val="Calibri"/>
            <family val="2"/>
            <scheme val="minor"/>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0" shapeId="0" xr:uid="{00000000-0006-0000-0900-00000C000000}">
      <text>
        <r>
          <rPr>
            <sz val="11"/>
            <color rgb="FF000000"/>
            <rFont val="Calibri"/>
            <family val="2"/>
            <scheme val="minor"/>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0" shapeId="0" xr:uid="{00000000-0006-0000-0900-00000D000000}">
      <text>
        <r>
          <rPr>
            <sz val="11"/>
            <color rgb="FF000000"/>
            <rFont val="Calibri"/>
            <family val="2"/>
            <scheme val="minor"/>
          </rPr>
          <t>Question to be rated "OK" ONLY if each single requirement (clear, visible…) is met.</t>
        </r>
      </text>
    </comment>
    <comment ref="E31" authorId="0" shapeId="0" xr:uid="{00000000-0006-0000-0900-00000E000000}">
      <text>
        <r>
          <rPr>
            <sz val="11"/>
            <color rgb="FF000000"/>
            <rFont val="Calibri"/>
            <family val="2"/>
            <scheme val="minor"/>
          </rPr>
          <t>Question can NOT be rated "OK" if "Standard Existing" question is NOK.</t>
        </r>
      </text>
    </comment>
    <comment ref="F31" authorId="0" shapeId="0" xr:uid="{00000000-0006-0000-0900-00000F000000}">
      <text>
        <r>
          <rPr>
            <sz val="11"/>
            <color rgb="FF000000"/>
            <rFont val="Calibri"/>
            <family val="2"/>
            <scheme val="minor"/>
          </rPr>
          <t>Question can NOT be rated "OK" if "Standard Deployed" question is NOK.</t>
        </r>
      </text>
    </comment>
  </commentList>
</comments>
</file>

<file path=xl/sharedStrings.xml><?xml version="1.0" encoding="utf-8"?>
<sst xmlns="http://schemas.openxmlformats.org/spreadsheetml/2006/main" count="2209" uniqueCount="1802">
  <si>
    <t>Language/Idioma/Langue/Lingua/Język/语言...etc:</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</si>
  <si>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</si>
  <si>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</si>
  <si>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</si>
  <si>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</si>
  <si>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</si>
  <si>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</si>
  <si>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</si>
  <si>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</si>
  <si>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</si>
  <si>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</si>
  <si>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</si>
  <si>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</si>
  <si>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</si>
  <si>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</si>
  <si>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</si>
  <si>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</si>
  <si>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</si>
  <si>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</si>
  <si>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</si>
  <si>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</si>
  <si>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</si>
  <si>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</si>
  <si>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</si>
  <si>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</si>
  <si>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</si>
  <si>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</si>
  <si>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</si>
  <si>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</si>
  <si>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</si>
  <si>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</si>
  <si>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</si>
  <si>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</si>
  <si>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</si>
  <si>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</si>
  <si>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</si>
  <si>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</si>
  <si>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</si>
  <si>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</si>
  <si>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</si>
  <si>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</si>
  <si>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</si>
  <si>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</si>
  <si>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</si>
  <si>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[1]</t>
  </si>
  <si>
    <t>Customer / contact name
Enter the customer affected and the contact name at the customer with his phone number and /or his E mail")</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</si>
  <si>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</si>
  <si>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</si>
  <si>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</si>
  <si>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</si>
  <si>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</si>
  <si>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</si>
  <si>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</si>
  <si>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</si>
  <si>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</si>
  <si>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</si>
  <si>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</si>
  <si>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</si>
  <si>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</si>
  <si>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</si>
  <si>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</si>
  <si>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</si>
  <si>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[2]</t>
  </si>
  <si>
    <t>Product (Designation + Ref) VALEO
Indicate the designation  and the Valeo part number of the concerned part")</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</si>
  <si>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</si>
  <si>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</si>
  <si>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</si>
  <si>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</si>
  <si>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</si>
  <si>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</si>
  <si>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</si>
  <si>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</si>
  <si>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</si>
  <si>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</si>
  <si>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</si>
  <si>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</si>
  <si>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</si>
  <si>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</si>
  <si>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</si>
  <si>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</si>
  <si>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[3]</t>
  </si>
  <si>
    <t>Origin
Tick the appropriate box(es) according to the type of issue ")</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</si>
  <si>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</si>
  <si>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</si>
  <si>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</si>
  <si>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</si>
  <si>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</si>
  <si>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</si>
  <si>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</si>
  <si>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</si>
  <si>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</si>
  <si>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</si>
  <si>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</si>
  <si>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</si>
  <si>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</si>
  <si>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</si>
  <si>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</si>
  <si>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</si>
  <si>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[4]</t>
  </si>
  <si>
    <t>What happened?
- Description of the problem with clear and precise facts as defined by the customer.
- Recurrence information
- Traceability elements of the defective parts")</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</si>
  <si>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</si>
  <si>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</si>
  <si>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</si>
  <si>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</si>
  <si>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</si>
  <si>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</si>
  <si>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</si>
  <si>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</si>
  <si>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</si>
  <si>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</si>
  <si>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</si>
  <si>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</si>
  <si>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</si>
  <si>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</si>
  <si>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</si>
  <si>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</si>
  <si>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[5]</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</si>
  <si>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</si>
  <si>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</si>
  <si>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</si>
  <si>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</si>
  <si>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</si>
  <si>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</si>
  <si>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</si>
  <si>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</si>
  <si>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</si>
  <si>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</si>
  <si>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</si>
  <si>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</si>
  <si>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</si>
  <si>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</si>
  <si>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</si>
  <si>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</si>
  <si>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</si>
  <si>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[6]</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</si>
  <si>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</si>
  <si>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</si>
  <si>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</si>
  <si>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</si>
  <si>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</si>
  <si>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</si>
  <si>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</si>
  <si>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</si>
  <si>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</si>
  <si>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</si>
  <si>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</si>
  <si>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</si>
  <si>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</si>
  <si>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</si>
  <si>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</si>
  <si>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</si>
  <si>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</si>
  <si>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[7]</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</si>
  <si>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</si>
  <si>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</si>
  <si>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</si>
  <si>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</si>
  <si>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</si>
  <si>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</si>
  <si>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</si>
  <si>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</si>
  <si>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</si>
  <si>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</si>
  <si>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</si>
  <si>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</si>
  <si>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</si>
  <si>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</si>
  <si>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</si>
  <si>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</si>
  <si>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</si>
  <si>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[8]</t>
  </si>
  <si>
    <t>Where detected?
- Plant name or Garage name
- Assembly line name
- Step of the process of assembly including step before and after (reception, warehouse, subassembly, assembly, test, warehouse, logistic, garage, field…)")</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</si>
  <si>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</si>
  <si>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</si>
  <si>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</si>
  <si>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</si>
  <si>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</si>
  <si>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</si>
  <si>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</si>
  <si>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</si>
  <si>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</si>
  <si>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</si>
  <si>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</si>
  <si>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</si>
  <si>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</si>
  <si>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</si>
  <si>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</si>
  <si>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</si>
  <si>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[9]</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</si>
  <si>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</si>
  <si>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</si>
  <si>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</si>
  <si>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</si>
  <si>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</si>
  <si>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</si>
  <si>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</si>
  <si>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</si>
  <si>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</si>
  <si>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</si>
  <si>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</si>
  <si>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</si>
  <si>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</si>
  <si>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</si>
  <si>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</si>
  <si>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</si>
  <si>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</si>
  <si>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[10]</t>
  </si>
  <si>
    <t>How many bad parts?
- Precise how many bad parts have been found defective at the time of detection in the  Customer process?
- Precise how it costs when appropriate")</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</si>
  <si>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</si>
  <si>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</si>
  <si>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</si>
  <si>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</si>
  <si>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</si>
  <si>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</si>
  <si>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</si>
  <si>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</si>
  <si>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</si>
  <si>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</si>
  <si>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</si>
  <si>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</si>
  <si>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</si>
  <si>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</si>
  <si>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</si>
  <si>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</si>
  <si>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[11]</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</si>
  <si>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</si>
  <si>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</si>
  <si>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</si>
  <si>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</si>
  <si>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</si>
  <si>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</si>
  <si>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</si>
  <si>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</si>
  <si>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</si>
  <si>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</si>
  <si>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</si>
  <si>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</si>
  <si>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</si>
  <si>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</si>
  <si>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</si>
  <si>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</si>
  <si>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</si>
  <si>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[12]</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</si>
  <si>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</si>
  <si>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</si>
  <si>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</si>
  <si>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</si>
  <si>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</si>
  <si>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</si>
  <si>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</si>
  <si>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</si>
  <si>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</si>
  <si>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</si>
  <si>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</si>
  <si>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</si>
  <si>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</si>
  <si>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</si>
  <si>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</si>
  <si>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</si>
  <si>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</si>
  <si>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[13]</t>
  </si>
  <si>
    <t>When was it manufactured at Valeo?
- Date of production of the part
- Exact time based on traceability data of the parts and their sub assemblies, can include date of test of the part
- Manufacturing shift
- Traceability data when avalaible")</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</si>
  <si>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</si>
  <si>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</si>
  <si>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</si>
  <si>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</si>
  <si>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</si>
  <si>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</si>
  <si>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</si>
  <si>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</si>
  <si>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</si>
  <si>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</si>
  <si>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</si>
  <si>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</si>
  <si>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</si>
  <si>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</si>
  <si>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</si>
  <si>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</si>
  <si>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[14]</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</si>
  <si>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</si>
  <si>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</si>
  <si>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</si>
  <si>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</si>
  <si>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</si>
  <si>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</si>
  <si>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</si>
  <si>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</si>
  <si>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</si>
  <si>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</si>
  <si>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</si>
  <si>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</si>
  <si>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</si>
  <si>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</si>
  <si>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</si>
  <si>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</si>
  <si>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</si>
  <si>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[15]</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</si>
  <si>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</si>
  <si>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</si>
  <si>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</si>
  <si>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</si>
  <si>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</si>
  <si>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</si>
  <si>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</si>
  <si>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</si>
  <si>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</si>
  <si>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</si>
  <si>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</si>
  <si>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</si>
  <si>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</si>
  <si>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</si>
  <si>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</si>
  <si>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</si>
  <si>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</si>
  <si>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[16]</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</si>
  <si>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</si>
  <si>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</si>
  <si>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</si>
  <si>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</si>
  <si>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</si>
  <si>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</si>
  <si>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</si>
  <si>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</si>
  <si>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</si>
  <si>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</si>
  <si>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</si>
  <si>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</si>
  <si>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</si>
  <si>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</si>
  <si>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</si>
  <si>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</si>
  <si>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</si>
  <si>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[17]</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</si>
  <si>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</si>
  <si>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</si>
  <si>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</si>
  <si>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</si>
  <si>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</si>
  <si>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</si>
  <si>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</si>
  <si>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</si>
  <si>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</si>
  <si>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</si>
  <si>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</si>
  <si>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</si>
  <si>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</si>
  <si>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</si>
  <si>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</si>
  <si>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</si>
  <si>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</si>
  <si>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[18]</t>
  </si>
  <si>
    <t>Bad part
Insert a picture or a drawing of the bad part or component, showing clearly what is the defect, where it is located on the part, and what is the difference with a good one (including mesurement if relevant)")</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</si>
  <si>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</si>
  <si>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</si>
  <si>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</si>
  <si>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</si>
  <si>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</si>
  <si>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</si>
  <si>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</si>
  <si>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</si>
  <si>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</si>
  <si>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</si>
  <si>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</si>
  <si>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</si>
  <si>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</si>
  <si>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</si>
  <si>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</si>
  <si>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</si>
  <si>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[19]</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</si>
  <si>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</si>
  <si>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</si>
  <si>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</si>
  <si>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</si>
  <si>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</si>
  <si>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</si>
  <si>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</si>
  <si>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</si>
  <si>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</si>
  <si>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</si>
  <si>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</si>
  <si>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</si>
  <si>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</si>
  <si>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</si>
  <si>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</si>
  <si>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</si>
  <si>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</si>
  <si>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[20]</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</si>
  <si>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</si>
  <si>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</si>
  <si>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</si>
  <si>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</si>
  <si>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</si>
  <si>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</si>
  <si>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</si>
  <si>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</si>
  <si>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</si>
  <si>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</si>
  <si>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</si>
  <si>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</si>
  <si>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</si>
  <si>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</si>
  <si>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</si>
  <si>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</si>
  <si>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</si>
  <si>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[21]</t>
  </si>
  <si>
    <t>Which LLC was already issued on similar problem? 
- Mention here the LLC numbers already issued on similar problem, precise the type of the LLC (O / D / M)")</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</si>
  <si>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</si>
  <si>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</si>
  <si>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</si>
  <si>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</si>
  <si>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</si>
  <si>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</si>
  <si>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</si>
  <si>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</si>
  <si>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</si>
  <si>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</si>
  <si>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</si>
  <si>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</si>
  <si>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</si>
  <si>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</si>
  <si>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</si>
  <si>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</si>
  <si>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[22]</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</si>
  <si>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</si>
  <si>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</si>
  <si>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</si>
  <si>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</si>
  <si>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</si>
  <si>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</si>
  <si>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</si>
  <si>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</si>
  <si>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</si>
  <si>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</si>
  <si>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</si>
  <si>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</si>
  <si>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</si>
  <si>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</si>
  <si>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</si>
  <si>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</si>
  <si>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</si>
  <si>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[23]</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</si>
  <si>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</si>
  <si>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</si>
  <si>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</si>
  <si>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</si>
  <si>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</si>
  <si>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</si>
  <si>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</si>
  <si>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</si>
  <si>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</si>
  <si>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</si>
  <si>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</si>
  <si>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</si>
  <si>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</si>
  <si>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</si>
  <si>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</si>
  <si>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</si>
  <si>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</si>
  <si>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[24]</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</si>
  <si>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</si>
  <si>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</si>
  <si>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</si>
  <si>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</si>
  <si>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</si>
  <si>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</si>
  <si>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</si>
  <si>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</si>
  <si>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</si>
  <si>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</si>
  <si>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</si>
  <si>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</si>
  <si>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</si>
  <si>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</si>
  <si>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</si>
  <si>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</si>
  <si>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</si>
  <si>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[25]</t>
  </si>
  <si>
    <t>Did you detect any VARIABILITY during sorting in the QUALITY CONTROLS
...in the activities to control the quality of the operation and of the product after transformation to ensure only good parts are transferred to the next station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</si>
  <si>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</si>
  <si>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</si>
  <si>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</si>
  <si>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</si>
  <si>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</si>
  <si>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</si>
  <si>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</si>
  <si>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</si>
  <si>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</si>
  <si>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</si>
  <si>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</si>
  <si>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</si>
  <si>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</si>
  <si>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</si>
  <si>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</si>
  <si>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</si>
  <si>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[26]</t>
  </si>
  <si>
    <t>Did you detect any VARIABILITY during sorting in the RAW MATERIAL
...between :
- components lots /suppliers ?
- tools / cavities ?")</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</si>
  <si>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</si>
  <si>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</si>
  <si>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</si>
  <si>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</si>
  <si>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</si>
  <si>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</si>
  <si>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</si>
  <si>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</si>
  <si>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</si>
  <si>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</si>
  <si>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</si>
  <si>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</si>
  <si>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</si>
  <si>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</si>
  <si>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</si>
  <si>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</si>
  <si>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[27]</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</si>
  <si>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</si>
  <si>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</si>
  <si>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</si>
  <si>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</si>
  <si>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</si>
  <si>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</si>
  <si>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</si>
  <si>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</si>
  <si>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</si>
  <si>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</si>
  <si>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</si>
  <si>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</si>
  <si>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</si>
  <si>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</si>
  <si>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</si>
  <si>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</si>
  <si>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</si>
  <si>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[28]</t>
  </si>
  <si>
    <t>Standard issue?
Is the involved standard :
- Existing ? 
- Clear ?
- Visible ? 
- Quantified ?
- Doable ?")</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</si>
  <si>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</si>
  <si>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</si>
  <si>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</si>
  <si>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</si>
  <si>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</si>
  <si>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</si>
  <si>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</si>
  <si>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</si>
  <si>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</si>
  <si>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</si>
  <si>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</si>
  <si>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</si>
  <si>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</si>
  <si>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</si>
  <si>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</si>
  <si>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</si>
  <si>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[29]</t>
  </si>
  <si>
    <t>Deployment issue?
-Were the users trained to apply the involved STANDARD ?
( including their Direct Manager if not the trainer )
- Are the users able to explain the STANDARD ?
- Are the users respecting the STANDARD ?                             ")</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</si>
  <si>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</si>
  <si>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</si>
  <si>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</si>
  <si>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</si>
  <si>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</si>
  <si>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</si>
  <si>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</si>
  <si>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</si>
  <si>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</si>
  <si>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</si>
  <si>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</si>
  <si>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</si>
  <si>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</si>
  <si>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</si>
  <si>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</si>
  <si>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</si>
  <si>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[30]</t>
  </si>
  <si>
    <t>Enforcement issue?
- What is the Direct Manager of the users doing to ensure the strict and continuous EXECUTION of this STANDARD ?
- Are the Standards audited by the Direct Manager on Genba at a frequency defined based on frequency of usage of standard ?")</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</si>
  <si>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</si>
  <si>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</si>
  <si>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</si>
  <si>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</si>
  <si>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</si>
  <si>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</si>
  <si>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</si>
  <si>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</si>
  <si>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</si>
  <si>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</si>
  <si>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</si>
  <si>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</si>
  <si>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</si>
  <si>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</si>
  <si>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</si>
  <si>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</si>
  <si>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[31]</t>
  </si>
  <si>
    <t>Immediate countermeasures in Valeo perimeter
Mention immediate countermeasures :
&gt; sorting activity
&gt; 100% inspection control (receiving area, stocks, end of line)
&gt; check process parameters 
&gt; control machines' calibration
&gt; check operators' certificatio"&amp;"n")</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</si>
  <si>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</si>
  <si>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</si>
  <si>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</si>
  <si>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</si>
  <si>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</si>
  <si>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</si>
  <si>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</si>
  <si>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</si>
  <si>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</si>
  <si>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</si>
  <si>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</si>
  <si>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</si>
  <si>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</si>
  <si>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</si>
  <si>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</si>
  <si>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</si>
  <si>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[32]</t>
  </si>
  <si>
    <t>Immediate countermeasures in Customer line
Mention immediate countermeasures
- Sorting
- 100% control
- call resident engineer to collect information ")</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</si>
  <si>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</si>
  <si>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</si>
  <si>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</si>
  <si>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</si>
  <si>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</si>
  <si>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</si>
  <si>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</si>
  <si>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</si>
  <si>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</si>
  <si>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</si>
  <si>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</si>
  <si>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</si>
  <si>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</si>
  <si>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</si>
  <si>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</si>
  <si>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</si>
  <si>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</si>
  <si>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</si>
  <si>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</si>
  <si>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</si>
  <si>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</si>
  <si>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</si>
  <si>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</si>
  <si>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</si>
  <si>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</si>
  <si>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</si>
  <si>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</si>
  <si>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</si>
  <si>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</si>
  <si>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</si>
  <si>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</si>
  <si>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</si>
  <si>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</si>
  <si>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</si>
  <si>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</si>
  <si>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</si>
  <si>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</si>
  <si>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</si>
  <si>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</si>
  <si>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</si>
  <si>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</si>
  <si>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</si>
  <si>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</si>
  <si>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</si>
  <si>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</si>
  <si>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</si>
  <si>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</si>
  <si>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</si>
  <si>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</si>
  <si>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</si>
  <si>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</si>
  <si>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</si>
  <si>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</si>
  <si>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</si>
  <si>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</si>
  <si>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</si>
  <si>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</si>
  <si>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</si>
  <si>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</si>
  <si>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</si>
  <si>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</si>
  <si>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</si>
  <si>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</si>
  <si>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</si>
  <si>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</si>
  <si>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</si>
  <si>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</si>
  <si>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</si>
  <si>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</si>
  <si>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</si>
  <si>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</si>
  <si>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</si>
  <si>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</si>
  <si>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</si>
  <si>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</si>
  <si>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</si>
  <si>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</si>
  <si>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</si>
  <si>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</si>
  <si>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</si>
  <si>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</si>
  <si>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</si>
  <si>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</si>
  <si>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</si>
  <si>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</si>
  <si>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</si>
  <si>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</si>
  <si>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</si>
  <si>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</si>
  <si>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</si>
  <si>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</si>
  <si>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</si>
  <si>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</si>
  <si>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</si>
  <si>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</si>
  <si>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</si>
  <si>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</si>
  <si>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</si>
  <si>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</si>
  <si>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</si>
  <si>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</si>
  <si>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</si>
  <si>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</si>
  <si>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</si>
  <si>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</si>
  <si>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</si>
  <si>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</si>
  <si>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</si>
  <si>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</si>
  <si>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</si>
  <si>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</si>
  <si>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</si>
  <si>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</si>
  <si>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</si>
  <si>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</si>
  <si>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</si>
  <si>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</si>
  <si>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</si>
  <si>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</si>
  <si>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</si>
  <si>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</si>
  <si>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</si>
  <si>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</si>
  <si>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</si>
  <si>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</si>
  <si>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</si>
  <si>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</si>
  <si>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</si>
  <si>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</si>
  <si>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</si>
  <si>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</si>
  <si>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</si>
  <si>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</si>
  <si>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</si>
  <si>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</si>
  <si>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</si>
  <si>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</si>
  <si>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</si>
  <si>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</si>
  <si>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</si>
  <si>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</si>
  <si>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</si>
  <si>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</si>
  <si>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</si>
  <si>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</si>
  <si>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</si>
  <si>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</si>
  <si>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</si>
  <si>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</si>
  <si>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</si>
  <si>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</si>
  <si>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</si>
  <si>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</si>
  <si>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</si>
  <si>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</si>
  <si>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</si>
  <si>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</si>
  <si>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</si>
  <si>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</si>
  <si>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</si>
  <si>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</si>
  <si>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</si>
  <si>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</si>
  <si>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</si>
  <si>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</si>
  <si>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</si>
  <si>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</si>
  <si>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</si>
  <si>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</si>
  <si>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</si>
  <si>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</si>
  <si>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</si>
  <si>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</si>
  <si>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</si>
  <si>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</si>
  <si>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</si>
  <si>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</si>
  <si>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</si>
  <si>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</si>
  <si>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</si>
  <si>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</si>
  <si>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</si>
  <si>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</si>
  <si>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</si>
  <si>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</si>
  <si>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</si>
  <si>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</si>
  <si>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</si>
  <si>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</si>
  <si>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</si>
  <si>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</si>
  <si>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</si>
  <si>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</si>
  <si>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</si>
  <si>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</si>
  <si>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</si>
  <si>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</si>
  <si>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</si>
  <si>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</si>
  <si>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</si>
  <si>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</si>
  <si>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</si>
  <si>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</si>
  <si>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</si>
  <si>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</si>
  <si>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</si>
  <si>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</si>
  <si>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</si>
  <si>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</si>
  <si>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</si>
  <si>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</si>
  <si>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</si>
  <si>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</si>
  <si>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</si>
  <si>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</si>
  <si>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</si>
  <si>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</si>
  <si>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</si>
  <si>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</si>
  <si>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</si>
  <si>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</si>
  <si>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</si>
  <si>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</si>
  <si>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</si>
  <si>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</si>
  <si>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</si>
  <si>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</si>
  <si>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</si>
  <si>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</si>
  <si>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</si>
  <si>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</si>
  <si>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</si>
  <si>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</si>
  <si>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</si>
  <si>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</si>
  <si>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</si>
  <si>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</si>
  <si>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</si>
  <si>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</si>
  <si>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</si>
  <si>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</si>
  <si>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</si>
  <si>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</si>
  <si>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</si>
  <si>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</si>
  <si>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</si>
  <si>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</si>
  <si>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</si>
  <si>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</si>
  <si>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</si>
  <si>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</si>
  <si>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</si>
  <si>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</si>
  <si>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</si>
  <si>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</si>
  <si>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</si>
  <si>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</si>
  <si>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</si>
  <si>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</si>
  <si>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</si>
  <si>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</si>
  <si>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</si>
  <si>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</si>
  <si>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</si>
  <si>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</si>
  <si>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</si>
  <si>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</si>
  <si>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</si>
  <si>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</si>
  <si>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</si>
  <si>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</si>
  <si>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</si>
  <si>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</si>
  <si>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</si>
  <si>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</si>
  <si>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</si>
  <si>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</si>
  <si>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</si>
  <si>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</si>
  <si>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</si>
  <si>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</si>
  <si>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</si>
  <si>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</si>
  <si>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</si>
  <si>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</si>
  <si>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</si>
  <si>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</si>
  <si>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</si>
  <si>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</si>
  <si>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</si>
  <si>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</si>
  <si>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</si>
  <si>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</si>
  <si>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</si>
  <si>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</si>
  <si>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</si>
  <si>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</si>
  <si>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</si>
  <si>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</si>
  <si>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</si>
  <si>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</si>
  <si>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</si>
  <si>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</si>
  <si>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</si>
  <si>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</si>
  <si>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</si>
  <si>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</si>
  <si>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</si>
  <si>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</si>
  <si>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</si>
  <si>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</si>
  <si>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</si>
  <si>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</si>
  <si>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</si>
  <si>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</si>
  <si>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</si>
  <si>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</si>
  <si>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</si>
  <si>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</si>
  <si>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</si>
  <si>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</si>
  <si>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</si>
  <si>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</si>
  <si>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</si>
  <si>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</si>
  <si>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</si>
  <si>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</si>
  <si>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</si>
  <si>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</si>
  <si>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</si>
  <si>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</si>
  <si>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</si>
  <si>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</si>
  <si>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</si>
  <si>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</si>
  <si>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</si>
  <si>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</si>
  <si>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</si>
  <si>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</si>
  <si>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</si>
  <si>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</si>
  <si>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</si>
  <si>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</si>
  <si>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</si>
  <si>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</si>
  <si>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</si>
  <si>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</si>
  <si>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</si>
  <si>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</si>
  <si>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</si>
  <si>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</si>
  <si>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</si>
  <si>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</si>
  <si>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</si>
  <si>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</si>
  <si>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</si>
  <si>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</si>
  <si>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</si>
  <si>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</si>
  <si>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</si>
  <si>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</si>
  <si>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</si>
  <si>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</si>
  <si>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</si>
  <si>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</si>
  <si>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</si>
  <si>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</si>
  <si>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</si>
  <si>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</si>
  <si>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</si>
  <si>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</si>
  <si>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</si>
  <si>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</si>
  <si>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</si>
  <si>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</si>
  <si>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</si>
  <si>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</si>
  <si>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</si>
  <si>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</si>
  <si>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</si>
  <si>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</si>
  <si>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</si>
  <si>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</si>
  <si>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</si>
  <si>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</si>
  <si>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</si>
  <si>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</si>
  <si>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</si>
  <si>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</si>
  <si>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</si>
  <si>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</si>
  <si>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</si>
  <si>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</si>
  <si>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</si>
  <si>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</si>
  <si>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</si>
  <si>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</si>
  <si>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</si>
  <si>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</si>
  <si>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</si>
  <si>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</si>
  <si>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</si>
  <si>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</si>
  <si>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</si>
  <si>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</si>
  <si>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</si>
  <si>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</si>
  <si>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</si>
  <si>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</si>
  <si>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</si>
  <si>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</si>
  <si>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</si>
  <si>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</si>
  <si>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</si>
  <si>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</si>
  <si>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</si>
  <si>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</si>
  <si>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</si>
  <si>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</si>
  <si>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</si>
  <si>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</si>
  <si>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</si>
  <si>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</si>
  <si>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</si>
  <si>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</si>
  <si>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</si>
  <si>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</si>
  <si>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</si>
  <si>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</si>
  <si>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</si>
  <si>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</si>
  <si>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</si>
  <si>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</si>
  <si>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</si>
  <si>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</si>
  <si>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</si>
  <si>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</si>
  <si>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</si>
  <si>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</si>
  <si>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</si>
  <si>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</si>
  <si>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</si>
  <si>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</si>
  <si>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</si>
  <si>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</si>
  <si>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</si>
  <si>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</si>
  <si>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</si>
  <si>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</si>
  <si>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</si>
  <si>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</si>
  <si>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</si>
  <si>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</si>
  <si>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</si>
  <si>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</si>
  <si>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</si>
  <si>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</si>
  <si>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</si>
  <si>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</si>
  <si>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</si>
  <si>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</si>
  <si>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</si>
  <si>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</si>
  <si>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</si>
  <si>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</si>
  <si>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</si>
  <si>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</si>
  <si>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</si>
  <si>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</si>
  <si>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</si>
  <si>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</si>
  <si>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</si>
  <si>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</si>
  <si>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</si>
  <si>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</si>
  <si>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</si>
  <si>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</si>
  <si>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</si>
  <si>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</si>
  <si>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</si>
  <si>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</si>
  <si>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</si>
  <si>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</si>
  <si>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</si>
  <si>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</si>
  <si>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</si>
  <si>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</si>
  <si>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</si>
  <si>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</si>
  <si>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</si>
  <si>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</si>
  <si>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</si>
  <si>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</si>
  <si>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</si>
  <si>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</si>
  <si>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</si>
  <si>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</si>
  <si>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</si>
  <si>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</si>
  <si>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</si>
  <si>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</si>
  <si>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</si>
  <si>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</si>
  <si>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</si>
  <si>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</si>
  <si>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</si>
  <si>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</si>
  <si>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</si>
  <si>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</si>
  <si>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</si>
  <si>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</si>
  <si>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</si>
  <si>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</si>
  <si>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</si>
  <si>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</si>
  <si>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</si>
  <si>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</si>
  <si>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</si>
  <si>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</si>
  <si>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</si>
  <si>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</si>
  <si>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</si>
  <si>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</si>
  <si>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</si>
  <si>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</si>
  <si>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</si>
  <si>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</si>
  <si>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</si>
  <si>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</si>
  <si>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</si>
  <si>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</si>
  <si>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</si>
  <si>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</si>
  <si>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</si>
  <si>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</si>
  <si>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</si>
  <si>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</si>
  <si>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</si>
  <si>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</si>
  <si>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</si>
  <si>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</si>
  <si>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</si>
  <si>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</si>
  <si>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</si>
  <si>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</si>
  <si>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</si>
  <si>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</si>
  <si>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</si>
  <si>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</si>
  <si>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</si>
  <si>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</si>
  <si>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</si>
  <si>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</si>
  <si>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</si>
  <si>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</si>
  <si>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</si>
  <si>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</si>
  <si>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</si>
  <si>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</si>
  <si>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</si>
  <si>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</si>
  <si>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</si>
  <si>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</si>
  <si>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</si>
  <si>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</si>
  <si>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</si>
  <si>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</si>
  <si>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</si>
  <si>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</si>
  <si>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</si>
  <si>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</si>
  <si>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</si>
  <si>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</si>
  <si>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</si>
  <si>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</si>
  <si>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</si>
  <si>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</si>
  <si>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</si>
  <si>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</si>
  <si>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</si>
  <si>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</si>
  <si>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</si>
  <si>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</si>
  <si>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</si>
  <si>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</si>
  <si>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</si>
  <si>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</si>
  <si>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</si>
  <si>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</si>
  <si>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</si>
  <si>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</si>
  <si>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</si>
  <si>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</si>
  <si>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</si>
  <si>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</si>
  <si>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</si>
  <si>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</si>
  <si>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</si>
  <si>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</si>
  <si>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</si>
  <si>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</si>
  <si>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</si>
  <si>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</si>
  <si>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</si>
  <si>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</si>
  <si>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</si>
  <si>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</si>
  <si>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</si>
  <si>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</si>
  <si>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</si>
  <si>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</si>
  <si>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</si>
  <si>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</si>
  <si>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</si>
  <si>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</si>
  <si>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</si>
  <si>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</si>
  <si>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</si>
  <si>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</si>
  <si>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</si>
  <si>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</si>
  <si>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</si>
  <si>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</si>
  <si>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</si>
  <si>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</si>
  <si>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</si>
  <si>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</si>
  <si>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</si>
  <si>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</si>
  <si>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</si>
  <si>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</si>
  <si>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</si>
  <si>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</si>
  <si>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</si>
  <si>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</si>
  <si>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</si>
  <si>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</si>
  <si>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</si>
  <si>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</si>
  <si>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</si>
  <si>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</si>
  <si>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</si>
  <si>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</si>
  <si>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</si>
  <si>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</si>
  <si>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</si>
  <si>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</si>
  <si>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</si>
  <si>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</si>
  <si>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</si>
  <si>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</si>
  <si>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</si>
  <si>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</si>
  <si>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</si>
  <si>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</si>
  <si>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</si>
  <si>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</si>
  <si>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</si>
  <si>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</si>
  <si>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</si>
  <si>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</si>
  <si>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</si>
  <si>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</si>
  <si>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</si>
  <si>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</si>
  <si>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</si>
  <si>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</si>
  <si>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</si>
  <si>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</si>
  <si>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</si>
  <si>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</si>
  <si>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</si>
  <si>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</si>
  <si>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</si>
  <si>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</si>
  <si>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</si>
  <si>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</si>
  <si>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</si>
  <si>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</si>
  <si>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</si>
  <si>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</si>
  <si>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</si>
  <si>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</si>
  <si>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</si>
  <si>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</si>
  <si>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</si>
  <si>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</si>
  <si>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</si>
  <si>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</si>
  <si>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</si>
  <si>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</si>
  <si>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</si>
  <si>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</si>
  <si>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</si>
  <si>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</si>
  <si>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</si>
  <si>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</si>
  <si>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</si>
  <si>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</si>
  <si>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</si>
  <si>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</si>
  <si>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</si>
  <si>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</si>
  <si>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Check</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</si>
  <si>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</si>
  <si>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</si>
  <si>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</si>
  <si>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</si>
  <si>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</si>
  <si>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</si>
  <si>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</si>
  <si>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</si>
  <si>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</si>
  <si>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</si>
  <si>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</si>
  <si>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</si>
  <si>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</si>
  <si>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</si>
  <si>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</si>
  <si>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</si>
  <si>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</si>
  <si>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</si>
  <si>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</si>
  <si>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</si>
  <si>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</si>
  <si>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</si>
  <si>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</si>
  <si>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</si>
  <si>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</si>
  <si>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</si>
  <si>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Valeo / Contact name [1]</t>
  </si>
  <si>
    <t>PRODUCT 
(Designation + Ref) [2]</t>
  </si>
  <si>
    <t>ORIGIN [3]</t>
  </si>
  <si>
    <t>Which LLC was alreVWS-W13SAN3-2304-002 ? [21]</t>
  </si>
  <si>
    <t>Supplier Incident Details</t>
  </si>
  <si>
    <t xml:space="preserve">Robert Dziób
Pawel Tabor
Katarzyna Osielczak
</t>
  </si>
  <si>
    <t xml:space="preserve">Front wiper motor W000090852
Brushplate  W000095163
</t>
  </si>
  <si>
    <t>Warranty</t>
  </si>
  <si>
    <t>X</t>
  </si>
  <si>
    <t>Supplier</t>
  </si>
  <si>
    <r>
      <rPr>
        <b/>
        <u/>
        <sz val="14"/>
        <color theme="1"/>
        <rFont val="Montserrat"/>
      </rPr>
      <t>VWS-W13SAN3-2304-002 :</t>
    </r>
    <r>
      <rPr>
        <b/>
        <sz val="14"/>
        <color theme="1"/>
        <rFont val="Montserrat"/>
      </rPr>
      <t xml:space="preserve">
Root cause:
OCC:</t>
    </r>
    <r>
      <rPr>
        <sz val="14"/>
        <color theme="1"/>
        <rFont val="Montserrat"/>
      </rPr>
      <t xml:space="preserve">Missing of  couterpart to ensure the right position of the coil
</t>
    </r>
    <r>
      <rPr>
        <b/>
        <sz val="14"/>
        <color theme="1"/>
        <rFont val="Montserrat"/>
      </rPr>
      <t>NOT det:</t>
    </r>
    <r>
      <rPr>
        <sz val="14"/>
        <color theme="1"/>
        <rFont val="Montserrat"/>
      </rPr>
      <t xml:space="preserve">The welding on the extremity of the GND is included in the acceptation critéria 
</t>
    </r>
    <r>
      <rPr>
        <b/>
        <sz val="14"/>
        <color theme="1"/>
        <rFont val="Montserrat"/>
      </rPr>
      <t>Corrective Action:</t>
    </r>
    <r>
      <rPr>
        <sz val="14"/>
        <color theme="1"/>
        <rFont val="Montserrat"/>
      </rPr>
      <t xml:space="preserve">
</t>
    </r>
    <r>
      <rPr>
        <b/>
        <sz val="14"/>
        <color theme="1"/>
        <rFont val="Montserrat"/>
      </rPr>
      <t>OCC</t>
    </r>
    <r>
      <rPr>
        <sz val="14"/>
        <color theme="1"/>
        <rFont val="Montserrat"/>
      </rPr>
      <t xml:space="preserve">:Implement a fixture to ensure that the coil is in the right position 
</t>
    </r>
    <r>
      <rPr>
        <b/>
        <sz val="14"/>
        <color theme="1"/>
        <rFont val="Montserrat"/>
      </rPr>
      <t xml:space="preserve">NOT detection: </t>
    </r>
    <r>
      <rPr>
        <sz val="14"/>
        <color theme="1"/>
        <rFont val="Montserrat"/>
      </rPr>
      <t xml:space="preserve">Update the work inspection by adding  the control of this defect </t>
    </r>
  </si>
  <si>
    <t>Supplier Incident number</t>
  </si>
  <si>
    <t>VWS-W21SKA1-2402-001</t>
  </si>
  <si>
    <t>0km Return</t>
  </si>
  <si>
    <t>Logistic</t>
  </si>
  <si>
    <t>Valeo SRM Incident number</t>
  </si>
  <si>
    <t>Internal</t>
  </si>
  <si>
    <t>Project</t>
  </si>
  <si>
    <t>Date of Valeo notification</t>
  </si>
  <si>
    <t>Safety</t>
  </si>
  <si>
    <t>Opened date &amp; Time</t>
  </si>
  <si>
    <t>01/02/2024 at 16h59</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</si>
  <si>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</si>
  <si>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</si>
  <si>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</si>
  <si>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</si>
  <si>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</si>
  <si>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</si>
  <si>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</si>
  <si>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</si>
  <si>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</si>
  <si>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</si>
  <si>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r>
      <t xml:space="preserve"> WINDSHIELD WIPERS MALFUNCTION, STOPPED WORKING WHILE DRIVING. 
</t>
    </r>
    <r>
      <rPr>
        <sz val="14"/>
        <color rgb="FFFF0000"/>
        <rFont val="Montserrat"/>
      </rPr>
      <t>BAD part</t>
    </r>
    <r>
      <rPr>
        <sz val="14"/>
        <color theme="1"/>
        <rFont val="Montserrat"/>
      </rPr>
      <t xml:space="preserve">: GND coil loose,  incorrect welding 
</t>
    </r>
    <r>
      <rPr>
        <sz val="14"/>
        <color rgb="FF70AD47"/>
        <rFont val="Montserrat"/>
      </rPr>
      <t>Good part:</t>
    </r>
    <r>
      <rPr>
        <sz val="14"/>
        <color theme="1"/>
        <rFont val="Montserrat"/>
      </rPr>
      <t xml:space="preserve">.GND coil welded,correct welding
</t>
    </r>
    <r>
      <rPr>
        <sz val="14"/>
        <color rgb="FF70AD47"/>
        <rFont val="Montserrat"/>
      </rPr>
      <t>Standard:</t>
    </r>
    <r>
      <rPr>
        <sz val="14"/>
        <color theme="1"/>
        <rFont val="Montserrat"/>
      </rPr>
      <t xml:space="preserve">  GND coil welded, correct welding</t>
    </r>
  </si>
  <si>
    <t>What is the difference between good and bad parts? [11]</t>
  </si>
  <si>
    <r>
      <rPr>
        <sz val="14"/>
        <color rgb="FF0000FF"/>
        <rFont val="Montserrat"/>
      </rPr>
      <t xml:space="preserve">Standard:  GND coil welded, correct welding
</t>
    </r>
    <r>
      <rPr>
        <sz val="14"/>
        <color rgb="FFFF0000"/>
        <rFont val="Montserrat"/>
      </rPr>
      <t xml:space="preserve">BAD part: GND and coil are partially welded: material melt not fully released
</t>
    </r>
    <r>
      <rPr>
        <sz val="14"/>
        <color rgb="FF00B050"/>
        <rFont val="Montserrat"/>
      </rPr>
      <t xml:space="preserve">Good part:.GND coil welded,correct welding Pull out force = 50N min
SPPC 
</t>
    </r>
  </si>
  <si>
    <t>1/ ... in the MACHINE SETTINGS [23]</t>
  </si>
  <si>
    <t>No detected variability</t>
  </si>
  <si>
    <t>NO</t>
  </si>
  <si>
    <r>
      <rPr>
        <b/>
        <sz val="14"/>
        <color theme="1"/>
        <rFont val="Montserrat"/>
      </rPr>
      <t>WHY</t>
    </r>
    <r>
      <rPr>
        <sz val="14"/>
        <color theme="1"/>
        <rFont val="Montserrat"/>
      </rPr>
      <t xml:space="preserve"> is it a problem? [5]</t>
    </r>
  </si>
  <si>
    <t>Loose of function</t>
  </si>
  <si>
    <t>Was part produced in the standard process? [12]</t>
  </si>
  <si>
    <t>Theb part was produced in the standard process  without any  special event</t>
  </si>
  <si>
    <t>2/ ... in the  OPERATIONS [24]</t>
  </si>
  <si>
    <t xml:space="preserve"> varialbilty detected 
Electrical welding  operator didnt put the coil in the right position</t>
  </si>
  <si>
    <t>YES</t>
  </si>
  <si>
    <t>Yes</t>
  </si>
  <si>
    <r>
      <rPr>
        <b/>
        <sz val="14"/>
        <color theme="1"/>
        <rFont val="Montserrat"/>
      </rPr>
      <t>WHEN</t>
    </r>
    <r>
      <rPr>
        <sz val="14"/>
        <color theme="1"/>
        <rFont val="Montserrat"/>
      </rPr>
      <t xml:space="preserve"> detected [6]</t>
    </r>
  </si>
  <si>
    <t>Repair date : 2023-09-15 after 5134 km</t>
  </si>
  <si>
    <t>When was it manufactured at Supplier? [13]</t>
  </si>
  <si>
    <t>3/ ... in the QUALITY CONTROLS [25]</t>
  </si>
  <si>
    <t xml:space="preserve">varialbilty detected 
final  visual control didn't detect the defect </t>
  </si>
  <si>
    <t>The not welded coil not detected visually</t>
  </si>
  <si>
    <r>
      <rPr>
        <b/>
        <sz val="14"/>
        <color theme="1"/>
        <rFont val="Montserrat"/>
      </rPr>
      <t>WHO</t>
    </r>
    <r>
      <rPr>
        <sz val="14"/>
        <color theme="1"/>
        <rFont val="Montserrat"/>
      </rPr>
      <t xml:space="preserve"> detected? [7] 
(name of operator) </t>
    </r>
  </si>
  <si>
    <t xml:space="preserve">Final Customer (end user) , </t>
  </si>
  <si>
    <t>Who manufactured? [14]</t>
  </si>
  <si>
    <r>
      <t xml:space="preserve">Phase  130: electrical step: Hammami Zaineb --&gt; </t>
    </r>
    <r>
      <rPr>
        <b/>
        <sz val="14"/>
        <color rgb="FF00B050"/>
        <rFont val="Montserrat"/>
      </rPr>
      <t xml:space="preserve">level B
Final Control1: </t>
    </r>
    <r>
      <rPr>
        <sz val="14"/>
        <rFont val="Montserrat"/>
      </rPr>
      <t>Amal Riahi -&gt; Level B</t>
    </r>
    <r>
      <rPr>
        <b/>
        <sz val="14"/>
        <color rgb="FF00B050"/>
        <rFont val="Montserrat"/>
      </rPr>
      <t xml:space="preserve">
 Final Control1 : </t>
    </r>
    <r>
      <rPr>
        <sz val="14"/>
        <rFont val="Montserrat"/>
      </rPr>
      <t xml:space="preserve"> Berrazeg Wafa -&gt;  Level B</t>
    </r>
  </si>
  <si>
    <r>
      <rPr>
        <b/>
        <sz val="14"/>
        <color theme="1"/>
        <rFont val="Montserrat"/>
      </rPr>
      <t>WHERE</t>
    </r>
    <r>
      <rPr>
        <sz val="14"/>
        <color theme="1"/>
        <rFont val="Montserrat"/>
      </rPr>
      <t xml:space="preserve"> detected? [8]</t>
    </r>
  </si>
  <si>
    <t>Part is from the field 
(motor production date: 2023-03-06 mileage: 5134 km).
Defect confirmed at Valeo 2024-01-22</t>
  </si>
  <si>
    <t xml:space="preserve">In which other application or processes product is used? [15] </t>
  </si>
  <si>
    <t xml:space="preserve">W000097898 </t>
  </si>
  <si>
    <t>4/ ... in the RAW MATERIAL [26]</t>
  </si>
  <si>
    <r>
      <rPr>
        <b/>
        <sz val="14"/>
        <color theme="1"/>
        <rFont val="Montserrat"/>
      </rPr>
      <t>HOW</t>
    </r>
    <r>
      <rPr>
        <sz val="14"/>
        <color theme="1"/>
        <rFont val="Montserrat"/>
      </rPr>
      <t xml:space="preserve"> detected? [9]</t>
    </r>
  </si>
  <si>
    <t xml:space="preserve">Visually during wiper motor usage. </t>
  </si>
  <si>
    <t>Are we capturing the defect when reinjecting product in normal process? [16]</t>
  </si>
  <si>
    <t xml:space="preserve">Electrical test : part not detected ( if  part with contact between the leg of the choke &amp; the GND --&gt; the electrical test cannot detected the defect
if the leg of the choke don't touch the GND --&gt; the electrical test detect the defect)
Final control: part was detected visualy  due to the bad electrical welding between the coil and GND </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</si>
  <si>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</si>
  <si>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</si>
  <si>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1</t>
  </si>
  <si>
    <t>Did a similar problem happen previously at customer or internally? [17]</t>
  </si>
  <si>
    <t xml:space="preserve">VWS-W13SAN3-2304-002 </t>
  </si>
  <si>
    <t>BAD
PART [18]</t>
  </si>
  <si>
    <t>GOOD
PART [19]</t>
  </si>
  <si>
    <r>
      <rPr>
        <b/>
        <sz val="24"/>
        <color rgb="FFFFFFFF"/>
        <rFont val="Montserrat"/>
      </rPr>
      <t>WHAT ARE THE IMMEDIATE COUNTERMEASURES</t>
    </r>
    <r>
      <rPr>
        <b/>
        <sz val="24"/>
        <color rgb="FFFFFFFF"/>
        <rFont val="Montserrat"/>
      </rPr>
      <t xml:space="preserve"> (24 hours)?</t>
    </r>
  </si>
  <si>
    <t>1. IMMEDIATE COUNTERMEASURES IN SUPPLIER PERIMETER ? [31]</t>
  </si>
  <si>
    <t>WHO</t>
  </si>
  <si>
    <t>DATE</t>
  </si>
  <si>
    <t>WHERE</t>
  </si>
  <si>
    <t>Display a quality alert related to issue and meeting with all the concerned operator</t>
  </si>
  <si>
    <t>Abir Channoufi</t>
  </si>
  <si>
    <t>Avo plant</t>
  </si>
  <si>
    <r>
      <t xml:space="preserve">Check the effectiveness of the corrective actions of the previous claim,
</t>
    </r>
    <r>
      <rPr>
        <b/>
        <sz val="14"/>
        <color rgb="FF00B050"/>
        <rFont val="Montserrat"/>
      </rPr>
      <t>---&gt; All corrective actions were OK</t>
    </r>
    <r>
      <rPr>
        <b/>
        <sz val="14"/>
        <color theme="1"/>
        <rFont val="Montserrat"/>
      </rPr>
      <t xml:space="preserve"> ( implemented on 15-05-2023 /VWS-W13SAN3-2304-002 : Valeo SLP)</t>
    </r>
  </si>
  <si>
    <t>Aymen Ghribi</t>
  </si>
  <si>
    <t>Internel sorting for all the related ref of all plant (visual check of welding aspect and position)</t>
  </si>
  <si>
    <t xml:space="preserve">Inject a similair defect to test the effectivness of the sorting </t>
  </si>
  <si>
    <t>1) Validation of the final control by the yellow rabbit ( the same defect)
2) Daily audit by the quality technicien to be sure that the standard is respected</t>
  </si>
  <si>
    <r>
      <rPr>
        <b/>
        <sz val="24"/>
        <color rgb="FFFFFFFF"/>
        <rFont val="Montserrat"/>
      </rPr>
      <t>SORTING ACTIVITY</t>
    </r>
    <r>
      <rPr>
        <b/>
        <sz val="24"/>
        <color rgb="FFFFFFFF"/>
        <rFont val="Montserrat"/>
      </rPr>
      <t xml:space="preserve"> to protect customer [20]</t>
    </r>
  </si>
  <si>
    <t>Check the pull off test results of the production date of the bad part (SPPC)</t>
  </si>
  <si>
    <t>Nb. NG Parts</t>
  </si>
  <si>
    <t>Nb. Sorted</t>
  </si>
  <si>
    <t>PPM</t>
  </si>
  <si>
    <t>Sorting date</t>
  </si>
  <si>
    <t>Identification OK parts</t>
  </si>
  <si>
    <t>2. IMMEDIATE COUNTERMEASURES IN VALEO LINE ? [32]</t>
  </si>
  <si>
    <t>-Results of sorting in Valeo Customer plant</t>
  </si>
  <si>
    <t xml:space="preserve"> =</t>
  </si>
  <si>
    <t>-Results of sorting in Valeo plant</t>
  </si>
  <si>
    <t>-Results of sorting in Other Valeo plants</t>
  </si>
  <si>
    <t>-Results of sorting in Transport</t>
  </si>
  <si>
    <t>-Results of sorting in Valeo Logistics platform</t>
  </si>
  <si>
    <t>-Results of sorting in Supplier Logistics platform</t>
  </si>
  <si>
    <t>-Results of sorting in Supplier plant</t>
  </si>
  <si>
    <t>ABIR C</t>
  </si>
  <si>
    <t>-Results of sorting in after-sales stocks</t>
  </si>
  <si>
    <t>TOTAL SORTING</t>
  </si>
  <si>
    <t>Production dates of sorted parts</t>
  </si>
  <si>
    <t>From</t>
  </si>
  <si>
    <t>To</t>
  </si>
  <si>
    <t>First certified good shipment:</t>
  </si>
  <si>
    <t>Label's Number</t>
  </si>
  <si>
    <t>Date</t>
  </si>
  <si>
    <t xml:space="preserve">240129
240130
240131
240201
240202
</t>
  </si>
  <si>
    <t>29-01-2024 to 02-02-2024</t>
  </si>
  <si>
    <t>Period of NG parts</t>
  </si>
  <si>
    <t>Earliest NG part Date</t>
  </si>
  <si>
    <t>Latest NG part Date</t>
  </si>
  <si>
    <t>Identification OK parts / OK pallets</t>
  </si>
  <si>
    <t>VALEO CAN DETECT THE DEFECT ON THE PRODUCTION LINE AT 100% (YES/NO) ?</t>
  </si>
  <si>
    <t>If not, Supplier must set up a control at 100% on the Valeo line</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</si>
  <si>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</si>
  <si>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</si>
  <si>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</si>
  <si>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</si>
  <si>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</si>
  <si>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</si>
  <si>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</si>
  <si>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Check the effectiveness of the corrective action related to Valeo  SLP plant claim on 04-04-2023</t>
  </si>
  <si>
    <t xml:space="preserve">The couterpart is already in place </t>
  </si>
  <si>
    <t>Aymen G</t>
  </si>
  <si>
    <t xml:space="preserve">Check the position of the coil terminal  on the GND contact during the welding </t>
  </si>
  <si>
    <t xml:space="preserve">The coil was slide completly bad there is a lack of welding intensity </t>
  </si>
  <si>
    <t>Bilel B</t>
  </si>
  <si>
    <t>Check the correct production date of the bad part</t>
  </si>
  <si>
    <t>According the PPC timer, the bad part was produced on 09-02-2023</t>
  </si>
  <si>
    <t xml:space="preserve">Check the pull off test results on 09-02-2023 </t>
  </si>
  <si>
    <t>Results:
201,5 N
210.7N</t>
  </si>
  <si>
    <t xml:space="preserve">Check the Work instruction parameters </t>
  </si>
  <si>
    <t>The parameters are installed directtly in the machine and are not acceceble only for Engineering team</t>
  </si>
  <si>
    <t xml:space="preserve">Inject a yeelow Rabbit and check the if the final control Operataor can detect the lack of welding </t>
  </si>
  <si>
    <t>The final control operator detected  the bad part and rejected it ine the redbox</t>
  </si>
  <si>
    <t>Remove the redbox Inject yellow rabbit and observe the reaction mode of the operator and team leader</t>
  </si>
  <si>
    <t>1- In SOP at 06h00 We removed the couter part from the welding machine
2- We decreased the Intensity of th current to 3 KA
3- Bad part was reproduced and the operator detect the bad welding and alert the team leader which came and alert the maintenance and go to open QRQC</t>
  </si>
  <si>
    <t>TIMELINE [1]</t>
  </si>
  <si>
    <t xml:space="preserve">Week
Number
</t>
  </si>
  <si>
    <t>E1</t>
  </si>
  <si>
    <t>E2</t>
  </si>
  <si>
    <t>E3</t>
  </si>
  <si>
    <t>E4</t>
  </si>
  <si>
    <t>First Defect detected @ Customer</t>
  </si>
  <si>
    <t>Immediate Countermeasure #1</t>
  </si>
  <si>
    <t>Immediate Countermeasure #2</t>
  </si>
  <si>
    <t>Final Countermeasures after Check Act</t>
  </si>
  <si>
    <t>EVENT 
(E)</t>
  </si>
  <si>
    <t>WHAT HAPPENED?</t>
  </si>
  <si>
    <t xml:space="preserve">When </t>
  </si>
  <si>
    <t xml:space="preserve">Who </t>
  </si>
  <si>
    <t>What is the Factor?</t>
  </si>
  <si>
    <t>CAPABILITY:</t>
  </si>
  <si>
    <t>V1.4</t>
  </si>
  <si>
    <t xml:space="preserve">Recording date </t>
  </si>
  <si>
    <t xml:space="preserve">Nominal </t>
  </si>
  <si>
    <t>Means</t>
  </si>
  <si>
    <t xml:space="preserve">Upper tolerance </t>
  </si>
  <si>
    <t>Product / Reference</t>
  </si>
  <si>
    <t xml:space="preserve">Lower tolerance </t>
  </si>
  <si>
    <t>Characteristics studied</t>
  </si>
  <si>
    <t>Part Description:</t>
  </si>
  <si>
    <t>NORMALITY TEST</t>
  </si>
  <si>
    <t>Type of test:</t>
  </si>
  <si>
    <t>Level of risk:</t>
  </si>
  <si>
    <t>Number of values:</t>
  </si>
  <si>
    <t>Gap calculated</t>
  </si>
  <si>
    <t>Max gap accepted</t>
  </si>
  <si>
    <t>CAPABILITIES</t>
  </si>
  <si>
    <t>Qty out of tol. estimated:</t>
  </si>
  <si>
    <t xml:space="preserve">INDICATORS </t>
  </si>
  <si>
    <t>Sample average:</t>
  </si>
  <si>
    <t>Determined with alpha level of risk 5 %</t>
  </si>
  <si>
    <t>Typical deviation sample Sn-1:</t>
  </si>
  <si>
    <t>Framing of population averae:</t>
  </si>
  <si>
    <t>&lt; µ &lt;</t>
  </si>
  <si>
    <t>Typical dev Rmoy./d2:</t>
  </si>
  <si>
    <t>Frame of typical deviation of population:</t>
  </si>
  <si>
    <t>s &lt;</t>
  </si>
  <si>
    <t>Max values of sample:</t>
  </si>
  <si>
    <t>Min values of sample:</t>
  </si>
  <si>
    <t>ACTIONS TO PERFORM</t>
  </si>
  <si>
    <t>Recentring of average:</t>
  </si>
  <si>
    <t>Capabilities after recentring</t>
  </si>
  <si>
    <t>=</t>
  </si>
  <si>
    <t>Share of parts out of tolerance after recentring:</t>
  </si>
  <si>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</si>
  <si>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</si>
  <si>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</si>
  <si>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</si>
  <si>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</si>
  <si>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</si>
  <si>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</si>
  <si>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</si>
  <si>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</si>
  <si>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</si>
  <si>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</si>
  <si>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</si>
  <si>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</si>
  <si>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</si>
  <si>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</si>
  <si>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</si>
  <si>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</si>
  <si>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METHOD</t>
  </si>
  <si>
    <t>Coil plating on the GND</t>
  </si>
  <si>
    <t xml:space="preserve">Who ? </t>
  </si>
  <si>
    <t xml:space="preserve">welding  Operator  </t>
  </si>
  <si>
    <t xml:space="preserve">What is the standard value? </t>
  </si>
  <si>
    <t>Put the choke  in the right postion and push it to ensure that the coil arrive to the exteremity of the GND</t>
  </si>
  <si>
    <t>The coil  is properly pushed in the right position</t>
  </si>
  <si>
    <t>The coil is not  properly pushed in the right position</t>
  </si>
  <si>
    <t>Y</t>
  </si>
  <si>
    <t>N</t>
  </si>
  <si>
    <t>1st WHY</t>
  </si>
  <si>
    <t xml:space="preserve">2nd WHY </t>
  </si>
  <si>
    <t>3rd WHY</t>
  </si>
  <si>
    <t>4th WHY</t>
  </si>
  <si>
    <t>5th WHY</t>
  </si>
  <si>
    <t xml:space="preserve">Does what ? </t>
  </si>
  <si>
    <t>The operator push the coil to get the right position</t>
  </si>
  <si>
    <t>The Fixation of the Coil is done by Random ( Depending of the operator force)</t>
  </si>
  <si>
    <t>The Fixation of the coil is done manually</t>
  </si>
  <si>
    <t>Missing of  counterpart to ensure the right position of the coil</t>
  </si>
  <si>
    <t xml:space="preserve">The Risk was under estimated in the PFMEA </t>
  </si>
  <si>
    <t>The PFMEA was based on the experience feedback and the not the systemetic reduction of the human variability</t>
  </si>
  <si>
    <t xml:space="preserve">When ? </t>
  </si>
  <si>
    <t>before welding operation</t>
  </si>
  <si>
    <t>Where is the standard?</t>
  </si>
  <si>
    <t>Coil welding work station</t>
  </si>
  <si>
    <t xml:space="preserve">Where ? </t>
  </si>
  <si>
    <t>Welding  Of the coil and GND operation</t>
  </si>
  <si>
    <t xml:space="preserve">How ? </t>
  </si>
  <si>
    <t>Manually</t>
  </si>
  <si>
    <t>Standard Number and Index?</t>
  </si>
  <si>
    <t>PS12.1-M4 ind. 2</t>
  </si>
  <si>
    <t>How many parts/often ?</t>
  </si>
  <si>
    <t xml:space="preserve">100% of the parts </t>
  </si>
  <si>
    <t>MAN</t>
  </si>
  <si>
    <t>Operator  Qualified on the welding process</t>
  </si>
  <si>
    <t>Welding Operator :4176</t>
  </si>
  <si>
    <t>Reach the Level B</t>
  </si>
  <si>
    <t>Operator qualified with level B</t>
  </si>
  <si>
    <t>Operator not qualified in level B</t>
  </si>
  <si>
    <t>The operator  receive the necessary training</t>
  </si>
  <si>
    <t xml:space="preserve">During the integration phase </t>
  </si>
  <si>
    <t>Training evaluation reccord</t>
  </si>
  <si>
    <t>Welding workstation</t>
  </si>
  <si>
    <t>With onjob Training</t>
  </si>
  <si>
    <t>PS8-2-1-5 Ind8</t>
  </si>
  <si>
    <t>MACHINE</t>
  </si>
  <si>
    <t>fixed welding parameters</t>
  </si>
  <si>
    <t>Welding Operator</t>
  </si>
  <si>
    <t>Use the parameters according the workinstruction : PS12.1-M3 ind. 2</t>
  </si>
  <si>
    <t>Conform parameters</t>
  </si>
  <si>
    <t xml:space="preserve">Wrong parameters </t>
  </si>
  <si>
    <t>Use the conform parameters</t>
  </si>
  <si>
    <t>During the welding operation</t>
  </si>
  <si>
    <t>introduced in the machine</t>
  </si>
  <si>
    <t>automaticly</t>
  </si>
  <si>
    <t>the operator select the right  welding program and start to weld</t>
  </si>
  <si>
    <t>PS12.1-M3 ind. 2</t>
  </si>
  <si>
    <t>MATERIAL</t>
  </si>
  <si>
    <t>Lenght of the coil is conform</t>
  </si>
  <si>
    <t>Coil supplier</t>
  </si>
  <si>
    <t xml:space="preserve">coil lenght =4,5mm +/-0,5 </t>
  </si>
  <si>
    <t>Coil lenght =[4mm-5mm]</t>
  </si>
  <si>
    <t>Coil lenght&lt;4mm</t>
  </si>
  <si>
    <t>Produce the coils with the right lenght</t>
  </si>
  <si>
    <t xml:space="preserve">always </t>
  </si>
  <si>
    <t>W000093615-Lev 03</t>
  </si>
  <si>
    <t>At the supplier Plant</t>
  </si>
  <si>
    <t xml:space="preserve">automaticly </t>
  </si>
  <si>
    <t>-</t>
  </si>
  <si>
    <t>Current intensity of the welding</t>
  </si>
  <si>
    <t xml:space="preserve">Electrical Welding machine </t>
  </si>
  <si>
    <t>Current  intensity =[3,8 KA-4,2KA]</t>
  </si>
  <si>
    <t xml:space="preserve">Good part
Current Intensity =4KA
</t>
  </si>
  <si>
    <t>Bad part:
Current Intensity=3KA
No melting between material to be welded</t>
  </si>
  <si>
    <t>No Enought heating to melt the two materials copper and bruss :the leg of the chokes and the GND</t>
  </si>
  <si>
    <t>Inject the necessary current quantity into the electrod</t>
  </si>
  <si>
    <t xml:space="preserve">Not enought current to ensure the  heating </t>
  </si>
  <si>
    <t xml:space="preserve">Low intensity value provided to the electrod  </t>
  </si>
  <si>
    <t xml:space="preserve">Micro shut down from the electrical network </t>
  </si>
  <si>
    <t>Instability of the electrical network</t>
  </si>
  <si>
    <t>During electrical welding</t>
  </si>
  <si>
    <t xml:space="preserve">Work instruction </t>
  </si>
  <si>
    <r>
      <rPr>
        <b/>
        <sz val="24"/>
        <color rgb="FF000000"/>
        <rFont val="Montserrat"/>
      </rPr>
      <t xml:space="preserve">FACTOR TREE ANALYSIS FOR NON DETECTION
</t>
    </r>
    <r>
      <rPr>
        <b/>
        <i/>
        <sz val="24"/>
        <color rgb="FF000000"/>
        <rFont val="Montserrat"/>
      </rPr>
      <t>Why the problem was not detected ? [14]</t>
    </r>
  </si>
  <si>
    <t>End of line control</t>
  </si>
  <si>
    <t>Final control</t>
  </si>
  <si>
    <t>Check the presnece of the electrode's trace on the GND &amp; on the coil</t>
  </si>
  <si>
    <t xml:space="preserve">bad position of the coil not detected </t>
  </si>
  <si>
    <t xml:space="preserve">Bad position of the coil not detected </t>
  </si>
  <si>
    <t>Check the presence of the trace of the lectrode in both side of the components</t>
  </si>
  <si>
    <t>The final control Operator didn't detect the defect</t>
  </si>
  <si>
    <t>The final control opertaor checked that the chokes was welded on the GND extremity and accepted it</t>
  </si>
  <si>
    <t>The Final control operator was not trained that  the welding on the extremity of the GND was a defect</t>
  </si>
  <si>
    <t xml:space="preserve">The welding on the extremity of the GND is included in the acceptation critéria </t>
  </si>
  <si>
    <t>during serial production</t>
  </si>
  <si>
    <t>control instruction in end of line</t>
  </si>
  <si>
    <t xml:space="preserve">End of line </t>
  </si>
  <si>
    <t>Visually</t>
  </si>
  <si>
    <t>PS12-M9 ind.8</t>
  </si>
  <si>
    <t>Check the conformity of the electrical welding for 
(4 legs of capacitors, 6 legs of the chokes, 2 legs of the thermal switch)
 1 marking
3 plastic pin</t>
  </si>
  <si>
    <t xml:space="preserve">all the points of the control are well checked </t>
  </si>
  <si>
    <t>some control points are missed</t>
  </si>
  <si>
    <t>Some control points are missed</t>
  </si>
  <si>
    <t>Check all welding points ( 16 points to be check for each part)</t>
  </si>
  <si>
    <t>The final controller didn't  control the lower side of the welded part where the defect exist</t>
  </si>
  <si>
    <t xml:space="preserve">The full control of the part  was not effective </t>
  </si>
  <si>
    <t xml:space="preserve">The Control time  was not adpted to the production cycle time </t>
  </si>
  <si>
    <t xml:space="preserve">Many control points was assigned to one final controler </t>
  </si>
  <si>
    <t>The Cycle time of the final control was not reviewed after every update</t>
  </si>
  <si>
    <t>Welding work instruction</t>
  </si>
  <si>
    <t>Self control</t>
  </si>
  <si>
    <t xml:space="preserve">Welding Opartor </t>
  </si>
  <si>
    <t xml:space="preserve">Check the presnece of the electrode's trace on the GND upper side </t>
  </si>
  <si>
    <t>Presence of the trace of the electrode on the upper side of the GND</t>
  </si>
  <si>
    <t>Check the presence of the trace of the lectrode in the upper side of the GND</t>
  </si>
  <si>
    <t>After welding</t>
  </si>
  <si>
    <t>Welding work station</t>
  </si>
  <si>
    <t xml:space="preserve">Management of the bad part in the welding machine </t>
  </si>
  <si>
    <t xml:space="preserve">The Operator </t>
  </si>
  <si>
    <t>In case of intensity issue.,the welding machine :
1-stop the welding, 
2-the operator put the bad part in the redbox
3- Quality agent unblock by the keys and restartd the production
4- Recuperate the bad part in the end of the shift</t>
  </si>
  <si>
    <t xml:space="preserve">The suspected  part (claimed by the machine during the intensity issue) was removed  from the open redbox and treated in QRQC line </t>
  </si>
  <si>
    <t xml:space="preserve">The suspected  part (claimed by the machine during the intensity issue) was not removed immedialtly and remaind in the red box </t>
  </si>
  <si>
    <t xml:space="preserve">Management of the bad part not respected </t>
  </si>
  <si>
    <t xml:space="preserve">Put  the bad in the red box </t>
  </si>
  <si>
    <t xml:space="preserve">Suspected part was not treated on time in the line </t>
  </si>
  <si>
    <t>Quality agent recuperate all the bad parts in the end of the shift and not in each deffect alert</t>
  </si>
  <si>
    <t>The standard did't the immediate stop and analysis</t>
  </si>
  <si>
    <t xml:space="preserve">The policy of the 1st bad part reaction mode was not mandatory </t>
  </si>
  <si>
    <t xml:space="preserve">After welding operation </t>
  </si>
  <si>
    <t xml:space="preserve">Bad part management procedure </t>
  </si>
  <si>
    <t xml:space="preserve">Welding machine </t>
  </si>
  <si>
    <t xml:space="preserve">The machine stop welding in case of current  intensity out of spec </t>
  </si>
  <si>
    <t xml:space="preserve">Each issue </t>
  </si>
  <si>
    <t xml:space="preserve">ANALYSIS PDCA </t>
  </si>
  <si>
    <t>REPRODUCE THE DEFECT</t>
  </si>
  <si>
    <t>WHAT WAS DONE TO REPRODUCE THE CONCERN? [1]</t>
  </si>
  <si>
    <t>HOW WAS IT DONE? [2]</t>
  </si>
  <si>
    <t>WHEN WAS IT DONE? [3]</t>
  </si>
  <si>
    <t>WHAT WAS THE RESULT? [4]</t>
  </si>
  <si>
    <t xml:space="preserve">1- The welding was not performed between choke and GND
2- the Welding was not completly performed and missing of welding trace </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</si>
  <si>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</si>
  <si>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</si>
  <si>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</si>
  <si>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</si>
  <si>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</si>
  <si>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</si>
  <si>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</si>
  <si>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</si>
  <si>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</si>
  <si>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</si>
  <si>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</si>
  <si>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</si>
  <si>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Missing of  couterpart to ensure the right position of the coil</t>
  </si>
  <si>
    <t xml:space="preserve">Implement a fixture to ensure that the coil is in the right position </t>
  </si>
  <si>
    <t>Bilel Tabal</t>
  </si>
  <si>
    <t>OK</t>
  </si>
  <si>
    <t>Update the FMEA Procedure  in order to base on  the systemtic variabilty Reduction as creteria for risk analysis</t>
  </si>
  <si>
    <t>Karim Mnasri</t>
  </si>
  <si>
    <t>Implement a Current intensity control i the welding machine to stop it if the intensity is out of Spec</t>
  </si>
  <si>
    <t>Kamel M</t>
  </si>
  <si>
    <t>ACTION PLAN FOR PERMANENT COUNTERMEASURES - NON DETECTION</t>
  </si>
  <si>
    <t>Is there an ENFORCEMENT plan for the N+1 ( Direct manager ) to ensure the respect of this STANDARD ?
Yes / No [14]</t>
  </si>
  <si>
    <t>Update the control instruction to clarify the accpetance criteria and consider the welding on the GND extremity is a defect</t>
  </si>
  <si>
    <t xml:space="preserve">Many control points was assigned two one final controler </t>
  </si>
  <si>
    <t xml:space="preserve">Split the control for 02 operators </t>
  </si>
  <si>
    <t>Review the Control Procedure to ensure that the cycle time should be evaluated every update further to internal and external incidents</t>
  </si>
  <si>
    <t>C4.In.S3.8</t>
  </si>
  <si>
    <t xml:space="preserve">Controle methode was not splitted in 2 steps </t>
  </si>
  <si>
    <t xml:space="preserve">Training of all final controller </t>
  </si>
  <si>
    <t>Training n°xxxx</t>
  </si>
  <si>
    <t xml:space="preserve">Update the standard and apply the stop of the reaction mode from 1st detection on the line </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</si>
  <si>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</si>
  <si>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</si>
  <si>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</si>
  <si>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</si>
  <si>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</si>
  <si>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</si>
  <si>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</si>
  <si>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</si>
  <si>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rPr>
        <b/>
        <sz val="16"/>
        <color theme="1"/>
        <rFont val="Arial"/>
        <family val="2"/>
      </rPr>
      <t xml:space="preserve">StEDE3 </t>
    </r>
    <r>
      <rPr>
        <b/>
        <sz val="8"/>
        <color theme="1"/>
        <rFont val="Arial"/>
        <family val="2"/>
      </rPr>
      <t xml:space="preserve">Workstation assesment   </t>
    </r>
    <r>
      <rPr>
        <b/>
        <sz val="16"/>
        <color theme="1"/>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</si>
  <si>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</si>
  <si>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</si>
  <si>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</si>
  <si>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</si>
  <si>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</si>
  <si>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</si>
  <si>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</si>
  <si>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</si>
  <si>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</si>
  <si>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</si>
  <si>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</si>
  <si>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</si>
  <si>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</si>
  <si>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</si>
  <si>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</si>
  <si>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TECHNICAL / SYSTEMIC CORRECTIVE ACTION - OCCURANCE</t>
  </si>
  <si>
    <t>Confirmed on Genba: Supplier / Valeo SQA: Y/N</t>
  </si>
  <si>
    <t>ok</t>
  </si>
  <si>
    <t>nok</t>
  </si>
  <si>
    <t xml:space="preserve">StEDE 3 </t>
  </si>
  <si>
    <t>conditional ok</t>
  </si>
  <si>
    <t>TECHNICAL / SYSTEMIC CORRECTIVE ACTION - NON DETECTION</t>
  </si>
  <si>
    <r>
      <rPr>
        <b/>
        <sz val="9"/>
        <color theme="1"/>
        <rFont val="Arial"/>
        <family val="2"/>
      </rPr>
      <t xml:space="preserve">StEDE3 result </t>
    </r>
    <r>
      <rPr>
        <b/>
        <sz val="8"/>
        <color theme="1"/>
        <rFont val="Arial"/>
        <family val="2"/>
      </rPr>
      <t>(lowest score of cells above)</t>
    </r>
  </si>
  <si>
    <t>Actions to be defined for "NOK" cells (above)</t>
  </si>
  <si>
    <t>Actions plan for "No" answer to StEDE PDCA Genba check</t>
  </si>
  <si>
    <t>Who</t>
  </si>
  <si>
    <t>When</t>
  </si>
  <si>
    <t>Done date</t>
  </si>
  <si>
    <r>
      <rPr>
        <sz val="40"/>
        <color theme="1"/>
        <rFont val="Arial"/>
        <family val="2"/>
      </rP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</si>
  <si>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</si>
  <si>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</si>
  <si>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</si>
  <si>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</si>
  <si>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</si>
  <si>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</si>
  <si>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</si>
  <si>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</si>
  <si>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</si>
  <si>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</si>
  <si>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</si>
  <si>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</si>
  <si>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</si>
  <si>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i/>
        <sz val="18"/>
        <color rgb="FF2E75B5"/>
        <rFont val="Arial"/>
        <family val="2"/>
      </rPr>
      <t xml:space="preserve">Silent Workstation observation for 10/15 min, to detect </t>
    </r>
    <r>
      <rPr>
        <b/>
        <i/>
        <u/>
        <sz val="18"/>
        <color rgb="FF2E75B5"/>
        <rFont val="Arial"/>
        <family val="2"/>
      </rPr>
      <t>any potential Variability</t>
    </r>
    <r>
      <rPr>
        <b/>
        <i/>
        <sz val="18"/>
        <color rgb="FF2E75B5"/>
        <rFont val="Arial"/>
        <family val="2"/>
      </rPr>
      <t xml:space="preserve"> related to :
- machine settings adjustment
- operator activities
- quality controls</t>
    </r>
  </si>
  <si>
    <r>
      <rPr>
        <b/>
        <sz val="22"/>
        <color theme="1"/>
        <rFont val="Arial"/>
        <family val="2"/>
      </rPr>
      <t>StEDE3 Matrix</t>
    </r>
    <r>
      <rPr>
        <sz val="18"/>
        <color theme="1"/>
        <rFont val="Arial"/>
        <family val="2"/>
      </rPr>
      <t xml:space="preserve">
</t>
    </r>
    <r>
      <rPr>
        <b/>
        <i/>
        <sz val="18"/>
        <color theme="1"/>
        <rFont val="Arial"/>
        <family val="2"/>
      </rPr>
      <t>Excellence Through Standards</t>
    </r>
  </si>
  <si>
    <t>EXISTING ?</t>
  </si>
  <si>
    <r>
      <rPr>
        <b/>
        <sz val="14"/>
        <color rgb="FF000000"/>
        <rFont val="Arial"/>
        <family val="2"/>
      </rPr>
      <t>DEPLOYED ?</t>
    </r>
    <r>
      <rPr>
        <sz val="14"/>
        <color rgb="FF000000"/>
        <rFont val="Arial"/>
        <family val="2"/>
      </rPr>
      <t xml:space="preserve">
</t>
    </r>
    <r>
      <rPr>
        <i/>
        <sz val="14"/>
        <color rgb="FF000000"/>
        <rFont val="Arial"/>
        <family val="2"/>
      </rPr>
      <t>How were the users trained to apply this STANDARD ?
( including their Direct Manager if not the trainer )</t>
    </r>
  </si>
  <si>
    <r>
      <rPr>
        <b/>
        <sz val="14"/>
        <color rgb="FF000000"/>
        <rFont val="Arial"/>
        <family val="2"/>
      </rPr>
      <t xml:space="preserve">ENFORCED ?
</t>
    </r>
    <r>
      <rPr>
        <i/>
        <sz val="14"/>
        <color rgb="FF000000"/>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</si>
  <si>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</si>
  <si>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</si>
  <si>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</si>
  <si>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</si>
  <si>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</si>
  <si>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</si>
  <si>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</si>
  <si>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</si>
  <si>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</si>
  <si>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</si>
  <si>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</si>
  <si>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</si>
  <si>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rgb="FF000000"/>
        <rFont val="Arial"/>
        <family val="2"/>
      </rPr>
      <t>E</t>
    </r>
    <r>
      <rPr>
        <b/>
        <sz val="12"/>
        <color rgb="FF000000"/>
        <rFont val="Arial"/>
        <family val="2"/>
      </rPr>
      <t>XISTING ?</t>
    </r>
  </si>
  <si>
    <r>
      <rPr>
        <b/>
        <sz val="18"/>
        <color rgb="FF000000"/>
        <rFont val="Arial"/>
        <family val="2"/>
      </rPr>
      <t>D</t>
    </r>
    <r>
      <rPr>
        <b/>
        <sz val="12"/>
        <color rgb="FF000000"/>
        <rFont val="Arial"/>
        <family val="2"/>
      </rPr>
      <t>EPLOYED ?</t>
    </r>
  </si>
  <si>
    <r>
      <rPr>
        <b/>
        <sz val="18"/>
        <color rgb="FF000000"/>
        <rFont val="Arial"/>
        <family val="2"/>
      </rPr>
      <t>E</t>
    </r>
    <r>
      <rPr>
        <b/>
        <sz val="12"/>
        <color rgb="FF000000"/>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</si>
  <si>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</si>
  <si>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</si>
  <si>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</si>
  <si>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</si>
  <si>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</si>
  <si>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</si>
  <si>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</si>
  <si>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</si>
  <si>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</si>
  <si>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</si>
  <si>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</si>
  <si>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</si>
  <si>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</si>
  <si>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</si>
  <si>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</si>
  <si>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</si>
  <si>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</si>
  <si>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</si>
  <si>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1- The operator didn't pushed completly  the choke 
2- The operator didn't maitain  the choke by finguer during electrical welding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</si>
</sst>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m/yyyy"/>
    <numFmt numFmtId="165" formatCode="mmm&quot; &quot;d&quot;, &quot;yyyy"/>
    <numFmt numFmtId="166" formatCode="dd/mm/yy"/>
    <numFmt numFmtId="167" formatCode="[$-40C]d\-mmm\-yy"/>
    <numFmt numFmtId="168" formatCode="General&quot; / 9&quot;"/>
    <numFmt numFmtId="169" formatCode="0.000"/>
    <numFmt numFmtId="170" formatCode="0.0"/>
  </numFmts>
  <fonts count="147" x14ac:knownFonts="1">
    <font>
      <sz val="11"/>
      <color rgb="FF000000"/>
      <name val="Calibri"/>
      <scheme val="minor"/>
    </font>
    <font>
      <b/>
      <sz val="18"/>
      <color rgb="FFFFFFFF"/>
      <name val="Montserrat"/>
    </font>
    <font>
      <sz val="11"/>
      <name val="Calibri"/>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1"/>
      <color theme="1"/>
      <name val="Arial"/>
      <family val="2"/>
    </font>
    <font>
      <sz val="18"/>
      <color theme="1"/>
      <name val="Montserrat"/>
    </font>
    <font>
      <sz val="16"/>
      <color rgb="FFFFFFFF"/>
      <name val="Montserrat"/>
    </font>
    <font>
      <sz val="26"/>
      <color theme="1"/>
      <name val="Montserrat"/>
    </font>
    <font>
      <sz val="16"/>
      <color theme="1"/>
      <name val="Montserrat"/>
    </font>
    <font>
      <sz val="11"/>
      <color rgb="FF000000"/>
      <name val="Arial"/>
      <family val="2"/>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b/>
      <sz val="26"/>
      <color rgb="FFFF0000"/>
      <name val="Montserrat"/>
    </font>
    <font>
      <b/>
      <sz val="12"/>
      <color theme="1"/>
      <name val="Arial"/>
      <family val="2"/>
    </font>
    <font>
      <b/>
      <sz val="36"/>
      <color theme="1"/>
      <name val="Arial"/>
      <family val="2"/>
    </font>
    <font>
      <b/>
      <sz val="11"/>
      <color theme="1"/>
      <name val="Calibri"/>
      <family val="2"/>
    </font>
    <font>
      <b/>
      <sz val="12"/>
      <color theme="0"/>
      <name val="Calibri"/>
      <family val="2"/>
    </font>
    <font>
      <b/>
      <sz val="12"/>
      <color theme="1"/>
      <name val="Calibri"/>
      <family val="2"/>
    </font>
    <font>
      <b/>
      <sz val="16"/>
      <color theme="1"/>
      <name val="Arial"/>
      <family val="2"/>
    </font>
    <font>
      <b/>
      <sz val="16"/>
      <color theme="1"/>
      <name val="Calibri"/>
      <family val="2"/>
    </font>
    <font>
      <b/>
      <i/>
      <sz val="8"/>
      <color theme="1"/>
      <name val="Arial"/>
      <family val="2"/>
    </font>
    <font>
      <b/>
      <sz val="10"/>
      <color theme="1"/>
      <name val="Arial"/>
      <family val="2"/>
    </font>
    <font>
      <b/>
      <sz val="11"/>
      <color theme="0"/>
      <name val="Calibri"/>
      <family val="2"/>
    </font>
    <font>
      <b/>
      <sz val="11"/>
      <color rgb="FFFF0000"/>
      <name val="Calibri"/>
      <family val="2"/>
    </font>
    <font>
      <b/>
      <sz val="9"/>
      <color theme="1"/>
      <name val="Arial"/>
      <family val="2"/>
    </font>
    <font>
      <sz val="10"/>
      <color theme="1"/>
      <name val="Arial"/>
      <family val="2"/>
    </font>
    <font>
      <sz val="10"/>
      <color theme="1"/>
      <name val="Calibri"/>
      <family val="2"/>
    </font>
    <font>
      <sz val="11"/>
      <color theme="0"/>
      <name val="Arial"/>
      <family val="2"/>
    </font>
    <font>
      <b/>
      <sz val="14"/>
      <color theme="1"/>
      <name val="Calibri"/>
      <family val="2"/>
    </font>
    <font>
      <sz val="9"/>
      <color theme="1"/>
      <name val="Arial"/>
      <family val="2"/>
    </font>
    <font>
      <sz val="40"/>
      <color theme="1"/>
      <name val="Arial"/>
      <family val="2"/>
    </font>
    <font>
      <sz val="11"/>
      <color theme="0"/>
      <name val="Calibri"/>
      <family val="2"/>
    </font>
    <font>
      <b/>
      <sz val="14"/>
      <color theme="1"/>
      <name val="Arial"/>
      <family val="2"/>
    </font>
    <font>
      <b/>
      <i/>
      <sz val="20"/>
      <color rgb="FF000000"/>
      <name val="Arial"/>
      <family val="2"/>
    </font>
    <font>
      <i/>
      <sz val="36"/>
      <color theme="1"/>
      <name val="Arial"/>
      <family val="2"/>
    </font>
    <font>
      <b/>
      <sz val="11"/>
      <color theme="1"/>
      <name val="Arial"/>
      <family val="2"/>
    </font>
    <font>
      <b/>
      <i/>
      <u/>
      <sz val="22"/>
      <color rgb="FF2E75B5"/>
      <name val="Arial"/>
      <family val="2"/>
    </font>
    <font>
      <b/>
      <i/>
      <sz val="18"/>
      <color rgb="FF2E75B5"/>
      <name val="Arial"/>
      <family val="2"/>
    </font>
    <font>
      <b/>
      <sz val="18"/>
      <color theme="1"/>
      <name val="Arial"/>
      <family val="2"/>
    </font>
    <font>
      <b/>
      <sz val="14"/>
      <color rgb="FF000000"/>
      <name val="Arial"/>
      <family val="2"/>
    </font>
    <font>
      <i/>
      <sz val="12"/>
      <color theme="1"/>
      <name val="Arial"/>
      <family val="2"/>
    </font>
    <font>
      <sz val="30"/>
      <color theme="1"/>
      <name val="Calibri"/>
      <family val="2"/>
    </font>
    <font>
      <b/>
      <i/>
      <sz val="18"/>
      <color theme="1"/>
      <name val="Arial"/>
      <family val="2"/>
    </font>
    <font>
      <i/>
      <sz val="19"/>
      <color theme="1"/>
      <name val="Arial"/>
      <family val="2"/>
    </font>
    <font>
      <i/>
      <sz val="20"/>
      <color theme="1"/>
      <name val="Arial"/>
      <family val="2"/>
    </font>
    <font>
      <b/>
      <i/>
      <sz val="16"/>
      <color theme="1"/>
      <name val="Arial"/>
      <family val="2"/>
    </font>
    <font>
      <b/>
      <i/>
      <u/>
      <sz val="14"/>
      <color theme="1"/>
      <name val="Arial"/>
      <family val="2"/>
    </font>
    <font>
      <sz val="12"/>
      <color theme="1"/>
      <name val="Calibri"/>
      <family val="2"/>
    </font>
    <font>
      <sz val="11"/>
      <color rgb="FFFF0000"/>
      <name val="Montserrat"/>
    </font>
    <font>
      <sz val="14"/>
      <color rgb="FFFF0000"/>
      <name val="Montserrat"/>
    </font>
    <font>
      <sz val="14"/>
      <color rgb="FF70AD47"/>
      <name val="Montserrat"/>
    </font>
    <font>
      <sz val="18"/>
      <color rgb="FF000000"/>
      <name val="Montserrat"/>
    </font>
    <font>
      <b/>
      <sz val="20"/>
      <color rgb="FFFFFFFF"/>
      <name val="Montserrat"/>
    </font>
    <font>
      <b/>
      <i/>
      <sz val="24"/>
      <color rgb="FF000000"/>
      <name val="Montserrat"/>
    </font>
    <font>
      <b/>
      <sz val="40"/>
      <color theme="1"/>
      <name val="Arial"/>
      <family val="2"/>
    </font>
    <font>
      <b/>
      <sz val="8"/>
      <color theme="1"/>
      <name val="Arial"/>
      <family val="2"/>
    </font>
    <font>
      <sz val="24"/>
      <color theme="1"/>
      <name val="Arial"/>
      <family val="2"/>
    </font>
    <font>
      <b/>
      <i/>
      <u/>
      <sz val="18"/>
      <color rgb="FF2E75B5"/>
      <name val="Arial"/>
      <family val="2"/>
    </font>
    <font>
      <b/>
      <sz val="22"/>
      <color theme="1"/>
      <name val="Arial"/>
      <family val="2"/>
    </font>
    <font>
      <sz val="18"/>
      <color theme="1"/>
      <name val="Arial"/>
      <family val="2"/>
    </font>
    <font>
      <sz val="14"/>
      <color rgb="FF000000"/>
      <name val="Arial"/>
      <family val="2"/>
    </font>
    <font>
      <i/>
      <sz val="14"/>
      <color rgb="FF000000"/>
      <name val="Arial"/>
      <family val="2"/>
    </font>
    <font>
      <b/>
      <sz val="18"/>
      <color rgb="FF000000"/>
      <name val="Arial"/>
      <family val="2"/>
    </font>
    <font>
      <b/>
      <sz val="12"/>
      <color rgb="FF000000"/>
      <name val="Arial"/>
      <family val="2"/>
    </font>
    <font>
      <sz val="14"/>
      <name val="Montserrat"/>
    </font>
    <font>
      <sz val="14"/>
      <color rgb="FF0000FF"/>
      <name val="Montserrat"/>
    </font>
    <font>
      <sz val="14"/>
      <color rgb="FF00B050"/>
      <name val="Montserrat"/>
    </font>
    <font>
      <sz val="11"/>
      <name val="Arial"/>
      <family val="2"/>
    </font>
    <font>
      <b/>
      <sz val="14"/>
      <color rgb="FF00B050"/>
      <name val="Montserrat"/>
    </font>
    <font>
      <b/>
      <u/>
      <sz val="14"/>
      <color theme="1"/>
      <name val="Montserrat"/>
    </font>
    <font>
      <b/>
      <sz val="11"/>
      <name val="Arial"/>
      <family val="2"/>
    </font>
    <font>
      <sz val="10"/>
      <name val="Arial"/>
      <family val="2"/>
    </font>
    <font>
      <sz val="10"/>
      <name val="Calibri"/>
      <family val="2"/>
      <scheme val="minor"/>
    </font>
    <font>
      <b/>
      <sz val="14"/>
      <name val="Calibri"/>
      <family val="2"/>
      <scheme val="minor"/>
    </font>
    <font>
      <i/>
      <sz val="14"/>
      <name val="Calibri"/>
      <family val="2"/>
      <scheme val="minor"/>
    </font>
    <font>
      <b/>
      <sz val="10"/>
      <name val="Calibri"/>
      <family val="2"/>
      <scheme val="minor"/>
    </font>
    <font>
      <sz val="10"/>
      <color indexed="12"/>
      <name val="Calibri"/>
      <family val="2"/>
      <scheme val="minor"/>
    </font>
    <font>
      <b/>
      <sz val="10"/>
      <color indexed="12"/>
      <name val="Calibri"/>
      <family val="2"/>
      <scheme val="minor"/>
    </font>
    <font>
      <b/>
      <sz val="12"/>
      <color indexed="12"/>
      <name val="Calibri"/>
      <family val="2"/>
      <scheme val="minor"/>
    </font>
    <font>
      <b/>
      <sz val="12"/>
      <color indexed="10"/>
      <name val="Calibri"/>
      <family val="2"/>
      <scheme val="minor"/>
    </font>
    <font>
      <b/>
      <sz val="12"/>
      <name val="Calibri"/>
      <family val="2"/>
      <scheme val="minor"/>
    </font>
    <font>
      <b/>
      <sz val="14"/>
      <color indexed="12"/>
      <name val="Calibri"/>
      <family val="2"/>
      <scheme val="minor"/>
    </font>
    <font>
      <b/>
      <sz val="9"/>
      <color indexed="12"/>
      <name val="Calibri"/>
      <family val="2"/>
      <scheme val="minor"/>
    </font>
    <font>
      <b/>
      <sz val="10"/>
      <color indexed="10"/>
      <name val="Calibri"/>
      <family val="2"/>
      <scheme val="minor"/>
    </font>
    <font>
      <b/>
      <sz val="9"/>
      <color indexed="81"/>
      <name val="Tahoma"/>
      <family val="2"/>
      <charset val="238"/>
    </font>
    <font>
      <sz val="9"/>
      <color indexed="81"/>
      <name val="Tahoma"/>
      <family val="2"/>
      <charset val="238"/>
    </font>
    <font>
      <sz val="11"/>
      <color rgb="FF000000"/>
      <name val="Calibri"/>
      <family val="2"/>
      <scheme val="minor"/>
    </font>
    <font>
      <sz val="12"/>
      <color theme="1"/>
      <name val="Calibri"/>
      <family val="2"/>
      <scheme val="major"/>
    </font>
    <font>
      <sz val="11"/>
      <name val="Calibri"/>
      <family val="2"/>
      <scheme val="major"/>
    </font>
    <font>
      <sz val="16"/>
      <name val="Arial"/>
      <family val="2"/>
    </font>
    <font>
      <sz val="11"/>
      <name val="Montserrat"/>
    </font>
    <font>
      <sz val="12"/>
      <color rgb="FFFF0000"/>
      <name val="Montserrat"/>
    </font>
    <font>
      <sz val="11"/>
      <color rgb="FFFF0000"/>
      <name val="Arial"/>
      <family val="2"/>
    </font>
    <font>
      <sz val="12"/>
      <color rgb="FF00B050"/>
      <name val="Montserrat"/>
    </font>
    <font>
      <sz val="11"/>
      <color rgb="FF00B050"/>
      <name val="Arial"/>
      <family val="2"/>
    </font>
    <font>
      <sz val="12"/>
      <color rgb="FF0000FF"/>
      <name val="Montserrat"/>
    </font>
    <font>
      <sz val="11"/>
      <color rgb="FF0000FF"/>
      <name val="Arial"/>
      <family val="2"/>
    </font>
    <font>
      <sz val="11"/>
      <color rgb="FF00B050"/>
      <name val="Montserrat"/>
    </font>
  </fonts>
  <fills count="24">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00FF00"/>
        <bgColor rgb="FF00FF00"/>
      </patternFill>
    </fill>
    <fill>
      <patternFill patternType="solid">
        <fgColor rgb="FFECECEC"/>
        <bgColor rgb="FFECECEC"/>
      </patternFill>
    </fill>
    <fill>
      <patternFill patternType="solid">
        <fgColor rgb="FFDEEAF6"/>
        <bgColor rgb="FFDEEAF6"/>
      </patternFill>
    </fill>
    <fill>
      <patternFill patternType="solid">
        <fgColor rgb="FFFBE4D5"/>
        <bgColor rgb="FFFBE4D5"/>
      </patternFill>
    </fill>
    <fill>
      <patternFill patternType="solid">
        <fgColor rgb="FF989898"/>
        <bgColor rgb="FF989898"/>
      </patternFill>
    </fill>
    <fill>
      <patternFill patternType="solid">
        <fgColor rgb="FFF2F2F2"/>
        <bgColor rgb="FFF2F2F2"/>
      </patternFill>
    </fill>
    <fill>
      <patternFill patternType="solid">
        <fgColor rgb="FFFFFFCC"/>
        <bgColor rgb="FFFFFFCC"/>
      </patternFill>
    </fill>
    <fill>
      <patternFill patternType="solid">
        <fgColor rgb="FFFFD965"/>
        <bgColor rgb="FFFFD965"/>
      </patternFill>
    </fill>
    <fill>
      <patternFill patternType="solid">
        <fgColor rgb="FFBFBFBF"/>
        <bgColor rgb="FFBFBFBF"/>
      </patternFill>
    </fill>
    <fill>
      <patternFill patternType="solid">
        <fgColor rgb="FFFFFF00"/>
        <bgColor rgb="FFFFFF00"/>
      </patternFill>
    </fill>
    <fill>
      <patternFill patternType="solid">
        <fgColor rgb="FFD8D8D8"/>
        <bgColor rgb="FFD8D8D8"/>
      </patternFill>
    </fill>
  </fills>
  <borders count="8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style="thin">
        <color rgb="FF000000"/>
      </top>
      <bottom/>
      <diagonal/>
    </border>
    <border>
      <left/>
      <right style="thick">
        <color rgb="FF000000"/>
      </right>
      <top/>
      <bottom/>
      <diagonal/>
    </border>
    <border>
      <left style="thin">
        <color rgb="FF000000"/>
      </left>
      <right style="thin">
        <color rgb="FF000000"/>
      </right>
      <top style="thin">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style="medium">
        <color rgb="FF000000"/>
      </right>
      <top/>
      <bottom/>
      <diagonal/>
    </border>
    <border>
      <left style="medium">
        <color rgb="FF000000"/>
      </left>
      <right/>
      <top/>
      <bottom/>
      <diagonal/>
    </border>
    <border>
      <left/>
      <right/>
      <top/>
      <bottom style="thick">
        <color rgb="FF000000"/>
      </bottom>
      <diagonal/>
    </border>
    <border>
      <left style="thin">
        <color rgb="FF000000"/>
      </left>
      <right/>
      <top/>
      <bottom/>
      <diagonal/>
    </border>
    <border>
      <left/>
      <right style="thin">
        <color rgb="FF000000"/>
      </right>
      <top/>
      <bottom/>
      <diagonal/>
    </border>
    <border>
      <left style="thin">
        <color rgb="FFFF0000"/>
      </left>
      <right style="thin">
        <color rgb="FFFF0000"/>
      </right>
      <top style="thin">
        <color rgb="FFFF0000"/>
      </top>
      <bottom style="thin">
        <color rgb="FFFF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medium">
        <color rgb="FF000000"/>
      </top>
      <bottom style="thin">
        <color rgb="FF000000"/>
      </bottom>
      <diagonal/>
    </border>
    <border>
      <left style="medium">
        <color rgb="FF000000"/>
      </left>
      <right/>
      <top style="medium">
        <color rgb="FF000000"/>
      </top>
      <bottom style="medium">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top/>
      <bottom style="medium">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s>
  <cellStyleXfs count="3">
    <xf numFmtId="0" fontId="0" fillId="0" borderId="0"/>
    <xf numFmtId="0" fontId="120" fillId="0" borderId="62"/>
    <xf numFmtId="0" fontId="135" fillId="0" borderId="62"/>
  </cellStyleXfs>
  <cellXfs count="700">
    <xf numFmtId="0" fontId="0" fillId="0" borderId="0" xfId="0"/>
    <xf numFmtId="0" fontId="4" fillId="0" borderId="0" xfId="0" applyFont="1"/>
    <xf numFmtId="0" fontId="4" fillId="0" borderId="0" xfId="0" applyFont="1" applyAlignment="1">
      <alignment horizontal="center"/>
    </xf>
    <xf numFmtId="0" fontId="5" fillId="3" borderId="1" xfId="0" applyFont="1" applyFill="1" applyBorder="1" applyAlignment="1">
      <alignment horizontal="center" vertical="center"/>
    </xf>
    <xf numFmtId="0" fontId="1" fillId="4" borderId="1" xfId="0" applyFont="1" applyFill="1" applyBorder="1" applyAlignment="1">
      <alignment horizontal="center"/>
    </xf>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7" fillId="0" borderId="3" xfId="0" applyFont="1" applyBorder="1" applyAlignment="1">
      <alignment horizontal="center" vertical="center"/>
    </xf>
    <xf numFmtId="0" fontId="8" fillId="0" borderId="3" xfId="0" applyFont="1" applyBorder="1" applyAlignment="1">
      <alignment vertical="center" wrapText="1"/>
    </xf>
    <xf numFmtId="0" fontId="4" fillId="0" borderId="3" xfId="0" applyFont="1" applyBorder="1" applyAlignment="1">
      <alignment vertical="center"/>
    </xf>
    <xf numFmtId="0" fontId="4" fillId="2" borderId="3" xfId="0" applyFont="1" applyFill="1" applyBorder="1" applyAlignment="1">
      <alignment vertical="center"/>
    </xf>
    <xf numFmtId="0" fontId="7" fillId="0" borderId="0" xfId="0" applyFont="1" applyAlignment="1">
      <alignment horizontal="center" vertical="top"/>
    </xf>
    <xf numFmtId="0" fontId="8" fillId="0" borderId="0" xfId="0" applyFont="1" applyAlignment="1">
      <alignment vertical="top" wrapText="1"/>
    </xf>
    <xf numFmtId="0" fontId="12" fillId="2" borderId="3" xfId="0" applyFont="1" applyFill="1" applyBorder="1" applyAlignment="1">
      <alignment horizontal="left" vertical="center" wrapText="1"/>
    </xf>
    <xf numFmtId="0" fontId="11" fillId="0" borderId="3" xfId="0" applyFont="1" applyBorder="1" applyAlignment="1">
      <alignment horizontal="center" vertical="center" wrapText="1"/>
    </xf>
    <xf numFmtId="0" fontId="11" fillId="0" borderId="3" xfId="0" applyFont="1" applyBorder="1" applyAlignment="1">
      <alignment horizontal="left" vertical="center"/>
    </xf>
    <xf numFmtId="0" fontId="4" fillId="0" borderId="3" xfId="0" applyFont="1" applyBorder="1" applyAlignment="1">
      <alignment horizontal="center"/>
    </xf>
    <xf numFmtId="0" fontId="4" fillId="0" borderId="3" xfId="0" applyFont="1" applyBorder="1"/>
    <xf numFmtId="0" fontId="11" fillId="5" borderId="3" xfId="0" applyFont="1" applyFill="1" applyBorder="1" applyAlignment="1">
      <alignment horizontal="left" vertical="center" wrapText="1"/>
    </xf>
    <xf numFmtId="0" fontId="13" fillId="0" borderId="0" xfId="0" applyFont="1" applyAlignment="1">
      <alignment horizontal="center"/>
    </xf>
    <xf numFmtId="0" fontId="4" fillId="0" borderId="0" xfId="0" applyFont="1" applyAlignment="1">
      <alignment vertical="center"/>
    </xf>
    <xf numFmtId="0" fontId="3" fillId="0" borderId="0" xfId="0" applyFont="1" applyAlignment="1">
      <alignment horizontal="center" vertical="center"/>
    </xf>
    <xf numFmtId="0" fontId="22" fillId="0" borderId="0" xfId="0" applyFont="1"/>
    <xf numFmtId="0" fontId="18" fillId="0" borderId="8" xfId="0" applyFont="1" applyBorder="1" applyAlignment="1">
      <alignment horizontal="center" vertical="center"/>
    </xf>
    <xf numFmtId="0" fontId="8" fillId="6" borderId="3" xfId="0" applyFont="1" applyFill="1" applyBorder="1" applyAlignment="1">
      <alignment horizontal="center" vertical="center"/>
    </xf>
    <xf numFmtId="0" fontId="7" fillId="6" borderId="3" xfId="0" applyFont="1" applyFill="1" applyBorder="1" applyAlignment="1">
      <alignment horizontal="center" vertical="center"/>
    </xf>
    <xf numFmtId="0" fontId="8" fillId="6" borderId="3" xfId="0" applyFont="1" applyFill="1" applyBorder="1" applyAlignment="1">
      <alignment vertical="center"/>
    </xf>
    <xf numFmtId="0" fontId="4" fillId="0" borderId="8" xfId="0" applyFont="1" applyBorder="1" applyAlignment="1">
      <alignment horizontal="center"/>
    </xf>
    <xf numFmtId="0" fontId="27" fillId="0" borderId="0" xfId="0" applyFont="1"/>
    <xf numFmtId="0" fontId="30" fillId="7" borderId="3" xfId="0" applyFont="1" applyFill="1" applyBorder="1" applyAlignment="1">
      <alignment horizontal="center" vertical="center" wrapText="1"/>
    </xf>
    <xf numFmtId="0" fontId="30" fillId="7" borderId="9" xfId="0" applyFont="1" applyFill="1" applyBorder="1" applyAlignment="1">
      <alignment horizontal="center" vertical="center" wrapText="1"/>
    </xf>
    <xf numFmtId="0" fontId="30" fillId="0" borderId="8" xfId="0" applyFont="1" applyBorder="1" applyAlignment="1">
      <alignment horizontal="center" vertical="center" wrapText="1"/>
    </xf>
    <xf numFmtId="0" fontId="32" fillId="0" borderId="8" xfId="0" applyFont="1" applyBorder="1" applyAlignment="1">
      <alignment horizontal="center"/>
    </xf>
    <xf numFmtId="0" fontId="28" fillId="0" borderId="8" xfId="0" applyFont="1" applyBorder="1" applyAlignment="1">
      <alignment horizontal="center" vertical="center"/>
    </xf>
    <xf numFmtId="0" fontId="19" fillId="0" borderId="8" xfId="0" applyFont="1" applyBorder="1"/>
    <xf numFmtId="0" fontId="4" fillId="0" borderId="0" xfId="0" applyFont="1" applyAlignment="1">
      <alignment vertical="top" wrapText="1"/>
    </xf>
    <xf numFmtId="0" fontId="28" fillId="0" borderId="0" xfId="0" applyFont="1" applyAlignment="1">
      <alignment horizontal="center" vertical="center"/>
    </xf>
    <xf numFmtId="0" fontId="4" fillId="9" borderId="10" xfId="0" applyFont="1" applyFill="1" applyBorder="1" applyAlignment="1">
      <alignment vertical="center"/>
    </xf>
    <xf numFmtId="0" fontId="4" fillId="3" borderId="13" xfId="0" applyFont="1" applyFill="1" applyBorder="1" applyAlignment="1">
      <alignment vertical="center"/>
    </xf>
    <xf numFmtId="0" fontId="8" fillId="0" borderId="0" xfId="0" applyFont="1" applyAlignment="1">
      <alignment vertical="center" wrapText="1"/>
    </xf>
    <xf numFmtId="0" fontId="8" fillId="0" borderId="0" xfId="0" applyFont="1" applyAlignment="1">
      <alignment vertical="center"/>
    </xf>
    <xf numFmtId="0" fontId="35" fillId="0" borderId="0" xfId="0" applyFont="1" applyAlignment="1">
      <alignment horizontal="left" vertical="center" wrapText="1"/>
    </xf>
    <xf numFmtId="0" fontId="17" fillId="0" borderId="0" xfId="0" applyFont="1" applyAlignment="1">
      <alignment vertical="center" wrapText="1"/>
    </xf>
    <xf numFmtId="0" fontId="36" fillId="0" borderId="0" xfId="0" applyFont="1" applyAlignment="1">
      <alignment horizontal="right" vertical="center"/>
    </xf>
    <xf numFmtId="0" fontId="38" fillId="6" borderId="17" xfId="0" applyFont="1" applyFill="1" applyBorder="1" applyAlignment="1">
      <alignment horizontal="center" vertical="center"/>
    </xf>
    <xf numFmtId="0" fontId="4" fillId="0" borderId="18" xfId="0" applyFont="1" applyBorder="1" applyAlignment="1">
      <alignment vertical="center"/>
    </xf>
    <xf numFmtId="0" fontId="8" fillId="7" borderId="3" xfId="0" applyFont="1" applyFill="1" applyBorder="1" applyAlignment="1">
      <alignment horizontal="center" vertical="center"/>
    </xf>
    <xf numFmtId="0" fontId="40" fillId="0" borderId="0" xfId="0" applyFont="1"/>
    <xf numFmtId="49" fontId="8" fillId="7" borderId="3" xfId="0" applyNumberFormat="1" applyFont="1" applyFill="1" applyBorder="1" applyAlignment="1">
      <alignment horizontal="center" vertical="center"/>
    </xf>
    <xf numFmtId="0" fontId="8" fillId="7" borderId="1" xfId="0" applyFont="1" applyFill="1" applyBorder="1" applyAlignment="1">
      <alignment horizontal="center" vertical="center"/>
    </xf>
    <xf numFmtId="1" fontId="8" fillId="6" borderId="3" xfId="0" applyNumberFormat="1" applyFont="1" applyFill="1" applyBorder="1" applyAlignment="1">
      <alignment horizontal="center" vertical="center"/>
    </xf>
    <xf numFmtId="166" fontId="8" fillId="6" borderId="1" xfId="0" applyNumberFormat="1" applyFont="1" applyFill="1" applyBorder="1" applyAlignment="1">
      <alignment horizontal="center" vertical="center"/>
    </xf>
    <xf numFmtId="166" fontId="8" fillId="0" borderId="3" xfId="0" applyNumberFormat="1" applyFont="1" applyBorder="1" applyAlignment="1">
      <alignment horizontal="center" vertical="center"/>
    </xf>
    <xf numFmtId="0" fontId="8" fillId="6" borderId="1" xfId="0" applyFont="1" applyFill="1" applyBorder="1" applyAlignment="1">
      <alignment horizontal="center" vertical="center"/>
    </xf>
    <xf numFmtId="164" fontId="8" fillId="6" borderId="3" xfId="0" applyNumberFormat="1" applyFont="1" applyFill="1" applyBorder="1" applyAlignment="1">
      <alignment horizontal="center" vertical="center"/>
    </xf>
    <xf numFmtId="49" fontId="31" fillId="6" borderId="3" xfId="0" applyNumberFormat="1" applyFont="1" applyFill="1" applyBorder="1" applyAlignment="1">
      <alignment horizontal="center" vertical="center"/>
    </xf>
    <xf numFmtId="0" fontId="4" fillId="0" borderId="15" xfId="0" applyFont="1" applyBorder="1" applyAlignment="1">
      <alignment vertical="center"/>
    </xf>
    <xf numFmtId="0" fontId="4" fillId="0" borderId="19" xfId="0" applyFont="1" applyBorder="1" applyAlignment="1">
      <alignment vertical="center"/>
    </xf>
    <xf numFmtId="0" fontId="21" fillId="2" borderId="3" xfId="0" applyFont="1" applyFill="1" applyBorder="1" applyAlignment="1">
      <alignment horizontal="center" vertical="center"/>
    </xf>
    <xf numFmtId="0" fontId="44" fillId="2" borderId="3" xfId="0" applyFont="1" applyFill="1" applyBorder="1" applyAlignment="1">
      <alignment horizontal="center" vertical="center"/>
    </xf>
    <xf numFmtId="0" fontId="44" fillId="2" borderId="3" xfId="0" applyFont="1" applyFill="1" applyBorder="1" applyAlignment="1">
      <alignment horizontal="center" vertical="center" wrapText="1"/>
    </xf>
    <xf numFmtId="0" fontId="3" fillId="0" borderId="3" xfId="0" applyFont="1" applyBorder="1" applyAlignment="1">
      <alignment horizontal="center" vertical="center"/>
    </xf>
    <xf numFmtId="0" fontId="26" fillId="0" borderId="3" xfId="0" applyFont="1" applyBorder="1" applyAlignment="1">
      <alignment horizontal="left" vertical="center" wrapText="1"/>
    </xf>
    <xf numFmtId="164" fontId="26" fillId="0" borderId="3" xfId="0" applyNumberFormat="1" applyFont="1" applyBorder="1" applyAlignment="1">
      <alignment horizontal="center" vertical="center"/>
    </xf>
    <xf numFmtId="0" fontId="26" fillId="0" borderId="3" xfId="0" applyFont="1" applyBorder="1" applyAlignment="1">
      <alignment horizontal="center" vertical="center"/>
    </xf>
    <xf numFmtId="0" fontId="17" fillId="6" borderId="20" xfId="0" applyFont="1" applyFill="1" applyBorder="1" applyAlignment="1">
      <alignment vertical="center"/>
    </xf>
    <xf numFmtId="0" fontId="4" fillId="0" borderId="3" xfId="0" applyFont="1" applyBorder="1" applyAlignment="1">
      <alignment horizontal="center" vertical="center"/>
    </xf>
    <xf numFmtId="0" fontId="17" fillId="6" borderId="21" xfId="0" applyFont="1" applyFill="1" applyBorder="1" applyAlignment="1">
      <alignment vertical="center"/>
    </xf>
    <xf numFmtId="0" fontId="46" fillId="0" borderId="22" xfId="0" applyFont="1" applyBorder="1" applyAlignment="1">
      <alignment horizontal="center" vertical="center" textRotation="90"/>
    </xf>
    <xf numFmtId="0" fontId="4" fillId="0" borderId="0" xfId="0" applyFont="1" applyAlignment="1">
      <alignment horizontal="center" vertical="center" textRotation="90"/>
    </xf>
    <xf numFmtId="0" fontId="4" fillId="0" borderId="3" xfId="0" applyFont="1" applyBorder="1" applyAlignment="1">
      <alignment horizontal="center" vertical="center" textRotation="90"/>
    </xf>
    <xf numFmtId="0" fontId="17" fillId="6" borderId="23" xfId="0" applyFont="1" applyFill="1" applyBorder="1" applyAlignment="1">
      <alignment vertical="center"/>
    </xf>
    <xf numFmtId="0" fontId="17" fillId="6" borderId="24" xfId="0" applyFont="1" applyFill="1" applyBorder="1" applyAlignment="1">
      <alignment vertical="center"/>
    </xf>
    <xf numFmtId="0" fontId="48" fillId="6" borderId="25" xfId="0" applyFont="1" applyFill="1" applyBorder="1" applyAlignment="1">
      <alignment vertical="center"/>
    </xf>
    <xf numFmtId="0" fontId="48" fillId="6" borderId="20" xfId="0" applyFont="1" applyFill="1" applyBorder="1" applyAlignment="1">
      <alignment vertical="center"/>
    </xf>
    <xf numFmtId="0" fontId="48" fillId="6" borderId="21" xfId="0" applyFont="1" applyFill="1" applyBorder="1" applyAlignment="1">
      <alignment vertical="center"/>
    </xf>
    <xf numFmtId="0" fontId="48" fillId="6" borderId="23" xfId="0" applyFont="1" applyFill="1" applyBorder="1" applyAlignment="1">
      <alignment vertical="center"/>
    </xf>
    <xf numFmtId="0" fontId="48" fillId="6" borderId="24" xfId="0" applyFont="1" applyFill="1" applyBorder="1" applyAlignment="1">
      <alignment vertical="center"/>
    </xf>
    <xf numFmtId="0" fontId="62" fillId="0" borderId="0" xfId="0" applyFont="1" applyAlignment="1">
      <alignment horizontal="center"/>
    </xf>
    <xf numFmtId="0" fontId="19" fillId="0" borderId="0" xfId="0" applyFont="1"/>
    <xf numFmtId="0" fontId="64" fillId="14" borderId="1" xfId="0" applyFont="1" applyFill="1" applyBorder="1" applyAlignment="1">
      <alignment horizontal="center" vertical="center" wrapText="1"/>
    </xf>
    <xf numFmtId="0" fontId="64" fillId="0" borderId="0" xfId="0" applyFont="1" applyAlignment="1">
      <alignment vertical="center"/>
    </xf>
    <xf numFmtId="0" fontId="65" fillId="0" borderId="0" xfId="0" applyFont="1" applyAlignment="1">
      <alignment vertical="top"/>
    </xf>
    <xf numFmtId="0" fontId="64" fillId="14" borderId="1" xfId="0" applyFont="1" applyFill="1" applyBorder="1" applyAlignment="1">
      <alignment vertical="center"/>
    </xf>
    <xf numFmtId="0" fontId="65" fillId="0" borderId="0" xfId="0" applyFont="1" applyAlignment="1">
      <alignment vertical="center"/>
    </xf>
    <xf numFmtId="0" fontId="65" fillId="0" borderId="0" xfId="0" applyFont="1" applyAlignment="1">
      <alignment horizontal="center" vertical="center"/>
    </xf>
    <xf numFmtId="0" fontId="65" fillId="0" borderId="0" xfId="0" applyFont="1" applyAlignment="1">
      <alignment horizontal="left" vertical="center"/>
    </xf>
    <xf numFmtId="0" fontId="66" fillId="0" borderId="0" xfId="0" applyFont="1"/>
    <xf numFmtId="0" fontId="19" fillId="0" borderId="0" xfId="0" applyFont="1" applyAlignment="1">
      <alignment vertical="center"/>
    </xf>
    <xf numFmtId="0" fontId="62" fillId="0" borderId="0" xfId="0" applyFont="1" applyAlignment="1">
      <alignment vertical="center" wrapText="1"/>
    </xf>
    <xf numFmtId="0" fontId="69" fillId="0" borderId="0" xfId="0" applyFont="1" applyAlignment="1">
      <alignment vertical="center" wrapText="1"/>
    </xf>
    <xf numFmtId="0" fontId="64" fillId="15" borderId="9" xfId="0" applyFont="1" applyFill="1" applyBorder="1" applyAlignment="1">
      <alignment horizontal="center" vertical="center" wrapText="1"/>
    </xf>
    <xf numFmtId="0" fontId="70" fillId="15" borderId="9" xfId="0" applyFont="1" applyFill="1" applyBorder="1" applyAlignment="1">
      <alignment horizontal="center" vertical="center" wrapText="1"/>
    </xf>
    <xf numFmtId="0" fontId="70" fillId="16" borderId="3" xfId="0" applyFont="1" applyFill="1" applyBorder="1" applyAlignment="1">
      <alignment horizontal="center" vertical="center" wrapText="1"/>
    </xf>
    <xf numFmtId="0" fontId="70" fillId="17" borderId="3" xfId="0" applyFont="1" applyFill="1" applyBorder="1" applyAlignment="1">
      <alignment horizontal="center" vertical="center" wrapText="1"/>
    </xf>
    <xf numFmtId="0" fontId="70" fillId="18" borderId="3" xfId="0" applyFont="1" applyFill="1" applyBorder="1" applyAlignment="1">
      <alignment horizontal="center" vertical="center" wrapText="1"/>
    </xf>
    <xf numFmtId="0" fontId="70" fillId="19" borderId="3" xfId="0" applyFont="1" applyFill="1" applyBorder="1" applyAlignment="1">
      <alignment horizontal="center" vertical="center" wrapText="1"/>
    </xf>
    <xf numFmtId="0" fontId="70" fillId="16" borderId="55" xfId="0" applyFont="1" applyFill="1" applyBorder="1" applyAlignment="1">
      <alignment vertical="center" textRotation="45" wrapText="1"/>
    </xf>
    <xf numFmtId="0" fontId="70" fillId="17" borderId="55" xfId="0" applyFont="1" applyFill="1" applyBorder="1" applyAlignment="1">
      <alignment vertical="center" textRotation="45" wrapText="1"/>
    </xf>
    <xf numFmtId="0" fontId="70" fillId="18" borderId="55" xfId="0" applyFont="1" applyFill="1" applyBorder="1" applyAlignment="1">
      <alignment vertical="center" textRotation="45" wrapText="1"/>
    </xf>
    <xf numFmtId="0" fontId="70" fillId="19" borderId="55" xfId="0" applyFont="1" applyFill="1" applyBorder="1" applyAlignment="1">
      <alignment vertical="center" textRotation="45" wrapText="1"/>
    </xf>
    <xf numFmtId="0" fontId="70" fillId="0" borderId="0" xfId="0" applyFont="1" applyAlignment="1">
      <alignment vertical="center" textRotation="45" wrapText="1"/>
    </xf>
    <xf numFmtId="0" fontId="71" fillId="20" borderId="24" xfId="0" applyFont="1" applyFill="1" applyBorder="1" applyAlignment="1">
      <alignment horizontal="center" vertical="center" textRotation="45" wrapText="1"/>
    </xf>
    <xf numFmtId="0" fontId="19" fillId="22" borderId="3" xfId="0" applyFont="1" applyFill="1" applyBorder="1" applyAlignment="1">
      <alignment horizontal="center" vertical="center"/>
    </xf>
    <xf numFmtId="0" fontId="73" fillId="22" borderId="1" xfId="0" applyFont="1" applyFill="1" applyBorder="1" applyAlignment="1">
      <alignment horizontal="center" vertical="center" wrapText="1"/>
    </xf>
    <xf numFmtId="0" fontId="74" fillId="16" borderId="2" xfId="0" applyFont="1" applyFill="1" applyBorder="1" applyAlignment="1">
      <alignment horizontal="left" vertical="center" wrapText="1"/>
    </xf>
    <xf numFmtId="0" fontId="74" fillId="17" borderId="3" xfId="0" applyFont="1" applyFill="1" applyBorder="1" applyAlignment="1">
      <alignment horizontal="left" vertical="center" wrapText="1"/>
    </xf>
    <xf numFmtId="0" fontId="74" fillId="18" borderId="3" xfId="0" applyFont="1" applyFill="1" applyBorder="1" applyAlignment="1">
      <alignment horizontal="left" vertical="center" wrapText="1"/>
    </xf>
    <xf numFmtId="0" fontId="74" fillId="19" borderId="3" xfId="0" applyFont="1" applyFill="1" applyBorder="1" applyAlignment="1">
      <alignment horizontal="left" vertical="center" wrapText="1"/>
    </xf>
    <xf numFmtId="0" fontId="74" fillId="5" borderId="20" xfId="0" applyFont="1" applyFill="1" applyBorder="1" applyAlignment="1">
      <alignment vertical="center" wrapText="1"/>
    </xf>
    <xf numFmtId="0" fontId="70" fillId="0" borderId="3" xfId="0" applyFont="1" applyBorder="1" applyAlignment="1">
      <alignment horizontal="center" vertical="center" wrapText="1"/>
    </xf>
    <xf numFmtId="0" fontId="75" fillId="0" borderId="0" xfId="0" applyFont="1" applyAlignment="1">
      <alignment horizontal="center" vertical="center"/>
    </xf>
    <xf numFmtId="0" fontId="73" fillId="0" borderId="0" xfId="0" applyFont="1" applyAlignment="1">
      <alignment horizontal="center" vertical="center" wrapText="1"/>
    </xf>
    <xf numFmtId="49" fontId="74" fillId="0" borderId="0" xfId="0" applyNumberFormat="1" applyFont="1" applyAlignment="1">
      <alignment horizontal="center" vertical="center" wrapText="1"/>
    </xf>
    <xf numFmtId="0" fontId="70" fillId="0" borderId="0" xfId="0" applyFont="1" applyAlignment="1">
      <alignment horizontal="center" vertical="center" wrapText="1"/>
    </xf>
    <xf numFmtId="0" fontId="19" fillId="0" borderId="0" xfId="0" applyFont="1" applyAlignment="1">
      <alignment horizontal="center"/>
    </xf>
    <xf numFmtId="0" fontId="74" fillId="0" borderId="0" xfId="0" applyFont="1" applyAlignment="1">
      <alignment vertical="center" wrapText="1"/>
    </xf>
    <xf numFmtId="0" fontId="74" fillId="0" borderId="0" xfId="0" applyFont="1" applyAlignment="1">
      <alignment horizontal="center" vertical="center" wrapText="1"/>
    </xf>
    <xf numFmtId="0" fontId="77" fillId="0" borderId="0" xfId="0" applyFont="1"/>
    <xf numFmtId="0" fontId="78" fillId="0" borderId="0" xfId="0" applyFont="1" applyAlignment="1">
      <alignment horizontal="left" vertical="top"/>
    </xf>
    <xf numFmtId="0" fontId="70" fillId="5" borderId="56" xfId="0" applyFont="1" applyFill="1" applyBorder="1" applyAlignment="1">
      <alignment horizontal="center" vertical="center"/>
    </xf>
    <xf numFmtId="0" fontId="78" fillId="0" borderId="3" xfId="0" applyFont="1" applyBorder="1" applyAlignment="1">
      <alignment horizontal="center" vertical="center"/>
    </xf>
    <xf numFmtId="0" fontId="73" fillId="16" borderId="3" xfId="0" applyFont="1" applyFill="1" applyBorder="1" applyAlignment="1">
      <alignment horizontal="center" vertical="center"/>
    </xf>
    <xf numFmtId="0" fontId="73" fillId="17" borderId="3" xfId="0" applyFont="1" applyFill="1" applyBorder="1" applyAlignment="1">
      <alignment horizontal="center" vertical="center"/>
    </xf>
    <xf numFmtId="0" fontId="73" fillId="18" borderId="3" xfId="0" applyFont="1" applyFill="1" applyBorder="1" applyAlignment="1">
      <alignment horizontal="center" vertical="center"/>
    </xf>
    <xf numFmtId="0" fontId="73" fillId="19" borderId="3" xfId="0" applyFont="1" applyFill="1" applyBorder="1" applyAlignment="1">
      <alignment horizontal="center" vertical="center"/>
    </xf>
    <xf numFmtId="0" fontId="73" fillId="0" borderId="3" xfId="0" applyFont="1" applyBorder="1" applyAlignment="1">
      <alignment horizontal="center" vertical="center"/>
    </xf>
    <xf numFmtId="0" fontId="84" fillId="23" borderId="55" xfId="0" applyFont="1" applyFill="1" applyBorder="1" applyAlignment="1">
      <alignment horizontal="center" vertical="center" wrapText="1"/>
    </xf>
    <xf numFmtId="0" fontId="81" fillId="6" borderId="55" xfId="0" applyFont="1" applyFill="1" applyBorder="1" applyAlignment="1">
      <alignment horizontal="center" vertical="center" wrapText="1"/>
    </xf>
    <xf numFmtId="0" fontId="88" fillId="6" borderId="55" xfId="0" applyFont="1" applyFill="1" applyBorder="1" applyAlignment="1">
      <alignment horizontal="center" vertical="center" wrapText="1"/>
    </xf>
    <xf numFmtId="0" fontId="88" fillId="6" borderId="64" xfId="0" applyFont="1" applyFill="1" applyBorder="1" applyAlignment="1">
      <alignment horizontal="center" vertical="center" wrapText="1"/>
    </xf>
    <xf numFmtId="0" fontId="62" fillId="6" borderId="3" xfId="0" applyFont="1" applyFill="1" applyBorder="1" applyAlignment="1">
      <alignment horizontal="center" vertical="center" wrapText="1"/>
    </xf>
    <xf numFmtId="0" fontId="89" fillId="6" borderId="3" xfId="0" applyFont="1" applyFill="1" applyBorder="1" applyAlignment="1">
      <alignment vertical="center" wrapText="1"/>
    </xf>
    <xf numFmtId="0" fontId="90" fillId="5" borderId="3" xfId="0" applyFont="1" applyFill="1" applyBorder="1" applyAlignment="1">
      <alignment horizontal="center" vertical="center" wrapText="1"/>
    </xf>
    <xf numFmtId="0" fontId="62" fillId="6" borderId="69" xfId="0" applyFont="1" applyFill="1" applyBorder="1" applyAlignment="1">
      <alignment horizontal="center" vertical="center" wrapText="1"/>
    </xf>
    <xf numFmtId="0" fontId="62" fillId="6" borderId="1" xfId="0" applyFont="1" applyFill="1" applyBorder="1" applyAlignment="1">
      <alignment horizontal="center" vertical="center" wrapText="1"/>
    </xf>
    <xf numFmtId="0" fontId="70" fillId="6" borderId="3" xfId="0" applyFont="1" applyFill="1" applyBorder="1" applyAlignment="1">
      <alignment horizontal="center" vertical="center" wrapText="1"/>
    </xf>
    <xf numFmtId="0" fontId="70" fillId="6" borderId="1" xfId="0" applyFont="1" applyFill="1" applyBorder="1" applyAlignment="1">
      <alignment horizontal="center" vertical="center" textRotation="90" wrapText="1"/>
    </xf>
    <xf numFmtId="0" fontId="93" fillId="6" borderId="3" xfId="0" applyFont="1" applyFill="1" applyBorder="1" applyAlignment="1">
      <alignment horizontal="center" vertical="center"/>
    </xf>
    <xf numFmtId="0" fontId="93" fillId="6" borderId="1" xfId="0" applyFont="1" applyFill="1" applyBorder="1" applyAlignment="1">
      <alignment horizontal="center" vertical="center"/>
    </xf>
    <xf numFmtId="0" fontId="93" fillId="6" borderId="1" xfId="0" applyFont="1" applyFill="1" applyBorder="1" applyAlignment="1">
      <alignment horizontal="center" vertical="center" wrapText="1"/>
    </xf>
    <xf numFmtId="0" fontId="93" fillId="6" borderId="3" xfId="0" applyFont="1" applyFill="1" applyBorder="1" applyAlignment="1">
      <alignment horizontal="center" vertical="center" wrapText="1"/>
    </xf>
    <xf numFmtId="0" fontId="19" fillId="0" borderId="0" xfId="0" applyFont="1" applyAlignment="1">
      <alignment wrapText="1"/>
    </xf>
    <xf numFmtId="0" fontId="66" fillId="0" borderId="3" xfId="0" applyFont="1" applyBorder="1" applyAlignment="1">
      <alignment horizontal="center" vertical="center" wrapText="1"/>
    </xf>
    <xf numFmtId="0" fontId="96" fillId="0" borderId="0" xfId="0" applyFont="1" applyAlignment="1">
      <alignment wrapText="1"/>
    </xf>
    <xf numFmtId="0" fontId="19" fillId="0" borderId="3" xfId="0" applyFont="1" applyBorder="1" applyAlignment="1">
      <alignment horizontal="center" vertical="center" wrapText="1"/>
    </xf>
    <xf numFmtId="0" fontId="19" fillId="0" borderId="3" xfId="0" applyFont="1" applyBorder="1" applyAlignment="1">
      <alignment horizontal="left" vertical="center" wrapText="1"/>
    </xf>
    <xf numFmtId="167" fontId="19" fillId="0" borderId="3" xfId="0" applyNumberFormat="1" applyFont="1" applyBorder="1" applyAlignment="1">
      <alignment horizontal="center" vertical="center" wrapText="1"/>
    </xf>
    <xf numFmtId="0" fontId="67" fillId="15" borderId="53" xfId="0" applyFont="1" applyFill="1" applyBorder="1" applyAlignment="1">
      <alignment horizontal="center" vertical="center" wrapText="1"/>
    </xf>
    <xf numFmtId="14" fontId="0" fillId="0" borderId="0" xfId="0" applyNumberFormat="1"/>
    <xf numFmtId="0" fontId="0" fillId="0" borderId="62" xfId="0" applyBorder="1"/>
    <xf numFmtId="0" fontId="121" fillId="0" borderId="71" xfId="1" applyFont="1" applyBorder="1" applyAlignment="1">
      <alignment horizontal="center"/>
    </xf>
    <xf numFmtId="0" fontId="123" fillId="0" borderId="74" xfId="1" applyFont="1" applyBorder="1" applyAlignment="1">
      <alignment horizontal="center" vertical="center"/>
    </xf>
    <xf numFmtId="0" fontId="121" fillId="0" borderId="62" xfId="1" applyFont="1"/>
    <xf numFmtId="0" fontId="121" fillId="0" borderId="75" xfId="1" applyFont="1" applyBorder="1" applyAlignment="1">
      <alignment horizontal="center"/>
    </xf>
    <xf numFmtId="0" fontId="124" fillId="0" borderId="76" xfId="1" applyFont="1" applyBorder="1"/>
    <xf numFmtId="0" fontId="121" fillId="0" borderId="77" xfId="1" applyFont="1" applyBorder="1"/>
    <xf numFmtId="0" fontId="125" fillId="0" borderId="78" xfId="1" applyFont="1" applyBorder="1" applyAlignment="1">
      <alignment horizontal="center"/>
    </xf>
    <xf numFmtId="0" fontId="121" fillId="0" borderId="77" xfId="1" applyFont="1" applyBorder="1" applyAlignment="1">
      <alignment horizontal="right"/>
    </xf>
    <xf numFmtId="0" fontId="121" fillId="0" borderId="78" xfId="1" applyFont="1" applyBorder="1"/>
    <xf numFmtId="0" fontId="121" fillId="0" borderId="75" xfId="1" applyFont="1" applyBorder="1"/>
    <xf numFmtId="0" fontId="124" fillId="0" borderId="79" xfId="1" applyFont="1" applyBorder="1"/>
    <xf numFmtId="169" fontId="125" fillId="0" borderId="80" xfId="1" quotePrefix="1" applyNumberFormat="1" applyFont="1" applyBorder="1" applyAlignment="1">
      <alignment horizontal="center"/>
    </xf>
    <xf numFmtId="0" fontId="121" fillId="0" borderId="62" xfId="1" applyFont="1" applyAlignment="1">
      <alignment horizontal="right"/>
    </xf>
    <xf numFmtId="0" fontId="121" fillId="0" borderId="80" xfId="1" applyFont="1" applyBorder="1"/>
    <xf numFmtId="169" fontId="121" fillId="0" borderId="62" xfId="1" applyNumberFormat="1" applyFont="1"/>
    <xf numFmtId="0" fontId="124" fillId="0" borderId="76" xfId="1" applyFont="1" applyBorder="1" applyAlignment="1">
      <alignment vertical="center"/>
    </xf>
    <xf numFmtId="0" fontId="121" fillId="0" borderId="82" xfId="1" applyFont="1" applyBorder="1" applyAlignment="1">
      <alignment vertical="center"/>
    </xf>
    <xf numFmtId="0" fontId="124" fillId="0" borderId="81" xfId="1" applyFont="1" applyBorder="1" applyAlignment="1">
      <alignment vertical="center"/>
    </xf>
    <xf numFmtId="0" fontId="121" fillId="0" borderId="81" xfId="1" applyFont="1" applyBorder="1" applyAlignment="1">
      <alignment vertical="center"/>
    </xf>
    <xf numFmtId="0" fontId="125" fillId="0" borderId="81" xfId="1" applyFont="1" applyBorder="1" applyAlignment="1">
      <alignment horizontal="center" vertical="center"/>
    </xf>
    <xf numFmtId="0" fontId="121" fillId="0" borderId="81" xfId="1" applyFont="1" applyBorder="1" applyAlignment="1">
      <alignment horizontal="right" vertical="center"/>
    </xf>
    <xf numFmtId="0" fontId="125" fillId="0" borderId="81" xfId="1" applyFont="1" applyBorder="1" applyAlignment="1">
      <alignment vertical="center"/>
    </xf>
    <xf numFmtId="0" fontId="121" fillId="0" borderId="83" xfId="1" applyFont="1" applyBorder="1" applyAlignment="1">
      <alignment vertical="center"/>
    </xf>
    <xf numFmtId="0" fontId="124" fillId="0" borderId="76" xfId="1" applyFont="1" applyBorder="1" applyAlignment="1">
      <alignment horizontal="left" vertical="center"/>
    </xf>
    <xf numFmtId="0" fontId="124" fillId="0" borderId="77" xfId="1" applyFont="1" applyBorder="1" applyAlignment="1">
      <alignment horizontal="center" vertical="center"/>
    </xf>
    <xf numFmtId="0" fontId="124" fillId="0" borderId="78" xfId="1" applyFont="1" applyBorder="1" applyAlignment="1">
      <alignment horizontal="center" vertical="center"/>
    </xf>
    <xf numFmtId="0" fontId="124" fillId="0" borderId="79" xfId="1" applyFont="1" applyBorder="1" applyAlignment="1">
      <alignment horizontal="left" wrapText="1"/>
    </xf>
    <xf numFmtId="2" fontId="121" fillId="0" borderId="62" xfId="1" applyNumberFormat="1" applyFont="1"/>
    <xf numFmtId="0" fontId="121" fillId="0" borderId="62" xfId="1" applyFont="1" applyAlignment="1">
      <alignment horizontal="center"/>
    </xf>
    <xf numFmtId="0" fontId="125" fillId="0" borderId="62" xfId="1" applyFont="1" applyAlignment="1">
      <alignment horizontal="center"/>
    </xf>
    <xf numFmtId="2" fontId="125" fillId="0" borderId="62" xfId="1" applyNumberFormat="1" applyFont="1" applyAlignment="1">
      <alignment horizontal="center" vertical="center"/>
    </xf>
    <xf numFmtId="2" fontId="126" fillId="0" borderId="62" xfId="1" applyNumberFormat="1" applyFont="1" applyAlignment="1">
      <alignment horizontal="center" vertical="center"/>
    </xf>
    <xf numFmtId="0" fontId="121" fillId="0" borderId="74" xfId="1" applyFont="1" applyBorder="1"/>
    <xf numFmtId="0" fontId="121" fillId="0" borderId="74" xfId="1" applyFont="1" applyBorder="1" applyAlignment="1">
      <alignment horizontal="right"/>
    </xf>
    <xf numFmtId="0" fontId="124" fillId="0" borderId="79" xfId="1" applyFont="1" applyBorder="1" applyAlignment="1">
      <alignment horizontal="left" vertical="center"/>
    </xf>
    <xf numFmtId="0" fontId="128" fillId="0" borderId="62" xfId="1" applyFont="1" applyAlignment="1">
      <alignment horizontal="center" wrapText="1"/>
    </xf>
    <xf numFmtId="0" fontId="128" fillId="0" borderId="77" xfId="1" applyFont="1" applyBorder="1" applyAlignment="1">
      <alignment horizontal="center" wrapText="1"/>
    </xf>
    <xf numFmtId="170" fontId="130" fillId="0" borderId="62" xfId="1" applyNumberFormat="1" applyFont="1" applyAlignment="1">
      <alignment horizontal="center"/>
    </xf>
    <xf numFmtId="0" fontId="130" fillId="0" borderId="62" xfId="1" applyFont="1" applyAlignment="1">
      <alignment horizontal="left" wrapText="1"/>
    </xf>
    <xf numFmtId="0" fontId="129" fillId="0" borderId="79" xfId="1" applyFont="1" applyBorder="1"/>
    <xf numFmtId="2" fontId="130" fillId="0" borderId="62" xfId="1" applyNumberFormat="1" applyFont="1" applyAlignment="1">
      <alignment horizontal="center"/>
    </xf>
    <xf numFmtId="0" fontId="131" fillId="0" borderId="62" xfId="1" applyFont="1" applyAlignment="1">
      <alignment horizontal="center" wrapText="1"/>
    </xf>
    <xf numFmtId="0" fontId="121" fillId="0" borderId="76" xfId="1" applyFont="1" applyBorder="1"/>
    <xf numFmtId="0" fontId="124" fillId="0" borderId="77" xfId="1" applyFont="1" applyBorder="1" applyAlignment="1">
      <alignment horizontal="left" vertical="center"/>
    </xf>
    <xf numFmtId="0" fontId="121" fillId="0" borderId="79" xfId="1" applyFont="1" applyBorder="1"/>
    <xf numFmtId="0" fontId="124" fillId="0" borderId="62" xfId="1" applyFont="1"/>
    <xf numFmtId="0" fontId="121" fillId="0" borderId="82" xfId="1" applyFont="1" applyBorder="1"/>
    <xf numFmtId="0" fontId="121" fillId="0" borderId="81" xfId="1" applyFont="1" applyBorder="1"/>
    <xf numFmtId="0" fontId="121" fillId="0" borderId="83" xfId="1" applyFont="1" applyBorder="1"/>
    <xf numFmtId="0" fontId="124" fillId="0" borderId="76" xfId="1" applyFont="1" applyBorder="1" applyAlignment="1">
      <alignment horizontal="left"/>
    </xf>
    <xf numFmtId="0" fontId="124" fillId="0" borderId="77" xfId="1" applyFont="1" applyBorder="1" applyAlignment="1">
      <alignment horizontal="center"/>
    </xf>
    <xf numFmtId="0" fontId="124" fillId="0" borderId="74" xfId="1" applyFont="1" applyBorder="1" applyAlignment="1">
      <alignment horizontal="center"/>
    </xf>
    <xf numFmtId="0" fontId="124" fillId="0" borderId="79" xfId="1" applyFont="1" applyBorder="1" applyAlignment="1">
      <alignment horizontal="left"/>
    </xf>
    <xf numFmtId="169" fontId="125" fillId="0" borderId="62" xfId="1" applyNumberFormat="1" applyFont="1" applyAlignment="1">
      <alignment horizontal="left"/>
    </xf>
    <xf numFmtId="0" fontId="124" fillId="0" borderId="74" xfId="1" applyFont="1" applyBorder="1"/>
    <xf numFmtId="0" fontId="124" fillId="0" borderId="74" xfId="1" applyFont="1" applyBorder="1" applyAlignment="1">
      <alignment horizontal="left"/>
    </xf>
    <xf numFmtId="0" fontId="124" fillId="0" borderId="74" xfId="1" applyFont="1" applyBorder="1" applyAlignment="1">
      <alignment horizontal="right"/>
    </xf>
    <xf numFmtId="169" fontId="125" fillId="0" borderId="62" xfId="1" applyNumberFormat="1" applyFont="1" applyAlignment="1">
      <alignment horizontal="center"/>
    </xf>
    <xf numFmtId="169" fontId="125" fillId="0" borderId="80" xfId="1" applyNumberFormat="1" applyFont="1" applyBorder="1" applyAlignment="1">
      <alignment horizontal="center"/>
    </xf>
    <xf numFmtId="0" fontId="124" fillId="0" borderId="82" xfId="1" applyFont="1" applyBorder="1"/>
    <xf numFmtId="169" fontId="125" fillId="0" borderId="81" xfId="1" applyNumberFormat="1" applyFont="1" applyBorder="1" applyAlignment="1">
      <alignment horizontal="left"/>
    </xf>
    <xf numFmtId="169" fontId="125" fillId="0" borderId="81" xfId="1" applyNumberFormat="1" applyFont="1" applyBorder="1" applyAlignment="1">
      <alignment horizontal="center"/>
    </xf>
    <xf numFmtId="2" fontId="125" fillId="0" borderId="62" xfId="1" applyNumberFormat="1" applyFont="1" applyAlignment="1">
      <alignment horizontal="left"/>
    </xf>
    <xf numFmtId="2" fontId="125" fillId="0" borderId="77" xfId="1" applyNumberFormat="1" applyFont="1" applyBorder="1" applyAlignment="1">
      <alignment horizontal="left"/>
    </xf>
    <xf numFmtId="0" fontId="122" fillId="0" borderId="62" xfId="1" quotePrefix="1" applyFont="1" applyAlignment="1">
      <alignment horizontal="center"/>
    </xf>
    <xf numFmtId="0" fontId="124" fillId="0" borderId="62" xfId="1" applyFont="1" applyAlignment="1">
      <alignment horizontal="left"/>
    </xf>
    <xf numFmtId="2" fontId="125" fillId="0" borderId="80" xfId="1" applyNumberFormat="1" applyFont="1" applyBorder="1" applyAlignment="1">
      <alignment horizontal="center"/>
    </xf>
    <xf numFmtId="170" fontId="125" fillId="0" borderId="62" xfId="1" applyNumberFormat="1" applyFont="1" applyAlignment="1">
      <alignment horizontal="center"/>
    </xf>
    <xf numFmtId="0" fontId="125" fillId="0" borderId="80" xfId="1" applyFont="1" applyBorder="1" applyAlignment="1">
      <alignment horizontal="left" wrapText="1"/>
    </xf>
    <xf numFmtId="0" fontId="126" fillId="0" borderId="84" xfId="1" applyFont="1" applyBorder="1" applyAlignment="1">
      <alignment vertical="center"/>
    </xf>
    <xf numFmtId="0" fontId="121" fillId="0" borderId="84" xfId="1" applyFont="1" applyBorder="1"/>
    <xf numFmtId="0" fontId="121" fillId="0" borderId="84" xfId="1" applyFont="1" applyBorder="1" applyAlignment="1">
      <alignment horizontal="right"/>
    </xf>
    <xf numFmtId="0" fontId="3" fillId="0" borderId="2" xfId="0" applyFont="1" applyBorder="1" applyAlignment="1">
      <alignment horizontal="center" vertical="center"/>
    </xf>
    <xf numFmtId="0" fontId="8" fillId="0" borderId="2" xfId="0" applyFont="1" applyBorder="1" applyAlignment="1">
      <alignment horizontal="center" vertical="center"/>
    </xf>
    <xf numFmtId="0" fontId="15" fillId="6" borderId="62" xfId="0" applyFont="1" applyFill="1" applyBorder="1" applyAlignment="1">
      <alignment horizontal="left"/>
    </xf>
    <xf numFmtId="0" fontId="9" fillId="0" borderId="14" xfId="0" applyFont="1" applyBorder="1" applyAlignment="1">
      <alignment horizontal="center" vertical="center"/>
    </xf>
    <xf numFmtId="0" fontId="5" fillId="6" borderId="62" xfId="0" applyFont="1" applyFill="1" applyBorder="1" applyAlignment="1">
      <alignment horizontal="center" vertical="center"/>
    </xf>
    <xf numFmtId="0" fontId="5" fillId="6" borderId="62" xfId="0" applyFont="1" applyFill="1" applyBorder="1" applyAlignment="1">
      <alignment horizontal="left" vertical="center"/>
    </xf>
    <xf numFmtId="0" fontId="17" fillId="6" borderId="62" xfId="0" applyFont="1" applyFill="1" applyBorder="1" applyAlignment="1">
      <alignment vertical="center"/>
    </xf>
    <xf numFmtId="0" fontId="18" fillId="6" borderId="62" xfId="0" applyFont="1" applyFill="1" applyBorder="1" applyAlignment="1">
      <alignment horizontal="center" vertical="center"/>
    </xf>
    <xf numFmtId="0" fontId="18" fillId="6" borderId="8" xfId="0" applyFont="1" applyFill="1" applyBorder="1" applyAlignment="1">
      <alignment horizontal="center" vertical="center"/>
    </xf>
    <xf numFmtId="0" fontId="19" fillId="0" borderId="14" xfId="0" applyFont="1" applyBorder="1"/>
    <xf numFmtId="0" fontId="4" fillId="0" borderId="17" xfId="0" applyFont="1" applyBorder="1" applyAlignment="1">
      <alignment vertical="center"/>
    </xf>
    <xf numFmtId="0" fontId="5" fillId="6" borderId="62" xfId="0" applyFont="1" applyFill="1" applyBorder="1" applyAlignment="1">
      <alignment vertical="top" wrapText="1"/>
    </xf>
    <xf numFmtId="0" fontId="3" fillId="6" borderId="62" xfId="0" applyFont="1" applyFill="1" applyBorder="1" applyAlignment="1">
      <alignment vertical="top" wrapText="1"/>
    </xf>
    <xf numFmtId="0" fontId="24" fillId="6" borderId="62" xfId="0" applyFont="1" applyFill="1" applyBorder="1" applyAlignment="1">
      <alignment vertical="center"/>
    </xf>
    <xf numFmtId="0" fontId="25" fillId="0" borderId="14" xfId="0" applyFont="1" applyBorder="1" applyAlignment="1">
      <alignment horizontal="center" vertical="center"/>
    </xf>
    <xf numFmtId="0" fontId="25" fillId="6" borderId="62" xfId="0" applyFont="1" applyFill="1" applyBorder="1" applyAlignment="1">
      <alignment horizontal="center" vertical="center"/>
    </xf>
    <xf numFmtId="0" fontId="26" fillId="6" borderId="62" xfId="0" applyFont="1" applyFill="1" applyBorder="1" applyAlignment="1">
      <alignment vertical="center"/>
    </xf>
    <xf numFmtId="0" fontId="8" fillId="6" borderId="62" xfId="0" applyFont="1" applyFill="1" applyBorder="1" applyAlignment="1">
      <alignment horizontal="left" vertical="center"/>
    </xf>
    <xf numFmtId="0" fontId="4" fillId="0" borderId="14" xfId="0" applyFont="1" applyBorder="1" applyAlignment="1">
      <alignment vertical="center"/>
    </xf>
    <xf numFmtId="0" fontId="4" fillId="6" borderId="62" xfId="0" applyFont="1" applyFill="1" applyBorder="1" applyAlignment="1">
      <alignment vertical="center"/>
    </xf>
    <xf numFmtId="0" fontId="4" fillId="0" borderId="54" xfId="0" applyFont="1" applyBorder="1" applyAlignment="1">
      <alignment vertical="center"/>
    </xf>
    <xf numFmtId="0" fontId="5" fillId="0" borderId="54" xfId="0" applyFont="1" applyBorder="1" applyAlignment="1">
      <alignment horizontal="center"/>
    </xf>
    <xf numFmtId="0" fontId="28" fillId="0" borderId="14" xfId="0" applyFont="1" applyBorder="1" applyAlignment="1">
      <alignment horizontal="center" vertical="center"/>
    </xf>
    <xf numFmtId="49" fontId="5" fillId="0" borderId="14" xfId="0" applyNumberFormat="1" applyFont="1" applyBorder="1" applyAlignment="1">
      <alignment horizontal="left" vertical="top" wrapText="1"/>
    </xf>
    <xf numFmtId="49" fontId="5" fillId="0" borderId="14" xfId="0" applyNumberFormat="1" applyFont="1" applyBorder="1" applyAlignment="1">
      <alignment vertical="center" wrapText="1"/>
    </xf>
    <xf numFmtId="49" fontId="5" fillId="6" borderId="62" xfId="0" applyNumberFormat="1" applyFont="1" applyFill="1" applyBorder="1" applyAlignment="1">
      <alignment vertical="center" wrapText="1"/>
    </xf>
    <xf numFmtId="49" fontId="5" fillId="6" borderId="62" xfId="0" applyNumberFormat="1" applyFont="1" applyFill="1" applyBorder="1" applyAlignment="1">
      <alignment horizontal="left" vertical="center" wrapText="1"/>
    </xf>
    <xf numFmtId="49" fontId="5" fillId="6" borderId="62" xfId="0" applyNumberFormat="1" applyFont="1" applyFill="1" applyBorder="1" applyAlignment="1">
      <alignment vertical="top" wrapText="1"/>
    </xf>
    <xf numFmtId="0" fontId="28" fillId="0" borderId="54" xfId="0" applyFont="1" applyBorder="1" applyAlignment="1">
      <alignment horizontal="center" vertical="center"/>
    </xf>
    <xf numFmtId="0" fontId="28" fillId="0" borderId="14" xfId="0" applyFont="1" applyBorder="1" applyAlignment="1">
      <alignment horizontal="center" vertical="center" wrapText="1"/>
    </xf>
    <xf numFmtId="0" fontId="4" fillId="9" borderId="12" xfId="0" applyFont="1" applyFill="1" applyBorder="1" applyAlignment="1">
      <alignment vertical="center"/>
    </xf>
    <xf numFmtId="0" fontId="4" fillId="3" borderId="12" xfId="0" applyFont="1" applyFill="1" applyBorder="1" applyAlignment="1">
      <alignment vertical="center"/>
    </xf>
    <xf numFmtId="0" fontId="6" fillId="6" borderId="62" xfId="0" applyFont="1" applyFill="1" applyBorder="1" applyAlignment="1">
      <alignment horizontal="center" vertical="center" wrapText="1"/>
    </xf>
    <xf numFmtId="0" fontId="4" fillId="9" borderId="8" xfId="0" applyFont="1" applyFill="1" applyBorder="1" applyAlignment="1">
      <alignment vertical="center"/>
    </xf>
    <xf numFmtId="0" fontId="4" fillId="3" borderId="8" xfId="0" applyFont="1" applyFill="1" applyBorder="1" applyAlignment="1">
      <alignment vertical="center"/>
    </xf>
    <xf numFmtId="0" fontId="26" fillId="6" borderId="8" xfId="0" applyFont="1" applyFill="1" applyBorder="1" applyAlignment="1">
      <alignment vertical="center"/>
    </xf>
    <xf numFmtId="0" fontId="34" fillId="6" borderId="8" xfId="0" applyFont="1" applyFill="1" applyBorder="1" applyAlignment="1">
      <alignment vertical="center"/>
    </xf>
    <xf numFmtId="0" fontId="36" fillId="9" borderId="19" xfId="0" applyFont="1" applyFill="1" applyBorder="1" applyAlignment="1">
      <alignment horizontal="right" vertical="center"/>
    </xf>
    <xf numFmtId="0" fontId="4" fillId="9" borderId="19" xfId="0" applyFont="1" applyFill="1" applyBorder="1" applyAlignment="1">
      <alignment vertical="center"/>
    </xf>
    <xf numFmtId="0" fontId="4" fillId="9" borderId="16" xfId="0" applyFont="1" applyFill="1" applyBorder="1" applyAlignment="1">
      <alignment vertical="center"/>
    </xf>
    <xf numFmtId="0" fontId="37" fillId="3" borderId="19" xfId="0" applyFont="1" applyFill="1" applyBorder="1" applyAlignment="1">
      <alignment horizontal="center" vertical="center" wrapText="1"/>
    </xf>
    <xf numFmtId="0" fontId="36" fillId="0" borderId="14" xfId="0" applyFont="1" applyBorder="1" applyAlignment="1">
      <alignment horizontal="right" vertical="center"/>
    </xf>
    <xf numFmtId="0" fontId="38" fillId="0" borderId="14" xfId="0" applyFont="1" applyBorder="1" applyAlignment="1">
      <alignment horizontal="center" vertical="center"/>
    </xf>
    <xf numFmtId="0" fontId="38" fillId="6" borderId="62" xfId="0" applyFont="1" applyFill="1" applyBorder="1" applyAlignment="1">
      <alignment horizontal="center" vertical="center"/>
    </xf>
    <xf numFmtId="0" fontId="39" fillId="6" borderId="62" xfId="0" applyFont="1" applyFill="1" applyBorder="1" applyAlignment="1">
      <alignment horizontal="center" vertical="center"/>
    </xf>
    <xf numFmtId="0" fontId="8" fillId="6" borderId="62" xfId="0" applyFont="1" applyFill="1" applyBorder="1" applyAlignment="1">
      <alignment vertical="center"/>
    </xf>
    <xf numFmtId="49" fontId="41" fillId="6" borderId="62" xfId="0" applyNumberFormat="1" applyFont="1" applyFill="1" applyBorder="1" applyAlignment="1">
      <alignment vertical="center"/>
    </xf>
    <xf numFmtId="49" fontId="8" fillId="6" borderId="62" xfId="0" applyNumberFormat="1" applyFont="1" applyFill="1" applyBorder="1" applyAlignment="1">
      <alignment horizontal="left" vertical="center"/>
    </xf>
    <xf numFmtId="49" fontId="5" fillId="0" borderId="14" xfId="0" applyNumberFormat="1" applyFont="1" applyBorder="1" applyAlignment="1">
      <alignment horizontal="left" vertical="center"/>
    </xf>
    <xf numFmtId="0" fontId="31" fillId="6" borderId="62" xfId="0" applyFont="1" applyFill="1" applyBorder="1" applyAlignment="1">
      <alignment horizontal="left" vertical="center"/>
    </xf>
    <xf numFmtId="49" fontId="8" fillId="6" borderId="62" xfId="0" applyNumberFormat="1" applyFont="1" applyFill="1" applyBorder="1" applyAlignment="1">
      <alignment vertical="center"/>
    </xf>
    <xf numFmtId="0" fontId="7" fillId="6" borderId="62" xfId="0" applyFont="1" applyFill="1" applyBorder="1" applyAlignment="1">
      <alignment horizontal="center" vertical="center"/>
    </xf>
    <xf numFmtId="0" fontId="22" fillId="0" borderId="70" xfId="0" applyFont="1" applyBorder="1"/>
    <xf numFmtId="0" fontId="22" fillId="0" borderId="2" xfId="0" applyFont="1" applyBorder="1"/>
    <xf numFmtId="0" fontId="22" fillId="0" borderId="20" xfId="0" applyFont="1" applyBorder="1"/>
    <xf numFmtId="0" fontId="22" fillId="0" borderId="21" xfId="0" applyFont="1" applyBorder="1"/>
    <xf numFmtId="0" fontId="22" fillId="0" borderId="32" xfId="0" applyFont="1" applyBorder="1"/>
    <xf numFmtId="0" fontId="22" fillId="0" borderId="9" xfId="0" applyFont="1" applyBorder="1"/>
    <xf numFmtId="0" fontId="22" fillId="0" borderId="55" xfId="0" applyFont="1" applyBorder="1"/>
    <xf numFmtId="49" fontId="25" fillId="0" borderId="14" xfId="0" applyNumberFormat="1" applyFont="1" applyBorder="1" applyAlignment="1">
      <alignment horizontal="left" vertical="center" wrapText="1"/>
    </xf>
    <xf numFmtId="0" fontId="38" fillId="6" borderId="8" xfId="0" applyFont="1" applyFill="1" applyBorder="1" applyAlignment="1">
      <alignment horizontal="center" vertical="center"/>
    </xf>
    <xf numFmtId="0" fontId="42" fillId="0" borderId="14" xfId="0" applyFont="1" applyBorder="1" applyAlignment="1">
      <alignment horizontal="center" vertical="center"/>
    </xf>
    <xf numFmtId="0" fontId="38" fillId="6" borderId="19" xfId="0" applyFont="1" applyFill="1" applyBorder="1" applyAlignment="1">
      <alignment horizontal="center" vertical="center"/>
    </xf>
    <xf numFmtId="0" fontId="38" fillId="6" borderId="16" xfId="0" applyFont="1" applyFill="1" applyBorder="1" applyAlignment="1">
      <alignment horizontal="center" vertical="center"/>
    </xf>
    <xf numFmtId="0" fontId="17" fillId="6" borderId="54" xfId="0" applyFont="1" applyFill="1" applyBorder="1" applyAlignment="1">
      <alignment vertical="center"/>
    </xf>
    <xf numFmtId="0" fontId="48" fillId="6" borderId="53" xfId="0" applyFont="1" applyFill="1" applyBorder="1" applyAlignment="1">
      <alignment vertical="center"/>
    </xf>
    <xf numFmtId="0" fontId="48" fillId="6" borderId="50" xfId="0" applyFont="1" applyFill="1" applyBorder="1" applyAlignment="1">
      <alignment vertical="center"/>
    </xf>
    <xf numFmtId="0" fontId="48" fillId="6" borderId="62" xfId="0" applyFont="1" applyFill="1" applyBorder="1" applyAlignment="1">
      <alignment vertical="center"/>
    </xf>
    <xf numFmtId="0" fontId="48" fillId="6" borderId="54" xfId="0" applyFont="1" applyFill="1" applyBorder="1" applyAlignment="1">
      <alignment vertical="center"/>
    </xf>
    <xf numFmtId="0" fontId="64" fillId="0" borderId="2" xfId="0" applyFont="1" applyBorder="1" applyAlignment="1">
      <alignment horizontal="center" vertical="center"/>
    </xf>
    <xf numFmtId="0" fontId="67" fillId="15" borderId="62" xfId="0" applyFont="1" applyFill="1" applyBorder="1" applyAlignment="1">
      <alignment horizontal="center" vertical="center" wrapText="1"/>
    </xf>
    <xf numFmtId="0" fontId="67" fillId="15" borderId="54" xfId="0" applyFont="1" applyFill="1" applyBorder="1" applyAlignment="1">
      <alignment horizontal="center" vertical="center" wrapText="1"/>
    </xf>
    <xf numFmtId="0" fontId="70" fillId="5" borderId="62" xfId="0" applyFont="1" applyFill="1" applyBorder="1" applyAlignment="1">
      <alignment vertical="center" textRotation="45" wrapText="1"/>
    </xf>
    <xf numFmtId="0" fontId="70" fillId="0" borderId="9" xfId="0" applyFont="1" applyBorder="1" applyAlignment="1">
      <alignment horizontal="center" vertical="center" wrapText="1"/>
    </xf>
    <xf numFmtId="0" fontId="74" fillId="5" borderId="62" xfId="0" applyFont="1" applyFill="1" applyBorder="1" applyAlignment="1">
      <alignment vertical="center" wrapText="1"/>
    </xf>
    <xf numFmtId="0" fontId="76" fillId="5" borderId="62" xfId="0" applyFont="1" applyFill="1" applyBorder="1" applyAlignment="1">
      <alignment horizontal="center"/>
    </xf>
    <xf numFmtId="0" fontId="22" fillId="5" borderId="62" xfId="0" applyFont="1" applyFill="1" applyBorder="1" applyAlignment="1">
      <alignment horizontal="center"/>
    </xf>
    <xf numFmtId="0" fontId="19" fillId="5" borderId="62" xfId="0" applyFont="1" applyFill="1" applyBorder="1"/>
    <xf numFmtId="0" fontId="74" fillId="5" borderId="62" xfId="0" applyFont="1" applyFill="1" applyBorder="1" applyAlignment="1">
      <alignment horizontal="center" vertical="center" wrapText="1"/>
    </xf>
    <xf numFmtId="0" fontId="74" fillId="0" borderId="32" xfId="0" applyFont="1" applyBorder="1" applyAlignment="1">
      <alignment horizontal="center" vertical="center" wrapText="1"/>
    </xf>
    <xf numFmtId="0" fontId="70" fillId="0" borderId="21" xfId="0" applyFont="1" applyBorder="1" applyAlignment="1">
      <alignment horizontal="center" vertical="center" wrapText="1"/>
    </xf>
    <xf numFmtId="0" fontId="70" fillId="0" borderId="20" xfId="0" applyFont="1" applyBorder="1" applyAlignment="1">
      <alignment horizontal="center" vertical="center" wrapText="1"/>
    </xf>
    <xf numFmtId="0" fontId="73" fillId="0" borderId="56" xfId="0" applyFont="1" applyBorder="1" applyAlignment="1">
      <alignment horizontal="center" vertical="center"/>
    </xf>
    <xf numFmtId="0" fontId="73" fillId="0" borderId="55" xfId="0" applyFont="1" applyBorder="1" applyAlignment="1">
      <alignment horizontal="center" vertical="center" wrapText="1"/>
    </xf>
    <xf numFmtId="0" fontId="80" fillId="5" borderId="62" xfId="0" applyFont="1" applyFill="1" applyBorder="1"/>
    <xf numFmtId="0" fontId="81" fillId="6" borderId="62" xfId="0" applyFont="1" applyFill="1" applyBorder="1" applyAlignment="1">
      <alignment horizontal="right" vertical="center"/>
    </xf>
    <xf numFmtId="0" fontId="82" fillId="6" borderId="62" xfId="0" applyFont="1" applyFill="1" applyBorder="1" applyAlignment="1">
      <alignment horizontal="center" vertical="center"/>
    </xf>
    <xf numFmtId="0" fontId="85" fillId="6" borderId="62" xfId="0" applyFont="1" applyFill="1" applyBorder="1" applyAlignment="1">
      <alignment horizontal="left" vertical="top"/>
    </xf>
    <xf numFmtId="0" fontId="34" fillId="0" borderId="62" xfId="2" applyFont="1" applyAlignment="1">
      <alignment vertical="center"/>
    </xf>
    <xf numFmtId="0" fontId="135" fillId="0" borderId="62" xfId="2"/>
    <xf numFmtId="0" fontId="34" fillId="6" borderId="62" xfId="2" applyFont="1" applyFill="1" applyAlignment="1">
      <alignment vertical="center"/>
    </xf>
    <xf numFmtId="0" fontId="52" fillId="6" borderId="20" xfId="2" applyFont="1" applyFill="1" applyBorder="1" applyAlignment="1">
      <alignment vertical="center"/>
    </xf>
    <xf numFmtId="0" fontId="52" fillId="6" borderId="54" xfId="2" applyFont="1" applyFill="1" applyBorder="1" applyAlignment="1">
      <alignment vertical="center"/>
    </xf>
    <xf numFmtId="0" fontId="53" fillId="6" borderId="62" xfId="2" applyFont="1" applyFill="1" applyAlignment="1">
      <alignment vertical="center"/>
    </xf>
    <xf numFmtId="49" fontId="54" fillId="6" borderId="62" xfId="2" applyNumberFormat="1" applyFont="1" applyFill="1" applyAlignment="1">
      <alignment vertical="center" wrapText="1"/>
    </xf>
    <xf numFmtId="0" fontId="53" fillId="6" borderId="21" xfId="2" applyFont="1" applyFill="1" applyBorder="1" applyAlignment="1">
      <alignment vertical="center"/>
    </xf>
    <xf numFmtId="0" fontId="55" fillId="11" borderId="62" xfId="2" applyFont="1" applyFill="1" applyAlignment="1">
      <alignment vertical="center"/>
    </xf>
    <xf numFmtId="0" fontId="17" fillId="0" borderId="62" xfId="2" applyFont="1" applyAlignment="1">
      <alignment vertical="center"/>
    </xf>
    <xf numFmtId="0" fontId="116" fillId="0" borderId="32" xfId="2" applyFont="1" applyBorder="1"/>
    <xf numFmtId="0" fontId="57" fillId="2" borderId="3" xfId="2" applyFont="1" applyFill="1" applyBorder="1" applyAlignment="1">
      <alignment horizontal="center" vertical="top" wrapText="1"/>
    </xf>
    <xf numFmtId="0" fontId="57" fillId="2" borderId="53" xfId="2" applyFont="1" applyFill="1" applyBorder="1" applyAlignment="1">
      <alignment horizontal="center" vertical="top" wrapText="1"/>
    </xf>
    <xf numFmtId="0" fontId="17" fillId="6" borderId="33" xfId="2" applyFont="1" applyFill="1" applyBorder="1" applyAlignment="1">
      <alignment horizontal="left" vertical="center" wrapText="1"/>
    </xf>
    <xf numFmtId="0" fontId="17" fillId="6" borderId="34" xfId="2" applyFont="1" applyFill="1" applyBorder="1" applyAlignment="1">
      <alignment horizontal="center" vertical="center" wrapText="1"/>
    </xf>
    <xf numFmtId="0" fontId="58" fillId="12" borderId="2" xfId="2" applyFont="1" applyFill="1" applyBorder="1" applyAlignment="1">
      <alignment vertical="center" wrapText="1"/>
    </xf>
    <xf numFmtId="0" fontId="58" fillId="12" borderId="37" xfId="2" applyFont="1" applyFill="1" applyBorder="1" applyAlignment="1">
      <alignment vertical="center" wrapText="1"/>
    </xf>
    <xf numFmtId="0" fontId="17" fillId="6" borderId="38" xfId="2" applyFont="1" applyFill="1" applyBorder="1" applyAlignment="1">
      <alignment horizontal="left" vertical="center" wrapText="1"/>
    </xf>
    <xf numFmtId="0" fontId="17" fillId="6" borderId="39" xfId="2" applyFont="1" applyFill="1" applyBorder="1" applyAlignment="1">
      <alignment horizontal="center" vertical="center" wrapText="1"/>
    </xf>
    <xf numFmtId="14" fontId="17" fillId="6" borderId="39" xfId="2" applyNumberFormat="1" applyFont="1" applyFill="1" applyBorder="1" applyAlignment="1">
      <alignment horizontal="center" vertical="center" wrapText="1"/>
    </xf>
    <xf numFmtId="0" fontId="17" fillId="6" borderId="44" xfId="2" applyFont="1" applyFill="1" applyBorder="1" applyAlignment="1">
      <alignment horizontal="left" vertical="center" wrapText="1"/>
    </xf>
    <xf numFmtId="9" fontId="17" fillId="6" borderId="45" xfId="2" applyNumberFormat="1" applyFont="1" applyFill="1" applyBorder="1" applyAlignment="1">
      <alignment horizontal="center" vertical="center" wrapText="1"/>
    </xf>
    <xf numFmtId="0" fontId="58" fillId="12" borderId="48" xfId="2" applyFont="1" applyFill="1" applyBorder="1" applyAlignment="1">
      <alignment vertical="center" wrapText="1"/>
    </xf>
    <xf numFmtId="0" fontId="58" fillId="12" borderId="49" xfId="2" applyFont="1" applyFill="1" applyBorder="1" applyAlignment="1">
      <alignment vertical="center" wrapText="1"/>
    </xf>
    <xf numFmtId="0" fontId="55" fillId="11" borderId="54" xfId="2" applyFont="1" applyFill="1" applyBorder="1" applyAlignment="1">
      <alignment vertical="center"/>
    </xf>
    <xf numFmtId="0" fontId="17" fillId="6" borderId="45" xfId="2" applyFont="1" applyFill="1" applyBorder="1" applyAlignment="1">
      <alignment horizontal="center" vertical="center" wrapText="1"/>
    </xf>
    <xf numFmtId="0" fontId="34" fillId="0" borderId="62" xfId="2" applyFont="1" applyAlignment="1">
      <alignment horizontal="center" vertical="center"/>
    </xf>
    <xf numFmtId="0" fontId="58" fillId="12" borderId="74" xfId="2" applyFont="1" applyFill="1" applyBorder="1" applyAlignment="1">
      <alignment vertical="center" wrapText="1"/>
    </xf>
    <xf numFmtId="0" fontId="17" fillId="6" borderId="39" xfId="2" applyFont="1" applyFill="1" applyBorder="1" applyAlignment="1">
      <alignment horizontal="left" vertical="center" wrapText="1"/>
    </xf>
    <xf numFmtId="49" fontId="59" fillId="6" borderId="20" xfId="2" applyNumberFormat="1" applyFont="1" applyFill="1" applyBorder="1" applyAlignment="1">
      <alignment vertical="center"/>
    </xf>
    <xf numFmtId="49" fontId="59" fillId="6" borderId="62" xfId="2" applyNumberFormat="1" applyFont="1" applyFill="1" applyAlignment="1">
      <alignment vertical="center"/>
    </xf>
    <xf numFmtId="49" fontId="59" fillId="6" borderId="62" xfId="2" applyNumberFormat="1" applyFont="1" applyFill="1" applyAlignment="1">
      <alignment horizontal="center" vertical="center"/>
    </xf>
    <xf numFmtId="49" fontId="59" fillId="6" borderId="21" xfId="2" applyNumberFormat="1" applyFont="1" applyFill="1" applyBorder="1" applyAlignment="1">
      <alignment vertical="center"/>
    </xf>
    <xf numFmtId="0" fontId="7" fillId="0" borderId="3" xfId="2" applyFont="1" applyBorder="1" applyAlignment="1">
      <alignment vertical="center" wrapText="1"/>
    </xf>
    <xf numFmtId="0" fontId="7" fillId="6" borderId="3" xfId="2" applyFont="1" applyFill="1" applyBorder="1" applyAlignment="1">
      <alignment vertical="center" wrapText="1"/>
    </xf>
    <xf numFmtId="0" fontId="7" fillId="7" borderId="3" xfId="2" applyFont="1" applyFill="1" applyBorder="1" applyAlignment="1">
      <alignment horizontal="center" vertical="center" wrapText="1"/>
    </xf>
    <xf numFmtId="0" fontId="60" fillId="7" borderId="3" xfId="2" applyFont="1" applyFill="1" applyBorder="1" applyAlignment="1">
      <alignment horizontal="center" vertical="center" wrapText="1"/>
    </xf>
    <xf numFmtId="0" fontId="26" fillId="0" borderId="9" xfId="2" applyFont="1" applyBorder="1" applyAlignment="1">
      <alignment vertical="center" wrapText="1"/>
    </xf>
    <xf numFmtId="0" fontId="7" fillId="7" borderId="51" xfId="2" applyFont="1" applyFill="1" applyBorder="1" applyAlignment="1">
      <alignment horizontal="center" vertical="center" wrapText="1"/>
    </xf>
    <xf numFmtId="0" fontId="60" fillId="7" borderId="1" xfId="2" applyFont="1" applyFill="1" applyBorder="1" applyAlignment="1">
      <alignment horizontal="center" vertical="center" wrapText="1"/>
    </xf>
    <xf numFmtId="0" fontId="7" fillId="7" borderId="1" xfId="2" applyFont="1" applyFill="1" applyBorder="1" applyAlignment="1">
      <alignment horizontal="center" vertical="center" wrapText="1"/>
    </xf>
    <xf numFmtId="14" fontId="26" fillId="0" borderId="9" xfId="2" applyNumberFormat="1" applyFont="1" applyBorder="1" applyAlignment="1">
      <alignment vertical="center" wrapText="1"/>
    </xf>
    <xf numFmtId="0" fontId="138" fillId="0" borderId="32" xfId="2" applyFont="1" applyBorder="1" applyAlignment="1">
      <alignment horizontal="center" vertical="center"/>
    </xf>
    <xf numFmtId="0" fontId="61" fillId="6" borderId="62" xfId="2" applyFont="1" applyFill="1" applyAlignment="1">
      <alignment horizontal="left" vertical="center"/>
    </xf>
    <xf numFmtId="0" fontId="3" fillId="6" borderId="62" xfId="2" applyFont="1" applyFill="1" applyAlignment="1">
      <alignment horizontal="center" vertical="center"/>
    </xf>
    <xf numFmtId="167" fontId="3" fillId="6" borderId="62" xfId="2" applyNumberFormat="1" applyFont="1" applyFill="1" applyAlignment="1">
      <alignment horizontal="center" vertical="center"/>
    </xf>
    <xf numFmtId="0" fontId="26" fillId="0" borderId="9" xfId="2" applyFont="1" applyBorder="1" applyAlignment="1">
      <alignment horizontal="left" vertical="center" wrapText="1"/>
    </xf>
    <xf numFmtId="0" fontId="1" fillId="2" borderId="1" xfId="0" applyFont="1" applyFill="1" applyBorder="1" applyAlignment="1">
      <alignment horizontal="center"/>
    </xf>
    <xf numFmtId="0" fontId="2" fillId="0" borderId="2" xfId="0" applyFont="1" applyBorder="1"/>
    <xf numFmtId="0" fontId="13" fillId="0" borderId="9" xfId="0" applyFont="1" applyBorder="1" applyAlignment="1">
      <alignment horizontal="left" vertical="center"/>
    </xf>
    <xf numFmtId="0" fontId="2" fillId="0" borderId="32" xfId="0" applyFont="1" applyBorder="1"/>
    <xf numFmtId="0" fontId="2" fillId="0" borderId="55" xfId="0" applyFont="1" applyBorder="1"/>
    <xf numFmtId="0" fontId="11" fillId="0" borderId="25" xfId="0" applyFont="1" applyBorder="1" applyAlignment="1">
      <alignment horizontal="left" vertical="center" wrapText="1"/>
    </xf>
    <xf numFmtId="0" fontId="2" fillId="0" borderId="50" xfId="0" applyFont="1" applyBorder="1"/>
    <xf numFmtId="0" fontId="2" fillId="0" borderId="20" xfId="0" applyFont="1" applyBorder="1"/>
    <xf numFmtId="0" fontId="2" fillId="0" borderId="21" xfId="0" applyFont="1" applyBorder="1"/>
    <xf numFmtId="0" fontId="2" fillId="0" borderId="23" xfId="0" applyFont="1" applyBorder="1"/>
    <xf numFmtId="0" fontId="2" fillId="0" borderId="24" xfId="0" applyFont="1" applyBorder="1"/>
    <xf numFmtId="0" fontId="11" fillId="0" borderId="1" xfId="0" applyFont="1" applyBorder="1" applyAlignment="1">
      <alignment horizontal="center" vertical="center"/>
    </xf>
    <xf numFmtId="0" fontId="2" fillId="0" borderId="70" xfId="0" applyFont="1" applyBorder="1"/>
    <xf numFmtId="0" fontId="14" fillId="2" borderId="1" xfId="0" applyFont="1" applyFill="1" applyBorder="1" applyAlignment="1">
      <alignment vertical="center"/>
    </xf>
    <xf numFmtId="0" fontId="9" fillId="2" borderId="25" xfId="0" applyFont="1" applyFill="1" applyBorder="1" applyAlignment="1">
      <alignment horizontal="center" vertical="center"/>
    </xf>
    <xf numFmtId="0" fontId="2" fillId="0" borderId="53" xfId="0" applyFont="1" applyBorder="1"/>
    <xf numFmtId="0" fontId="10" fillId="0" borderId="20" xfId="0" applyFont="1" applyBorder="1" applyAlignment="1">
      <alignment horizontal="center" vertical="center"/>
    </xf>
    <xf numFmtId="0" fontId="0" fillId="0" borderId="0" xfId="0"/>
    <xf numFmtId="0" fontId="2" fillId="0" borderId="54" xfId="0" applyFont="1" applyBorder="1"/>
    <xf numFmtId="0" fontId="11" fillId="0" borderId="1" xfId="0" applyFont="1" applyBorder="1" applyAlignment="1">
      <alignment horizontal="left" vertical="center"/>
    </xf>
    <xf numFmtId="0" fontId="13" fillId="0" borderId="20" xfId="0" applyFont="1" applyBorder="1" applyAlignment="1">
      <alignment horizontal="center" vertical="center"/>
    </xf>
    <xf numFmtId="0" fontId="31" fillId="0" borderId="9" xfId="0" applyFont="1" applyBorder="1" applyAlignment="1">
      <alignment horizontal="center" vertical="center"/>
    </xf>
    <xf numFmtId="0" fontId="116" fillId="0" borderId="32" xfId="0" applyFont="1" applyBorder="1" applyAlignment="1">
      <alignment vertical="center"/>
    </xf>
    <xf numFmtId="0" fontId="116" fillId="0" borderId="55" xfId="0" applyFont="1" applyBorder="1" applyAlignment="1">
      <alignment vertical="center"/>
    </xf>
    <xf numFmtId="0" fontId="29" fillId="7" borderId="9" xfId="0" applyFont="1" applyFill="1" applyBorder="1" applyAlignment="1">
      <alignment horizontal="left" vertical="center" wrapText="1"/>
    </xf>
    <xf numFmtId="0" fontId="31" fillId="0" borderId="9" xfId="0" applyFont="1" applyBorder="1" applyAlignment="1">
      <alignment horizontal="center" vertical="center" wrapText="1"/>
    </xf>
    <xf numFmtId="0" fontId="31" fillId="0" borderId="25" xfId="0" applyFont="1" applyBorder="1" applyAlignment="1">
      <alignment horizontal="center" vertical="center"/>
    </xf>
    <xf numFmtId="0" fontId="116" fillId="0" borderId="50" xfId="0" applyFont="1" applyBorder="1" applyAlignment="1">
      <alignment vertical="center"/>
    </xf>
    <xf numFmtId="0" fontId="116" fillId="0" borderId="20" xfId="0" applyFont="1" applyBorder="1" applyAlignment="1">
      <alignment vertical="center"/>
    </xf>
    <xf numFmtId="0" fontId="116" fillId="0" borderId="21" xfId="0" applyFont="1" applyBorder="1" applyAlignment="1">
      <alignment vertical="center"/>
    </xf>
    <xf numFmtId="0" fontId="116" fillId="0" borderId="23" xfId="0" applyFont="1" applyBorder="1" applyAlignment="1">
      <alignment vertical="center"/>
    </xf>
    <xf numFmtId="0" fontId="116" fillId="0" borderId="24" xfId="0" applyFont="1" applyBorder="1" applyAlignment="1">
      <alignment vertical="center"/>
    </xf>
    <xf numFmtId="0" fontId="21" fillId="2" borderId="25" xfId="0" applyFont="1" applyFill="1" applyBorder="1" applyAlignment="1">
      <alignment horizontal="center" vertical="center"/>
    </xf>
    <xf numFmtId="49" fontId="20" fillId="7" borderId="25" xfId="0" applyNumberFormat="1" applyFont="1" applyFill="1" applyBorder="1" applyAlignment="1">
      <alignment horizontal="center" vertical="center"/>
    </xf>
    <xf numFmtId="49" fontId="20" fillId="7" borderId="9" xfId="0" applyNumberFormat="1" applyFont="1" applyFill="1" applyBorder="1" applyAlignment="1">
      <alignment horizontal="center" vertical="center"/>
    </xf>
    <xf numFmtId="49" fontId="8" fillId="6" borderId="25" xfId="0" applyNumberFormat="1" applyFont="1" applyFill="1" applyBorder="1" applyAlignment="1">
      <alignment horizontal="left" vertical="top" wrapText="1"/>
    </xf>
    <xf numFmtId="0" fontId="116" fillId="0" borderId="50" xfId="0" applyFont="1" applyBorder="1"/>
    <xf numFmtId="0" fontId="116" fillId="0" borderId="23" xfId="0" applyFont="1" applyBorder="1"/>
    <xf numFmtId="0" fontId="116" fillId="0" borderId="24" xfId="0" applyFont="1" applyBorder="1"/>
    <xf numFmtId="165" fontId="8" fillId="6" borderId="9" xfId="0" applyNumberFormat="1" applyFont="1" applyFill="1" applyBorder="1" applyAlignment="1">
      <alignment horizontal="center" vertical="center" wrapText="1"/>
    </xf>
    <xf numFmtId="0" fontId="116" fillId="0" borderId="55" xfId="0" applyFont="1" applyBorder="1"/>
    <xf numFmtId="0" fontId="7" fillId="0" borderId="32" xfId="0" applyFont="1" applyBorder="1" applyAlignment="1">
      <alignment horizontal="center" vertical="center" wrapText="1"/>
    </xf>
    <xf numFmtId="0" fontId="119" fillId="0" borderId="55" xfId="0" applyFont="1" applyBorder="1" applyAlignment="1">
      <alignment horizontal="center" vertical="center"/>
    </xf>
    <xf numFmtId="49" fontId="8" fillId="0" borderId="25" xfId="0" applyNumberFormat="1" applyFont="1" applyBorder="1" applyAlignment="1">
      <alignment horizontal="left" vertical="top" wrapText="1"/>
    </xf>
    <xf numFmtId="49" fontId="7" fillId="6" borderId="25" xfId="0" applyNumberFormat="1" applyFont="1" applyFill="1" applyBorder="1" applyAlignment="1">
      <alignment horizontal="left" vertical="top" wrapText="1"/>
    </xf>
    <xf numFmtId="0" fontId="119" fillId="0" borderId="53" xfId="0" applyFont="1" applyBorder="1"/>
    <xf numFmtId="0" fontId="119" fillId="0" borderId="50" xfId="0" applyFont="1" applyBorder="1"/>
    <xf numFmtId="0" fontId="119" fillId="0" borderId="23" xfId="0" applyFont="1" applyBorder="1"/>
    <xf numFmtId="0" fontId="119" fillId="0" borderId="54" xfId="0" applyFont="1" applyBorder="1"/>
    <xf numFmtId="0" fontId="119" fillId="0" borderId="24" xfId="0" applyFont="1" applyBorder="1"/>
    <xf numFmtId="165" fontId="8" fillId="0" borderId="9" xfId="0" applyNumberFormat="1" applyFont="1" applyBorder="1" applyAlignment="1">
      <alignment horizontal="center" vertical="center" wrapText="1"/>
    </xf>
    <xf numFmtId="0" fontId="8" fillId="0" borderId="32" xfId="0" applyFont="1" applyBorder="1" applyAlignment="1">
      <alignment horizontal="left" vertical="top" wrapText="1"/>
    </xf>
    <xf numFmtId="49" fontId="8" fillId="6" borderId="1" xfId="0" applyNumberFormat="1" applyFont="1" applyFill="1" applyBorder="1" applyAlignment="1">
      <alignment horizontal="center" vertical="center"/>
    </xf>
    <xf numFmtId="0" fontId="8" fillId="6" borderId="9" xfId="0" applyFont="1" applyFill="1" applyBorder="1" applyAlignment="1">
      <alignment horizontal="left" vertical="center"/>
    </xf>
    <xf numFmtId="164" fontId="8" fillId="6" borderId="25" xfId="0" applyNumberFormat="1" applyFont="1" applyFill="1" applyBorder="1" applyAlignment="1">
      <alignment horizontal="center" vertical="center"/>
    </xf>
    <xf numFmtId="0" fontId="21" fillId="2" borderId="1" xfId="0" applyFont="1" applyFill="1" applyBorder="1" applyAlignment="1">
      <alignment horizontal="center" vertical="center"/>
    </xf>
    <xf numFmtId="0" fontId="29" fillId="7" borderId="1" xfId="0" applyFont="1" applyFill="1" applyBorder="1" applyAlignment="1">
      <alignment horizontal="center" vertical="center"/>
    </xf>
    <xf numFmtId="0" fontId="30" fillId="8" borderId="1" xfId="0" applyFont="1" applyFill="1" applyBorder="1" applyAlignment="1">
      <alignment horizontal="center" vertical="center" wrapText="1"/>
    </xf>
    <xf numFmtId="49" fontId="8" fillId="0" borderId="25" xfId="0" applyNumberFormat="1" applyFont="1" applyBorder="1" applyAlignment="1">
      <alignment vertical="top" wrapText="1"/>
    </xf>
    <xf numFmtId="0" fontId="8" fillId="0" borderId="25" xfId="0" applyFont="1" applyBorder="1" applyAlignment="1">
      <alignment horizontal="left" vertical="top" wrapText="1"/>
    </xf>
    <xf numFmtId="0" fontId="116" fillId="0" borderId="53" xfId="0" applyFont="1" applyBorder="1"/>
    <xf numFmtId="0" fontId="116" fillId="0" borderId="54" xfId="0" applyFont="1" applyBorder="1"/>
    <xf numFmtId="0" fontId="16" fillId="3" borderId="4" xfId="0" applyFont="1" applyFill="1" applyBorder="1" applyAlignment="1">
      <alignment horizontal="center" vertical="center"/>
    </xf>
    <xf numFmtId="0" fontId="2" fillId="0" borderId="5" xfId="0" applyFont="1" applyBorder="1"/>
    <xf numFmtId="0" fontId="2" fillId="0" borderId="6" xfId="0" applyFont="1" applyBorder="1"/>
    <xf numFmtId="0" fontId="20" fillId="7" borderId="1" xfId="0" applyFont="1" applyFill="1" applyBorder="1" applyAlignment="1">
      <alignment horizontal="center" vertical="center"/>
    </xf>
    <xf numFmtId="0" fontId="20" fillId="7" borderId="1" xfId="0" applyFont="1" applyFill="1" applyBorder="1" applyAlignment="1">
      <alignment horizontal="left" vertical="center" wrapText="1"/>
    </xf>
    <xf numFmtId="0" fontId="21" fillId="2" borderId="7" xfId="0" applyFont="1" applyFill="1" applyBorder="1" applyAlignment="1">
      <alignment horizontal="center" vertical="center"/>
    </xf>
    <xf numFmtId="0" fontId="23" fillId="0" borderId="25" xfId="0" applyFont="1" applyBorder="1" applyAlignment="1">
      <alignment horizontal="left" vertical="top" wrapText="1"/>
    </xf>
    <xf numFmtId="164" fontId="8" fillId="6" borderId="1" xfId="0" applyNumberFormat="1" applyFont="1" applyFill="1" applyBorder="1" applyAlignment="1">
      <alignment horizontal="center" vertical="center"/>
    </xf>
    <xf numFmtId="0" fontId="4" fillId="6" borderId="62" xfId="0" applyFont="1" applyFill="1" applyBorder="1" applyAlignment="1">
      <alignment vertical="center"/>
    </xf>
    <xf numFmtId="0" fontId="2" fillId="0" borderId="62" xfId="0" applyFont="1" applyBorder="1"/>
    <xf numFmtId="0" fontId="2" fillId="0" borderId="53" xfId="0" applyFont="1" applyBorder="1" applyAlignment="1">
      <alignment horizontal="left" vertical="top"/>
    </xf>
    <xf numFmtId="0" fontId="2" fillId="0" borderId="50" xfId="0" applyFont="1" applyBorder="1" applyAlignment="1">
      <alignment horizontal="left" vertical="top"/>
    </xf>
    <xf numFmtId="0" fontId="2" fillId="0" borderId="20" xfId="0" applyFont="1" applyBorder="1" applyAlignment="1">
      <alignment horizontal="left" vertical="top"/>
    </xf>
    <xf numFmtId="0" fontId="0" fillId="0" borderId="0" xfId="0" applyAlignment="1">
      <alignment horizontal="left" vertical="top"/>
    </xf>
    <xf numFmtId="0" fontId="2" fillId="0" borderId="21" xfId="0" applyFont="1" applyBorder="1" applyAlignment="1">
      <alignment horizontal="left" vertical="top"/>
    </xf>
    <xf numFmtId="0" fontId="2" fillId="0" borderId="23" xfId="0" applyFont="1" applyBorder="1" applyAlignment="1">
      <alignment horizontal="left" vertical="top"/>
    </xf>
    <xf numFmtId="0" fontId="2" fillId="0" borderId="54" xfId="0" applyFont="1" applyBorder="1" applyAlignment="1">
      <alignment horizontal="left" vertical="top"/>
    </xf>
    <xf numFmtId="0" fontId="2" fillId="0" borderId="24" xfId="0" applyFont="1" applyBorder="1" applyAlignment="1">
      <alignment horizontal="left" vertical="top"/>
    </xf>
    <xf numFmtId="14" fontId="8" fillId="0" borderId="25" xfId="0" applyNumberFormat="1" applyFont="1" applyBorder="1" applyAlignment="1">
      <alignment horizontal="left" vertical="top" wrapText="1"/>
    </xf>
    <xf numFmtId="49" fontId="8" fillId="0" borderId="23" xfId="0" applyNumberFormat="1" applyFont="1" applyBorder="1" applyAlignment="1">
      <alignment vertical="top" wrapText="1"/>
    </xf>
    <xf numFmtId="49" fontId="33" fillId="0" borderId="23" xfId="0" applyNumberFormat="1" applyFont="1" applyBorder="1" applyAlignment="1">
      <alignment horizontal="left" vertical="top" wrapText="1"/>
    </xf>
    <xf numFmtId="1" fontId="8" fillId="6" borderId="1" xfId="0" applyNumberFormat="1" applyFont="1" applyFill="1" applyBorder="1" applyAlignment="1">
      <alignment horizontal="center" vertical="center"/>
    </xf>
    <xf numFmtId="0" fontId="20" fillId="7" borderId="25" xfId="0" applyFont="1" applyFill="1" applyBorder="1" applyAlignment="1">
      <alignment horizontal="center" vertical="center"/>
    </xf>
    <xf numFmtId="49" fontId="7" fillId="0" borderId="25" xfId="0" applyNumberFormat="1" applyFont="1" applyBorder="1" applyAlignment="1">
      <alignment horizontal="left" vertical="top" wrapText="1"/>
    </xf>
    <xf numFmtId="49" fontId="8" fillId="7" borderId="1" xfId="0" applyNumberFormat="1" applyFont="1" applyFill="1" applyBorder="1" applyAlignment="1">
      <alignment horizontal="left" vertical="center"/>
    </xf>
    <xf numFmtId="0" fontId="8" fillId="6" borderId="1" xfId="0" applyFont="1" applyFill="1" applyBorder="1" applyAlignment="1">
      <alignment horizontal="center" vertical="center"/>
    </xf>
    <xf numFmtId="0" fontId="21" fillId="9" borderId="11" xfId="0" applyFont="1" applyFill="1" applyBorder="1" applyAlignment="1">
      <alignment horizontal="center" vertical="center" wrapText="1"/>
    </xf>
    <xf numFmtId="0" fontId="2" fillId="0" borderId="14" xfId="0" applyFont="1" applyBorder="1"/>
    <xf numFmtId="0" fontId="2" fillId="0" borderId="15" xfId="0" applyFont="1" applyBorder="1"/>
    <xf numFmtId="0" fontId="3" fillId="3" borderId="11" xfId="0" applyFont="1" applyFill="1" applyBorder="1" applyAlignment="1">
      <alignment horizontal="center" vertical="center" wrapText="1"/>
    </xf>
    <xf numFmtId="0" fontId="2" fillId="0" borderId="12" xfId="0" applyFont="1" applyBorder="1"/>
    <xf numFmtId="0" fontId="2" fillId="0" borderId="19" xfId="0" applyFont="1" applyBorder="1"/>
    <xf numFmtId="0" fontId="4" fillId="9" borderId="19" xfId="0" applyFont="1" applyFill="1" applyBorder="1" applyAlignment="1">
      <alignment horizontal="center" vertical="center"/>
    </xf>
    <xf numFmtId="0" fontId="37" fillId="3" borderId="19" xfId="0" applyFont="1" applyFill="1" applyBorder="1" applyAlignment="1">
      <alignment horizontal="center" vertical="center" wrapText="1"/>
    </xf>
    <xf numFmtId="0" fontId="2" fillId="0" borderId="16" xfId="0" applyFont="1" applyBorder="1"/>
    <xf numFmtId="0" fontId="37" fillId="0" borderId="0" xfId="0" applyFont="1" applyAlignment="1">
      <alignment horizontal="center" vertical="center" wrapText="1"/>
    </xf>
    <xf numFmtId="49" fontId="8" fillId="7"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49" fontId="8" fillId="7" borderId="25" xfId="0" applyNumberFormat="1" applyFont="1" applyFill="1" applyBorder="1" applyAlignment="1">
      <alignment horizontal="left" vertical="center" wrapText="1"/>
    </xf>
    <xf numFmtId="0" fontId="4" fillId="0" borderId="0" xfId="0" applyFont="1" applyAlignment="1">
      <alignment vertical="center"/>
    </xf>
    <xf numFmtId="0" fontId="29" fillId="8" borderId="1" xfId="0" applyFont="1" applyFill="1" applyBorder="1" applyAlignment="1">
      <alignment horizontal="center" vertical="center"/>
    </xf>
    <xf numFmtId="0" fontId="4" fillId="0" borderId="19" xfId="0" applyFont="1" applyBorder="1" applyAlignment="1">
      <alignment vertical="center"/>
    </xf>
    <xf numFmtId="166" fontId="8" fillId="6" borderId="1" xfId="0" applyNumberFormat="1" applyFont="1" applyFill="1" applyBorder="1" applyAlignment="1">
      <alignment horizontal="center" vertical="center" wrapText="1"/>
    </xf>
    <xf numFmtId="0" fontId="2" fillId="0" borderId="2" xfId="0" applyFont="1" applyBorder="1" applyAlignment="1">
      <alignment wrapText="1"/>
    </xf>
    <xf numFmtId="0" fontId="29" fillId="4" borderId="62" xfId="0" applyFont="1" applyFill="1" applyBorder="1" applyAlignment="1">
      <alignment horizontal="center" vertical="center"/>
    </xf>
    <xf numFmtId="0" fontId="8" fillId="7" borderId="25" xfId="0" applyFont="1" applyFill="1" applyBorder="1" applyAlignment="1">
      <alignment horizontal="center" vertical="center"/>
    </xf>
    <xf numFmtId="0" fontId="8" fillId="0" borderId="1" xfId="0" applyFont="1" applyBorder="1" applyAlignment="1">
      <alignment horizontal="center" vertical="center" wrapText="1"/>
    </xf>
    <xf numFmtId="49" fontId="31" fillId="6" borderId="1" xfId="0" applyNumberFormat="1" applyFont="1" applyFill="1" applyBorder="1" applyAlignment="1">
      <alignment horizontal="center" vertical="center"/>
    </xf>
    <xf numFmtId="0" fontId="43" fillId="3"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5" fillId="3" borderId="1" xfId="0" applyFont="1" applyFill="1" applyBorder="1" applyAlignment="1">
      <alignment horizontal="center"/>
    </xf>
    <xf numFmtId="0" fontId="4" fillId="0" borderId="20" xfId="0" applyFont="1" applyBorder="1"/>
    <xf numFmtId="0" fontId="47" fillId="10" borderId="1" xfId="0" applyFont="1" applyFill="1" applyBorder="1" applyAlignment="1">
      <alignment horizontal="center" vertical="center"/>
    </xf>
    <xf numFmtId="0" fontId="11" fillId="10" borderId="1" xfId="0" applyFont="1" applyFill="1" applyBorder="1" applyAlignment="1">
      <alignment horizontal="center" vertical="center"/>
    </xf>
    <xf numFmtId="0" fontId="47" fillId="8" borderId="1" xfId="0" applyFont="1" applyFill="1" applyBorder="1" applyAlignment="1">
      <alignment horizontal="center" vertical="center" wrapText="1"/>
    </xf>
    <xf numFmtId="0" fontId="125" fillId="0" borderId="77" xfId="1" applyFont="1" applyBorder="1" applyAlignment="1">
      <alignment horizontal="center" vertical="center"/>
    </xf>
    <xf numFmtId="0" fontId="125" fillId="0" borderId="78" xfId="1" applyFont="1" applyBorder="1" applyAlignment="1">
      <alignment horizontal="center" vertical="center"/>
    </xf>
    <xf numFmtId="0" fontId="127" fillId="0" borderId="79" xfId="1" applyFont="1" applyBorder="1" applyAlignment="1">
      <alignment horizontal="center" wrapText="1"/>
    </xf>
    <xf numFmtId="0" fontId="127" fillId="0" borderId="62" xfId="1" applyFont="1" applyAlignment="1">
      <alignment horizontal="center" wrapText="1"/>
    </xf>
    <xf numFmtId="0" fontId="129" fillId="0" borderId="79" xfId="1" applyFont="1" applyBorder="1" applyAlignment="1">
      <alignment horizontal="left" vertical="center" wrapText="1"/>
    </xf>
    <xf numFmtId="0" fontId="132" fillId="0" borderId="82" xfId="1" applyFont="1" applyBorder="1" applyAlignment="1">
      <alignment horizontal="center"/>
    </xf>
    <xf numFmtId="0" fontId="132" fillId="0" borderId="81" xfId="1" applyFont="1" applyBorder="1" applyAlignment="1">
      <alignment horizontal="center"/>
    </xf>
    <xf numFmtId="0" fontId="122" fillId="0" borderId="72" xfId="1" applyFont="1" applyBorder="1" applyAlignment="1">
      <alignment horizontal="right" vertical="center"/>
    </xf>
    <xf numFmtId="0" fontId="122" fillId="0" borderId="73" xfId="1" applyFont="1" applyBorder="1" applyAlignment="1">
      <alignment horizontal="right" vertical="center"/>
    </xf>
    <xf numFmtId="0" fontId="122" fillId="0" borderId="73" xfId="1" applyFont="1" applyBorder="1" applyAlignment="1">
      <alignment horizontal="left" vertical="center"/>
    </xf>
    <xf numFmtId="14" fontId="125" fillId="0" borderId="77" xfId="1" applyNumberFormat="1" applyFont="1" applyBorder="1" applyAlignment="1">
      <alignment horizontal="left"/>
    </xf>
    <xf numFmtId="0" fontId="125" fillId="0" borderId="62" xfId="1" applyFont="1" applyAlignment="1">
      <alignment horizontal="left"/>
    </xf>
    <xf numFmtId="0" fontId="125" fillId="0" borderId="81" xfId="1" applyFont="1" applyBorder="1" applyAlignment="1">
      <alignment horizontal="left"/>
    </xf>
    <xf numFmtId="0" fontId="19" fillId="0" borderId="50" xfId="2" applyFont="1" applyBorder="1" applyAlignment="1">
      <alignment horizontal="left" vertical="center" wrapText="1"/>
    </xf>
    <xf numFmtId="0" fontId="116" fillId="0" borderId="21" xfId="2" applyFont="1" applyBorder="1"/>
    <xf numFmtId="0" fontId="116" fillId="0" borderId="24" xfId="2" applyFont="1" applyBorder="1"/>
    <xf numFmtId="0" fontId="35" fillId="6" borderId="42" xfId="2" applyFont="1" applyFill="1" applyBorder="1" applyAlignment="1">
      <alignment horizontal="left" vertical="center" wrapText="1"/>
    </xf>
    <xf numFmtId="0" fontId="116" fillId="0" borderId="40" xfId="2" applyFont="1" applyBorder="1"/>
    <xf numFmtId="0" fontId="17" fillId="6" borderId="43" xfId="2" applyFont="1" applyFill="1" applyBorder="1" applyAlignment="1">
      <alignment horizontal="center" vertical="center" wrapText="1"/>
    </xf>
    <xf numFmtId="0" fontId="116" fillId="0" borderId="41" xfId="2" applyFont="1" applyBorder="1"/>
    <xf numFmtId="0" fontId="17" fillId="6" borderId="42" xfId="2" applyFont="1" applyFill="1" applyBorder="1" applyAlignment="1">
      <alignment horizontal="left" vertical="center" wrapText="1"/>
    </xf>
    <xf numFmtId="0" fontId="116" fillId="0" borderId="46" xfId="2" applyFont="1" applyBorder="1"/>
    <xf numFmtId="0" fontId="116" fillId="0" borderId="47" xfId="2" applyFont="1" applyBorder="1"/>
    <xf numFmtId="0" fontId="17" fillId="6" borderId="9" xfId="2" applyFont="1" applyFill="1" applyBorder="1" applyAlignment="1">
      <alignment horizontal="center" vertical="center"/>
    </xf>
    <xf numFmtId="0" fontId="116" fillId="0" borderId="32" xfId="2" applyFont="1" applyBorder="1"/>
    <xf numFmtId="0" fontId="116" fillId="0" borderId="55" xfId="2" applyFont="1" applyBorder="1"/>
    <xf numFmtId="0" fontId="58" fillId="0" borderId="9" xfId="2" applyFont="1" applyBorder="1" applyAlignment="1">
      <alignment vertical="center" wrapText="1"/>
    </xf>
    <xf numFmtId="0" fontId="19" fillId="0" borderId="9" xfId="2" applyFont="1" applyBorder="1" applyAlignment="1">
      <alignment horizontal="left" vertical="center" wrapText="1"/>
    </xf>
    <xf numFmtId="49" fontId="17" fillId="6" borderId="9" xfId="2" applyNumberFormat="1" applyFont="1" applyFill="1" applyBorder="1" applyAlignment="1">
      <alignment horizontal="center" vertical="center"/>
    </xf>
    <xf numFmtId="0" fontId="17" fillId="6" borderId="9" xfId="2" applyFont="1" applyFill="1" applyBorder="1" applyAlignment="1">
      <alignment horizontal="left" vertical="center" wrapText="1"/>
    </xf>
    <xf numFmtId="0" fontId="35" fillId="6" borderId="35" xfId="2" applyFont="1" applyFill="1" applyBorder="1" applyAlignment="1">
      <alignment horizontal="left" vertical="center" wrapText="1"/>
    </xf>
    <xf numFmtId="0" fontId="17" fillId="6" borderId="36" xfId="2" applyFont="1" applyFill="1" applyBorder="1" applyAlignment="1">
      <alignment horizontal="center" vertical="center" wrapText="1"/>
    </xf>
    <xf numFmtId="0" fontId="17" fillId="6" borderId="9" xfId="2" applyFont="1" applyFill="1" applyBorder="1" applyAlignment="1">
      <alignment horizontal="center" vertical="center" wrapText="1"/>
    </xf>
    <xf numFmtId="0" fontId="8" fillId="0" borderId="9" xfId="2" applyFont="1" applyBorder="1" applyAlignment="1">
      <alignment horizontal="center" vertical="center" wrapText="1" readingOrder="1"/>
    </xf>
    <xf numFmtId="0" fontId="8" fillId="0" borderId="32" xfId="2" applyFont="1" applyBorder="1" applyAlignment="1">
      <alignment horizontal="center" vertical="center" wrapText="1" readingOrder="1"/>
    </xf>
    <xf numFmtId="0" fontId="8" fillId="0" borderId="55" xfId="2" applyFont="1" applyBorder="1" applyAlignment="1">
      <alignment horizontal="center" vertical="center" wrapText="1" readingOrder="1"/>
    </xf>
    <xf numFmtId="0" fontId="17" fillId="0" borderId="9" xfId="2" applyFont="1" applyBorder="1" applyAlignment="1">
      <alignment horizontal="center" vertical="center" wrapText="1" readingOrder="1"/>
    </xf>
    <xf numFmtId="0" fontId="17" fillId="0" borderId="32" xfId="2" applyFont="1" applyBorder="1" applyAlignment="1">
      <alignment horizontal="center" vertical="center" wrapText="1" readingOrder="1"/>
    </xf>
    <xf numFmtId="0" fontId="17" fillId="0" borderId="55" xfId="2" applyFont="1" applyBorder="1" applyAlignment="1">
      <alignment horizontal="center" vertical="center" wrapText="1" readingOrder="1"/>
    </xf>
    <xf numFmtId="0" fontId="140" fillId="6" borderId="9" xfId="2" applyFont="1" applyFill="1" applyBorder="1" applyAlignment="1">
      <alignment horizontal="center" vertical="center"/>
    </xf>
    <xf numFmtId="0" fontId="141" fillId="0" borderId="32" xfId="2" applyFont="1" applyBorder="1"/>
    <xf numFmtId="0" fontId="141" fillId="0" borderId="55" xfId="2" applyFont="1" applyBorder="1"/>
    <xf numFmtId="0" fontId="144" fillId="6" borderId="36" xfId="2" applyFont="1" applyFill="1" applyBorder="1" applyAlignment="1">
      <alignment horizontal="center" vertical="center" wrapText="1"/>
    </xf>
    <xf numFmtId="0" fontId="145" fillId="0" borderId="41" xfId="2" applyFont="1" applyBorder="1"/>
    <xf numFmtId="0" fontId="142" fillId="6" borderId="9" xfId="2" applyFont="1" applyFill="1" applyBorder="1" applyAlignment="1">
      <alignment horizontal="center" vertical="center" wrapText="1"/>
    </xf>
    <xf numFmtId="0" fontId="143" fillId="0" borderId="32" xfId="2" applyFont="1" applyBorder="1"/>
    <xf numFmtId="0" fontId="143" fillId="0" borderId="55" xfId="2" applyFont="1" applyBorder="1"/>
    <xf numFmtId="0" fontId="140" fillId="6" borderId="9" xfId="2" applyFont="1" applyFill="1" applyBorder="1" applyAlignment="1">
      <alignment horizontal="center" vertical="center" wrapText="1"/>
    </xf>
    <xf numFmtId="0" fontId="17" fillId="6" borderId="43" xfId="2" quotePrefix="1" applyFont="1" applyFill="1" applyBorder="1" applyAlignment="1">
      <alignment horizontal="center" vertical="center" wrapText="1"/>
    </xf>
    <xf numFmtId="0" fontId="17" fillId="6" borderId="9" xfId="2" applyFont="1" applyFill="1" applyBorder="1" applyAlignment="1">
      <alignment horizontal="center" vertical="top" wrapText="1"/>
    </xf>
    <xf numFmtId="0" fontId="116" fillId="0" borderId="32" xfId="2" applyFont="1" applyBorder="1" applyAlignment="1">
      <alignment vertical="top"/>
    </xf>
    <xf numFmtId="0" fontId="116" fillId="0" borderId="55" xfId="2" applyFont="1" applyBorder="1" applyAlignment="1">
      <alignment vertical="top"/>
    </xf>
    <xf numFmtId="0" fontId="17" fillId="0" borderId="9" xfId="2" applyFont="1" applyBorder="1" applyAlignment="1">
      <alignment vertical="center"/>
    </xf>
    <xf numFmtId="0" fontId="17" fillId="0" borderId="50" xfId="2" applyFont="1" applyBorder="1" applyAlignment="1">
      <alignment vertical="center" wrapText="1"/>
    </xf>
    <xf numFmtId="0" fontId="17" fillId="0" borderId="9" xfId="2" applyFont="1" applyBorder="1" applyAlignment="1">
      <alignment horizontal="left" vertical="center" wrapText="1"/>
    </xf>
    <xf numFmtId="0" fontId="17" fillId="0" borderId="43" xfId="2" applyFont="1" applyBorder="1" applyAlignment="1">
      <alignment horizontal="center" vertical="center" wrapText="1"/>
    </xf>
    <xf numFmtId="0" fontId="136" fillId="6" borderId="9" xfId="2" applyFont="1" applyFill="1" applyBorder="1" applyAlignment="1">
      <alignment horizontal="center" vertical="center" wrapText="1"/>
    </xf>
    <xf numFmtId="0" fontId="137" fillId="0" borderId="32" xfId="2" applyFont="1" applyBorder="1"/>
    <xf numFmtId="0" fontId="137" fillId="0" borderId="55" xfId="2" applyFont="1" applyBorder="1"/>
    <xf numFmtId="0" fontId="137" fillId="0" borderId="32" xfId="2" applyFont="1" applyBorder="1" applyAlignment="1">
      <alignment wrapText="1"/>
    </xf>
    <xf numFmtId="0" fontId="137" fillId="0" borderId="55" xfId="2" applyFont="1" applyBorder="1" applyAlignment="1">
      <alignment wrapText="1"/>
    </xf>
    <xf numFmtId="0" fontId="6" fillId="2" borderId="1" xfId="2" applyFont="1" applyFill="1" applyBorder="1" applyAlignment="1">
      <alignment horizontal="center" vertical="center"/>
    </xf>
    <xf numFmtId="0" fontId="116" fillId="0" borderId="70" xfId="2" applyFont="1" applyBorder="1"/>
    <xf numFmtId="0" fontId="116" fillId="0" borderId="2" xfId="2" applyFont="1" applyBorder="1"/>
    <xf numFmtId="0" fontId="1" fillId="2" borderId="62" xfId="2" applyFont="1" applyFill="1" applyAlignment="1">
      <alignment horizontal="center" vertical="center" wrapText="1"/>
    </xf>
    <xf numFmtId="0" fontId="116" fillId="0" borderId="62" xfId="2" applyFont="1"/>
    <xf numFmtId="0" fontId="1" fillId="2" borderId="25" xfId="2" applyFont="1" applyFill="1" applyBorder="1" applyAlignment="1">
      <alignment horizontal="center" vertical="center" wrapText="1"/>
    </xf>
    <xf numFmtId="0" fontId="116" fillId="0" borderId="53" xfId="2" applyFont="1" applyBorder="1"/>
    <xf numFmtId="0" fontId="116" fillId="0" borderId="50" xfId="2" applyFont="1" applyBorder="1"/>
    <xf numFmtId="0" fontId="116" fillId="0" borderId="20" xfId="2" applyFont="1" applyBorder="1"/>
    <xf numFmtId="0" fontId="135" fillId="0" borderId="62" xfId="2"/>
    <xf numFmtId="0" fontId="116" fillId="0" borderId="23" xfId="2" applyFont="1" applyBorder="1"/>
    <xf numFmtId="0" fontId="116" fillId="0" borderId="54" xfId="2" applyFont="1" applyBorder="1"/>
    <xf numFmtId="0" fontId="56" fillId="2" borderId="32" xfId="2" applyFont="1" applyFill="1" applyBorder="1" applyAlignment="1">
      <alignment horizontal="center" vertical="center" wrapText="1"/>
    </xf>
    <xf numFmtId="0" fontId="45" fillId="3" borderId="26" xfId="2" applyFont="1" applyFill="1" applyBorder="1" applyAlignment="1">
      <alignment horizontal="center" vertical="center" wrapText="1"/>
    </xf>
    <xf numFmtId="0" fontId="116" fillId="0" borderId="27" xfId="2" applyFont="1" applyBorder="1"/>
    <xf numFmtId="0" fontId="116" fillId="0" borderId="28" xfId="2" applyFont="1" applyBorder="1"/>
    <xf numFmtId="0" fontId="49" fillId="0" borderId="29" xfId="2" applyFont="1" applyBorder="1" applyAlignment="1">
      <alignment horizontal="right" vertical="center"/>
    </xf>
    <xf numFmtId="0" fontId="116" fillId="0" borderId="30" xfId="2" applyFont="1" applyBorder="1"/>
    <xf numFmtId="0" fontId="116" fillId="0" borderId="31" xfId="2" applyFont="1" applyBorder="1"/>
    <xf numFmtId="0" fontId="50" fillId="6" borderId="62" xfId="2" applyFont="1" applyFill="1" applyAlignment="1">
      <alignment horizontal="left" vertical="center"/>
    </xf>
    <xf numFmtId="49" fontId="51" fillId="6" borderId="1" xfId="2" applyNumberFormat="1" applyFont="1" applyFill="1" applyBorder="1" applyAlignment="1">
      <alignment vertical="center" wrapText="1"/>
    </xf>
    <xf numFmtId="0" fontId="1" fillId="2" borderId="9" xfId="2" applyFont="1" applyFill="1" applyBorder="1" applyAlignment="1">
      <alignment horizontal="center" vertical="center" wrapText="1"/>
    </xf>
    <xf numFmtId="0" fontId="30" fillId="8" borderId="9" xfId="2" applyFont="1" applyFill="1" applyBorder="1" applyAlignment="1">
      <alignment horizontal="center" vertical="center"/>
    </xf>
    <xf numFmtId="0" fontId="1" fillId="2" borderId="25" xfId="2" applyFont="1" applyFill="1" applyBorder="1" applyAlignment="1">
      <alignment horizontal="center" vertical="center"/>
    </xf>
    <xf numFmtId="0" fontId="6" fillId="2" borderId="9" xfId="2" applyFont="1" applyFill="1" applyBorder="1" applyAlignment="1">
      <alignment horizontal="center" vertical="center" wrapText="1"/>
    </xf>
    <xf numFmtId="0" fontId="8" fillId="0" borderId="9" xfId="2" applyFont="1" applyBorder="1" applyAlignment="1">
      <alignment horizontal="center" vertical="center" wrapText="1"/>
    </xf>
    <xf numFmtId="0" fontId="8" fillId="0" borderId="32" xfId="2" applyFont="1" applyBorder="1" applyAlignment="1">
      <alignment horizontal="center" vertical="center" wrapText="1"/>
    </xf>
    <xf numFmtId="0" fontId="8" fillId="0" borderId="55" xfId="2" applyFont="1" applyBorder="1" applyAlignment="1">
      <alignment horizontal="center" vertical="center" wrapText="1"/>
    </xf>
    <xf numFmtId="0" fontId="8" fillId="0" borderId="85" xfId="2" applyFont="1" applyBorder="1" applyAlignment="1">
      <alignment vertical="center" wrapText="1"/>
    </xf>
    <xf numFmtId="0" fontId="8" fillId="0" borderId="32" xfId="2" applyFont="1" applyBorder="1" applyAlignment="1">
      <alignment vertical="center" wrapText="1"/>
    </xf>
    <xf numFmtId="0" fontId="8" fillId="0" borderId="55" xfId="2" applyFont="1" applyBorder="1" applyAlignment="1">
      <alignment vertical="center" wrapText="1"/>
    </xf>
    <xf numFmtId="0" fontId="140" fillId="6" borderId="9" xfId="2" applyFont="1" applyFill="1" applyBorder="1" applyAlignment="1">
      <alignment horizontal="left" vertical="center" wrapText="1"/>
    </xf>
    <xf numFmtId="0" fontId="141" fillId="0" borderId="32" xfId="2" applyFont="1" applyBorder="1" applyAlignment="1">
      <alignment horizontal="left"/>
    </xf>
    <xf numFmtId="0" fontId="141" fillId="0" borderId="55" xfId="2" applyFont="1" applyBorder="1" applyAlignment="1">
      <alignment horizontal="left"/>
    </xf>
    <xf numFmtId="0" fontId="17" fillId="6" borderId="36" xfId="2" applyFont="1" applyFill="1" applyBorder="1" applyAlignment="1">
      <alignment horizontal="left" vertical="center" wrapText="1"/>
    </xf>
    <xf numFmtId="0" fontId="116" fillId="0" borderId="41" xfId="2" applyFont="1" applyBorder="1" applyAlignment="1">
      <alignment horizontal="left"/>
    </xf>
    <xf numFmtId="0" fontId="116" fillId="0" borderId="32" xfId="2" applyFont="1" applyBorder="1" applyAlignment="1">
      <alignment horizontal="left"/>
    </xf>
    <xf numFmtId="0" fontId="116" fillId="0" borderId="55" xfId="2" applyFont="1" applyBorder="1" applyAlignment="1">
      <alignment horizontal="left"/>
    </xf>
    <xf numFmtId="0" fontId="139" fillId="0" borderId="40" xfId="2" applyFont="1" applyBorder="1"/>
    <xf numFmtId="0" fontId="139" fillId="0" borderId="41" xfId="2" applyFont="1" applyBorder="1"/>
    <xf numFmtId="0" fontId="139" fillId="0" borderId="46" xfId="2" applyFont="1" applyBorder="1"/>
    <xf numFmtId="0" fontId="139" fillId="0" borderId="47" xfId="2" applyFont="1" applyBorder="1"/>
    <xf numFmtId="0" fontId="139" fillId="0" borderId="32" xfId="2" applyFont="1" applyBorder="1"/>
    <xf numFmtId="0" fontId="139" fillId="0" borderId="55" xfId="2" applyFont="1" applyBorder="1"/>
    <xf numFmtId="0" fontId="142" fillId="6" borderId="9" xfId="2" applyFont="1" applyFill="1" applyBorder="1" applyAlignment="1">
      <alignment horizontal="center" vertical="center"/>
    </xf>
    <xf numFmtId="0" fontId="146" fillId="0" borderId="32" xfId="2" applyFont="1" applyBorder="1"/>
    <xf numFmtId="0" fontId="146" fillId="0" borderId="55" xfId="2" applyFont="1" applyBorder="1"/>
    <xf numFmtId="0" fontId="97" fillId="0" borderId="32" xfId="2" applyFont="1" applyBorder="1"/>
    <xf numFmtId="0" fontId="97" fillId="0" borderId="55" xfId="2" applyFont="1" applyBorder="1"/>
    <xf numFmtId="0" fontId="8" fillId="0" borderId="85" xfId="2" applyFont="1" applyBorder="1" applyAlignment="1">
      <alignment horizontal="center" vertical="center" wrapText="1"/>
    </xf>
    <xf numFmtId="0" fontId="4" fillId="0" borderId="21" xfId="2" applyFont="1" applyBorder="1"/>
    <xf numFmtId="0" fontId="139" fillId="0" borderId="21" xfId="2" applyFont="1" applyBorder="1"/>
    <xf numFmtId="0" fontId="139" fillId="0" borderId="24" xfId="2" applyFont="1" applyBorder="1"/>
    <xf numFmtId="0" fontId="17" fillId="6" borderId="43" xfId="2" applyFont="1" applyFill="1" applyBorder="1" applyAlignment="1">
      <alignment horizontal="left" vertical="center" wrapText="1"/>
    </xf>
    <xf numFmtId="0" fontId="139" fillId="0" borderId="41" xfId="2" applyFont="1" applyBorder="1" applyAlignment="1">
      <alignment horizontal="left" wrapText="1"/>
    </xf>
    <xf numFmtId="0" fontId="58" fillId="0" borderId="25" xfId="2" applyFont="1" applyBorder="1" applyAlignment="1">
      <alignment vertical="center" wrapText="1"/>
    </xf>
    <xf numFmtId="0" fontId="8" fillId="0" borderId="21" xfId="2" applyFont="1" applyBorder="1" applyAlignment="1">
      <alignment vertical="center" wrapText="1"/>
    </xf>
    <xf numFmtId="0" fontId="113" fillId="0" borderId="21" xfId="2" applyFont="1" applyBorder="1" applyAlignment="1">
      <alignment vertical="center" wrapText="1"/>
    </xf>
    <xf numFmtId="0" fontId="113" fillId="0" borderId="24" xfId="2" applyFont="1" applyBorder="1" applyAlignment="1">
      <alignment vertical="center" wrapText="1"/>
    </xf>
    <xf numFmtId="0" fontId="97" fillId="0" borderId="32" xfId="2" applyFont="1" applyBorder="1" applyAlignment="1">
      <alignment horizontal="left"/>
    </xf>
    <xf numFmtId="0" fontId="97" fillId="0" borderId="55" xfId="2" applyFont="1" applyBorder="1" applyAlignment="1">
      <alignment horizontal="left"/>
    </xf>
    <xf numFmtId="0" fontId="97" fillId="0" borderId="32" xfId="2" applyFont="1" applyBorder="1" applyAlignment="1">
      <alignment horizontal="center" wrapText="1"/>
    </xf>
    <xf numFmtId="0" fontId="97" fillId="0" borderId="55" xfId="2" applyFont="1" applyBorder="1" applyAlignment="1">
      <alignment horizontal="center" wrapText="1"/>
    </xf>
    <xf numFmtId="0" fontId="45" fillId="3" borderId="1" xfId="2" applyFont="1" applyFill="1" applyBorder="1" applyAlignment="1">
      <alignment horizontal="center" vertical="center" wrapText="1"/>
    </xf>
    <xf numFmtId="0" fontId="17" fillId="0" borderId="9" xfId="2" applyFont="1" applyBorder="1" applyAlignment="1">
      <alignment vertical="center" wrapText="1"/>
    </xf>
    <xf numFmtId="165" fontId="17" fillId="0" borderId="9" xfId="2" applyNumberFormat="1" applyFont="1" applyBorder="1" applyAlignment="1">
      <alignment horizontal="center" vertical="center" wrapText="1"/>
    </xf>
    <xf numFmtId="0" fontId="17" fillId="0" borderId="9" xfId="2" applyFont="1" applyBorder="1" applyAlignment="1">
      <alignment horizontal="center" vertical="center" wrapText="1"/>
    </xf>
    <xf numFmtId="0" fontId="17" fillId="0" borderId="9" xfId="2" applyFont="1" applyBorder="1" applyAlignment="1">
      <alignment horizontal="center" vertical="center"/>
    </xf>
    <xf numFmtId="0" fontId="23" fillId="0" borderId="9" xfId="2" applyFont="1" applyBorder="1" applyAlignment="1">
      <alignment horizontal="center" vertical="center" wrapText="1"/>
    </xf>
    <xf numFmtId="0" fontId="26" fillId="0" borderId="9" xfId="2" applyFont="1" applyBorder="1" applyAlignment="1">
      <alignment horizontal="center" vertical="center" wrapText="1"/>
    </xf>
    <xf numFmtId="0" fontId="138" fillId="0" borderId="55" xfId="2" applyFont="1" applyBorder="1" applyAlignment="1">
      <alignment horizontal="center"/>
    </xf>
    <xf numFmtId="0" fontId="26" fillId="0" borderId="9" xfId="2" applyFont="1" applyBorder="1" applyAlignment="1">
      <alignment vertical="center" wrapText="1"/>
    </xf>
    <xf numFmtId="0" fontId="138" fillId="0" borderId="55" xfId="2" applyFont="1" applyBorder="1"/>
    <xf numFmtId="0" fontId="26" fillId="0" borderId="55" xfId="2" applyFont="1" applyBorder="1" applyAlignment="1">
      <alignment horizontal="center" vertical="center" wrapText="1"/>
    </xf>
    <xf numFmtId="14" fontId="26" fillId="0" borderId="9" xfId="2" applyNumberFormat="1" applyFont="1" applyBorder="1" applyAlignment="1">
      <alignment horizontal="center" vertical="center" wrapText="1"/>
    </xf>
    <xf numFmtId="14" fontId="26" fillId="0" borderId="55" xfId="2" applyNumberFormat="1" applyFont="1" applyBorder="1" applyAlignment="1">
      <alignment horizontal="center" vertical="center" wrapText="1"/>
    </xf>
    <xf numFmtId="0" fontId="26" fillId="0" borderId="9" xfId="2" applyFont="1" applyBorder="1" applyAlignment="1">
      <alignment horizontal="left" vertical="center" wrapText="1"/>
    </xf>
    <xf numFmtId="0" fontId="26" fillId="0" borderId="55" xfId="2" applyFont="1" applyBorder="1" applyAlignment="1">
      <alignment horizontal="left" vertical="center" wrapText="1"/>
    </xf>
    <xf numFmtId="14" fontId="26" fillId="0" borderId="9" xfId="2" applyNumberFormat="1" applyFont="1" applyBorder="1" applyAlignment="1">
      <alignment vertical="center" wrapText="1"/>
    </xf>
    <xf numFmtId="0" fontId="26" fillId="0" borderId="32" xfId="2" applyFont="1" applyBorder="1" applyAlignment="1">
      <alignment horizontal="center" vertical="center" wrapText="1"/>
    </xf>
    <xf numFmtId="0" fontId="138" fillId="0" borderId="55" xfId="2" applyFont="1" applyBorder="1" applyAlignment="1">
      <alignment horizontal="left"/>
    </xf>
    <xf numFmtId="14" fontId="138" fillId="0" borderId="55" xfId="2" applyNumberFormat="1" applyFont="1" applyBorder="1"/>
    <xf numFmtId="0" fontId="17" fillId="0" borderId="55" xfId="2" applyFont="1" applyBorder="1" applyAlignment="1">
      <alignment horizontal="center" vertical="center" wrapText="1"/>
    </xf>
    <xf numFmtId="0" fontId="26" fillId="0" borderId="55" xfId="2" applyFont="1" applyBorder="1" applyAlignment="1">
      <alignment vertical="center" wrapText="1"/>
    </xf>
    <xf numFmtId="0" fontId="17" fillId="0" borderId="55" xfId="2" applyFont="1" applyBorder="1" applyAlignment="1">
      <alignment vertical="center" wrapText="1"/>
    </xf>
    <xf numFmtId="165" fontId="17" fillId="0" borderId="55" xfId="2" applyNumberFormat="1" applyFont="1" applyBorder="1" applyAlignment="1">
      <alignment horizontal="center" vertical="center" wrapText="1"/>
    </xf>
    <xf numFmtId="0" fontId="17" fillId="0" borderId="55" xfId="2" applyFont="1" applyBorder="1" applyAlignment="1">
      <alignment horizontal="center" vertical="center"/>
    </xf>
    <xf numFmtId="0" fontId="45" fillId="3" borderId="1" xfId="2" applyFont="1" applyFill="1" applyBorder="1" applyAlignment="1">
      <alignment horizontal="center" vertical="center"/>
    </xf>
    <xf numFmtId="0" fontId="1" fillId="2" borderId="1" xfId="2" applyFont="1" applyFill="1" applyBorder="1" applyAlignment="1">
      <alignment horizontal="center" vertical="center"/>
    </xf>
    <xf numFmtId="0" fontId="23" fillId="0" borderId="1" xfId="2" applyFont="1" applyBorder="1" applyAlignment="1">
      <alignment vertical="center" wrapText="1"/>
    </xf>
    <xf numFmtId="0" fontId="23" fillId="0" borderId="1" xfId="2" applyFont="1" applyBorder="1" applyAlignment="1">
      <alignment vertical="center"/>
    </xf>
    <xf numFmtId="14" fontId="23" fillId="0" borderId="1" xfId="2" applyNumberFormat="1" applyFont="1" applyBorder="1" applyAlignment="1">
      <alignment horizontal="left" vertical="center"/>
    </xf>
    <xf numFmtId="0" fontId="23" fillId="6" borderId="1" xfId="2" applyFont="1" applyFill="1" applyBorder="1" applyAlignment="1">
      <alignment vertical="center" wrapText="1"/>
    </xf>
    <xf numFmtId="0" fontId="19" fillId="0" borderId="25" xfId="0" applyFont="1" applyBorder="1" applyAlignment="1">
      <alignment horizontal="center"/>
    </xf>
    <xf numFmtId="0" fontId="74" fillId="0" borderId="9" xfId="0" applyFont="1" applyBorder="1" applyAlignment="1">
      <alignment horizontal="center" vertical="center" wrapText="1"/>
    </xf>
    <xf numFmtId="0" fontId="73" fillId="0" borderId="57" xfId="0" applyFont="1" applyBorder="1" applyAlignment="1">
      <alignment horizontal="center" vertical="top" wrapText="1"/>
    </xf>
    <xf numFmtId="0" fontId="2" fillId="0" borderId="58" xfId="0" applyFont="1" applyBorder="1"/>
    <xf numFmtId="0" fontId="2" fillId="0" borderId="18" xfId="0" applyFont="1" applyBorder="1"/>
    <xf numFmtId="0" fontId="2" fillId="0" borderId="17" xfId="0" applyFont="1" applyBorder="1"/>
    <xf numFmtId="0" fontId="2" fillId="0" borderId="60" xfId="0" applyFont="1" applyBorder="1"/>
    <xf numFmtId="0" fontId="2" fillId="0" borderId="61" xfId="0" applyFont="1" applyBorder="1"/>
    <xf numFmtId="0" fontId="19" fillId="0" borderId="0" xfId="0" applyFont="1" applyAlignment="1">
      <alignment horizontal="center"/>
    </xf>
    <xf numFmtId="0" fontId="74" fillId="0" borderId="20" xfId="0" applyFont="1" applyBorder="1" applyAlignment="1">
      <alignment horizontal="center" vertical="center" wrapText="1"/>
    </xf>
    <xf numFmtId="0" fontId="63" fillId="13" borderId="52" xfId="0" applyFont="1" applyFill="1" applyBorder="1" applyAlignment="1">
      <alignment horizontal="left" vertical="center" wrapText="1"/>
    </xf>
    <xf numFmtId="0" fontId="2" fillId="0" borderId="59" xfId="0" applyFont="1" applyBorder="1"/>
    <xf numFmtId="0" fontId="2" fillId="0" borderId="56" xfId="0" applyFont="1" applyBorder="1"/>
    <xf numFmtId="0" fontId="68" fillId="15" borderId="25" xfId="0" applyFont="1" applyFill="1" applyBorder="1" applyAlignment="1">
      <alignment horizontal="center" vertical="center" wrapText="1"/>
    </xf>
    <xf numFmtId="0" fontId="67" fillId="15" borderId="25" xfId="0" applyFont="1" applyFill="1" applyBorder="1" applyAlignment="1">
      <alignment horizontal="center" vertical="center" wrapText="1"/>
    </xf>
    <xf numFmtId="0" fontId="67" fillId="15" borderId="53" xfId="0" applyFont="1" applyFill="1" applyBorder="1" applyAlignment="1">
      <alignment horizontal="center" vertical="center" wrapText="1"/>
    </xf>
    <xf numFmtId="0" fontId="64" fillId="14" borderId="1" xfId="0" applyFont="1" applyFill="1" applyBorder="1" applyAlignment="1">
      <alignment horizontal="center" wrapText="1"/>
    </xf>
    <xf numFmtId="0" fontId="64" fillId="14" borderId="1" xfId="0" applyFont="1" applyFill="1" applyBorder="1" applyAlignment="1">
      <alignment horizontal="center" vertical="center" wrapText="1"/>
    </xf>
    <xf numFmtId="0" fontId="73" fillId="22" borderId="9" xfId="0" applyFont="1" applyFill="1" applyBorder="1" applyAlignment="1">
      <alignment horizontal="center" vertical="center" wrapText="1"/>
    </xf>
    <xf numFmtId="0" fontId="70" fillId="0" borderId="9" xfId="0" applyFont="1" applyBorder="1" applyAlignment="1">
      <alignment horizontal="center" vertical="center" wrapText="1"/>
    </xf>
    <xf numFmtId="0" fontId="19" fillId="0" borderId="9" xfId="0" applyFont="1" applyBorder="1" applyAlignment="1">
      <alignment horizontal="center"/>
    </xf>
    <xf numFmtId="9" fontId="70" fillId="0" borderId="52" xfId="0" applyNumberFormat="1" applyFont="1" applyBorder="1" applyAlignment="1">
      <alignment horizontal="center" vertical="center" wrapText="1"/>
    </xf>
    <xf numFmtId="0" fontId="72" fillId="21" borderId="9" xfId="0" applyFont="1" applyFill="1" applyBorder="1" applyAlignment="1">
      <alignment horizontal="center" vertical="center" wrapText="1"/>
    </xf>
    <xf numFmtId="0" fontId="74" fillId="5" borderId="62" xfId="0" applyFont="1" applyFill="1" applyBorder="1" applyAlignment="1">
      <alignment horizontal="center" vertical="center" wrapText="1"/>
    </xf>
    <xf numFmtId="0" fontId="75" fillId="0" borderId="1" xfId="0" applyFont="1" applyBorder="1" applyAlignment="1">
      <alignment horizontal="center" vertical="center" wrapText="1"/>
    </xf>
    <xf numFmtId="0" fontId="64" fillId="5" borderId="52" xfId="0" applyFont="1" applyFill="1" applyBorder="1" applyAlignment="1">
      <alignment horizontal="center" vertical="center"/>
    </xf>
    <xf numFmtId="0" fontId="78" fillId="22" borderId="9" xfId="0" applyFont="1" applyFill="1" applyBorder="1" applyAlignment="1">
      <alignment horizontal="center" vertical="center"/>
    </xf>
    <xf numFmtId="0" fontId="78" fillId="17" borderId="9" xfId="0" applyFont="1" applyFill="1" applyBorder="1" applyAlignment="1">
      <alignment horizontal="center" vertical="top"/>
    </xf>
    <xf numFmtId="0" fontId="78" fillId="18" borderId="9" xfId="0" applyFont="1" applyFill="1" applyBorder="1" applyAlignment="1">
      <alignment horizontal="center" vertical="top"/>
    </xf>
    <xf numFmtId="0" fontId="78" fillId="19" borderId="9" xfId="0" applyFont="1" applyFill="1" applyBorder="1" applyAlignment="1">
      <alignment horizontal="center" vertical="top"/>
    </xf>
    <xf numFmtId="0" fontId="78" fillId="0" borderId="20" xfId="0" applyFont="1" applyBorder="1" applyAlignment="1">
      <alignment horizontal="center" vertical="center" wrapText="1"/>
    </xf>
    <xf numFmtId="0" fontId="19" fillId="22" borderId="9" xfId="0" applyFont="1" applyFill="1" applyBorder="1" applyAlignment="1">
      <alignment horizontal="center" vertical="center"/>
    </xf>
    <xf numFmtId="0" fontId="64" fillId="0" borderId="9" xfId="0" applyFont="1" applyBorder="1" applyAlignment="1">
      <alignment horizontal="center" vertical="center" wrapText="1"/>
    </xf>
    <xf numFmtId="0" fontId="78" fillId="16" borderId="9" xfId="0" applyFont="1" applyFill="1" applyBorder="1" applyAlignment="1">
      <alignment horizontal="center" vertical="top"/>
    </xf>
    <xf numFmtId="0" fontId="79" fillId="13" borderId="52" xfId="0" applyFont="1" applyFill="1" applyBorder="1" applyAlignment="1">
      <alignment horizontal="center" vertical="center" wrapText="1"/>
    </xf>
    <xf numFmtId="0" fontId="19" fillId="6" borderId="1" xfId="0" applyFont="1" applyFill="1" applyBorder="1" applyAlignment="1">
      <alignment horizontal="center"/>
    </xf>
    <xf numFmtId="0" fontId="82" fillId="6" borderId="62" xfId="0" applyFont="1" applyFill="1" applyBorder="1" applyAlignment="1">
      <alignment horizontal="center" vertical="center"/>
    </xf>
    <xf numFmtId="168" fontId="83" fillId="0" borderId="57" xfId="0" applyNumberFormat="1" applyFont="1" applyBorder="1" applyAlignment="1">
      <alignment horizontal="center" textRotation="255" wrapText="1"/>
    </xf>
    <xf numFmtId="0" fontId="2" fillId="0" borderId="30" xfId="0" applyFont="1" applyBorder="1"/>
    <xf numFmtId="0" fontId="2" fillId="0" borderId="63" xfId="0" applyFont="1" applyBorder="1"/>
    <xf numFmtId="0" fontId="19" fillId="6" borderId="1" xfId="0" applyFont="1" applyFill="1" applyBorder="1" applyAlignment="1">
      <alignment horizontal="center" vertical="top"/>
    </xf>
    <xf numFmtId="0" fontId="84" fillId="23" borderId="1" xfId="0" applyFont="1" applyFill="1" applyBorder="1" applyAlignment="1">
      <alignment horizontal="center" vertical="center" wrapText="1"/>
    </xf>
    <xf numFmtId="0" fontId="85" fillId="6" borderId="62" xfId="0" applyFont="1" applyFill="1" applyBorder="1" applyAlignment="1">
      <alignment horizontal="center" vertical="center"/>
    </xf>
    <xf numFmtId="0" fontId="85" fillId="6" borderId="63" xfId="0" applyFont="1" applyFill="1" applyBorder="1" applyAlignment="1">
      <alignment horizontal="center" vertical="center"/>
    </xf>
    <xf numFmtId="0" fontId="86" fillId="5" borderId="62" xfId="0" applyFont="1" applyFill="1" applyBorder="1" applyAlignment="1">
      <alignment horizontal="left" vertical="top" wrapText="1"/>
    </xf>
    <xf numFmtId="0" fontId="87" fillId="6" borderId="57" xfId="0" applyFont="1" applyFill="1" applyBorder="1" applyAlignment="1">
      <alignment horizontal="center" vertical="center" wrapText="1"/>
    </xf>
    <xf numFmtId="0" fontId="2" fillId="0" borderId="31" xfId="0" applyFont="1" applyBorder="1"/>
    <xf numFmtId="0" fontId="2" fillId="0" borderId="65" xfId="0" applyFont="1" applyBorder="1"/>
    <xf numFmtId="0" fontId="81" fillId="6" borderId="66" xfId="0" applyFont="1" applyFill="1" applyBorder="1" applyAlignment="1">
      <alignment horizontal="center" vertical="center" textRotation="90" wrapText="1"/>
    </xf>
    <xf numFmtId="0" fontId="2" fillId="0" borderId="67" xfId="0" applyFont="1" applyBorder="1"/>
    <xf numFmtId="0" fontId="2" fillId="0" borderId="68" xfId="0" applyFont="1" applyBorder="1"/>
    <xf numFmtId="0" fontId="81" fillId="6" borderId="1" xfId="0" applyFont="1" applyFill="1" applyBorder="1" applyAlignment="1">
      <alignment horizontal="center" vertical="center" wrapText="1"/>
    </xf>
    <xf numFmtId="0" fontId="91" fillId="6" borderId="57" xfId="0" applyFont="1" applyFill="1" applyBorder="1" applyAlignment="1">
      <alignment horizontal="left" vertical="top"/>
    </xf>
    <xf numFmtId="0" fontId="67" fillId="6" borderId="9" xfId="0" applyFont="1" applyFill="1" applyBorder="1" applyAlignment="1">
      <alignment horizontal="center" vertical="center" wrapText="1"/>
    </xf>
    <xf numFmtId="0" fontId="94" fillId="6" borderId="9" xfId="0" applyFont="1" applyFill="1" applyBorder="1" applyAlignment="1">
      <alignment horizontal="center" vertical="center" textRotation="90" wrapText="1"/>
    </xf>
    <xf numFmtId="0" fontId="84" fillId="0" borderId="25" xfId="0" applyFont="1" applyBorder="1" applyAlignment="1">
      <alignment horizontal="left" vertical="top" wrapText="1"/>
    </xf>
    <xf numFmtId="0" fontId="22" fillId="0" borderId="9" xfId="0" applyFont="1" applyBorder="1" applyAlignment="1">
      <alignment horizontal="center"/>
    </xf>
    <xf numFmtId="0" fontId="93" fillId="6" borderId="1" xfId="0" applyFont="1" applyFill="1" applyBorder="1" applyAlignment="1">
      <alignment horizontal="center" vertical="center" wrapText="1"/>
    </xf>
    <xf numFmtId="0" fontId="81" fillId="0" borderId="9" xfId="0" applyFont="1" applyBorder="1" applyAlignment="1">
      <alignment horizontal="center" vertical="center"/>
    </xf>
    <xf numFmtId="0" fontId="81" fillId="0" borderId="25" xfId="0" applyFont="1" applyBorder="1" applyAlignment="1">
      <alignment horizontal="center" vertical="center"/>
    </xf>
    <xf numFmtId="0" fontId="87" fillId="6" borderId="1" xfId="0" applyFont="1" applyFill="1" applyBorder="1" applyAlignment="1">
      <alignment horizontal="center" vertical="center" wrapText="1"/>
    </xf>
    <xf numFmtId="0" fontId="92" fillId="6" borderId="70" xfId="0" applyFont="1" applyFill="1" applyBorder="1" applyAlignment="1">
      <alignment horizontal="center" vertical="center" wrapText="1"/>
    </xf>
    <xf numFmtId="168" fontId="83" fillId="5" borderId="1" xfId="0" applyNumberFormat="1" applyFont="1" applyFill="1" applyBorder="1" applyAlignment="1">
      <alignment horizontal="center" vertical="center" wrapText="1"/>
    </xf>
    <xf numFmtId="0" fontId="87" fillId="6" borderId="66" xfId="0" applyFont="1" applyFill="1" applyBorder="1" applyAlignment="1">
      <alignment horizontal="center" vertical="center" textRotation="90" wrapText="1"/>
    </xf>
    <xf numFmtId="0" fontId="67" fillId="6" borderId="25" xfId="0" applyFont="1" applyFill="1" applyBorder="1" applyAlignment="1">
      <alignment horizontal="center" vertical="center" wrapText="1"/>
    </xf>
    <xf numFmtId="0" fontId="19" fillId="0" borderId="9" xfId="0" applyFont="1" applyBorder="1" applyAlignment="1">
      <alignment horizontal="center" vertical="center"/>
    </xf>
    <xf numFmtId="0" fontId="19" fillId="0" borderId="25" xfId="0" applyFont="1" applyBorder="1" applyAlignment="1">
      <alignment horizontal="center" vertical="center"/>
    </xf>
    <xf numFmtId="0" fontId="27" fillId="0" borderId="9" xfId="0" applyFont="1" applyBorder="1" applyAlignment="1">
      <alignment horizontal="center"/>
    </xf>
    <xf numFmtId="0" fontId="27" fillId="0" borderId="25" xfId="0" applyFont="1" applyBorder="1" applyAlignment="1">
      <alignment horizontal="center"/>
    </xf>
    <xf numFmtId="0" fontId="95" fillId="6" borderId="57" xfId="0" applyFont="1" applyFill="1" applyBorder="1" applyAlignment="1">
      <alignment horizontal="left" vertical="top"/>
    </xf>
  </cellXfs>
  <cellStyles count="3">
    <cellStyle name="Normal" xfId="0" builtinId="0"/>
    <cellStyle name="Normal 2" xfId="1" xr:uid="{E45A2697-5880-4B5D-A5D2-415A2F41E43A}"/>
    <cellStyle name="Normal 3" xfId="2" xr:uid="{74506B1F-0A68-4FEB-92E1-79A0615D1B35}"/>
  </cellStyles>
  <dxfs count="63">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theme="0"/>
          <bgColor theme="0"/>
        </patternFill>
      </fill>
    </dxf>
    <dxf>
      <fill>
        <patternFill patternType="solid">
          <fgColor theme="0"/>
          <bgColor theme="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2"/>
      <tableStyleElement type="firstRowStripe" dxfId="61"/>
      <tableStyleElement type="secondRowStripe" dxfId="6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_rels/chart1.xml.rels><?xml version="1.0" encoding="UTF-8" standalone="yes"?>
<Relationships xmlns="http://schemas.openxmlformats.org/package/2006/relationships"><Relationship Id="rId1" Type="http://schemas.openxmlformats.org/officeDocument/2006/relationships/image" Target="../media/image16.jpeg"/></Relationships>
</file>

<file path=xl/charts/_rels/chart2.xml.rels><?xml version="1.0" encoding="UTF-8" standalone="yes"?>
<Relationships xmlns="http://schemas.openxmlformats.org/package/2006/relationships"><Relationship Id="rId1" Type="http://schemas.openxmlformats.org/officeDocument/2006/relationships/image" Target="../media/image16.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mn-lt"/>
                <a:ea typeface="Times New Roman"/>
                <a:cs typeface="Times New Roman"/>
              </a:defRPr>
            </a:pPr>
            <a:r>
              <a:rPr lang="fr-FR">
                <a:latin typeface="+mn-lt"/>
              </a:rPr>
              <a:t>BAR CHART</a:t>
            </a:r>
          </a:p>
        </c:rich>
      </c:tx>
      <c:layout>
        <c:manualLayout>
          <c:xMode val="edge"/>
          <c:yMode val="edge"/>
          <c:x val="0.42226890756302532"/>
          <c:y val="1.4084507042253521E-2"/>
        </c:manualLayout>
      </c:layout>
      <c:overlay val="0"/>
      <c:spPr>
        <a:noFill/>
        <a:ln w="25400">
          <a:noFill/>
        </a:ln>
      </c:spPr>
    </c:title>
    <c:autoTitleDeleted val="0"/>
    <c:plotArea>
      <c:layout>
        <c:manualLayout>
          <c:layoutTarget val="inner"/>
          <c:xMode val="edge"/>
          <c:yMode val="edge"/>
          <c:x val="9.8739495798319574E-2"/>
          <c:y val="9.5774779619800327E-2"/>
          <c:w val="0.86974789915966455"/>
          <c:h val="0.72676156299730821"/>
        </c:manualLayout>
      </c:layout>
      <c:barChart>
        <c:barDir val="col"/>
        <c:grouping val="clustered"/>
        <c:varyColors val="0"/>
        <c:ser>
          <c:idx val="1"/>
          <c:order val="0"/>
          <c:tx>
            <c:strRef>
              <c:f>[1]Calculs!$F$13</c:f>
              <c:strCache>
                <c:ptCount val="1"/>
                <c:pt idx="0">
                  <c:v>Frequency observed</c:v>
                </c:pt>
              </c:strCache>
            </c:strRef>
          </c:tx>
          <c:spPr>
            <a:solidFill>
              <a:srgbClr val="9999FF"/>
            </a:solidFill>
            <a:ln w="12700">
              <a:solidFill>
                <a:srgbClr val="000000"/>
              </a:solidFill>
              <a:prstDash val="solid"/>
            </a:ln>
          </c:spPr>
          <c:invertIfNegative val="0"/>
          <c:cat>
            <c:strRef>
              <c:f>[1]Calculs!$C$14:$C$25</c:f>
              <c:strCache>
                <c:ptCount val="12"/>
                <c:pt idx="0">
                  <c:v>128.9</c:v>
                </c:pt>
                <c:pt idx="1">
                  <c:v>141.35</c:v>
                </c:pt>
                <c:pt idx="2">
                  <c:v>153.8</c:v>
                </c:pt>
                <c:pt idx="3">
                  <c:v>166.25</c:v>
                </c:pt>
                <c:pt idx="4">
                  <c:v>178.7</c:v>
                </c:pt>
                <c:pt idx="5">
                  <c:v>191.15</c:v>
                </c:pt>
                <c:pt idx="6">
                  <c:v>203.6</c:v>
                </c:pt>
                <c:pt idx="7">
                  <c:v>216.05</c:v>
                </c:pt>
                <c:pt idx="8">
                  <c:v>228.5</c:v>
                </c:pt>
                <c:pt idx="9">
                  <c:v>240.95</c:v>
                </c:pt>
                <c:pt idx="10">
                  <c:v>253.4</c:v>
                </c:pt>
                <c:pt idx="11">
                  <c:v>265.85</c:v>
                </c:pt>
              </c:strCache>
            </c:strRef>
          </c:cat>
          <c:val>
            <c:numRef>
              <c:f>[1]Calculs!$F$14:$F$25</c:f>
              <c:numCache>
                <c:formatCode>General</c:formatCode>
                <c:ptCount val="12"/>
                <c:pt idx="0">
                  <c:v>0</c:v>
                </c:pt>
                <c:pt idx="1">
                  <c:v>0</c:v>
                </c:pt>
                <c:pt idx="2">
                  <c:v>3.3333333333333333E-2</c:v>
                </c:pt>
                <c:pt idx="3">
                  <c:v>3.3333333333333333E-2</c:v>
                </c:pt>
                <c:pt idx="4">
                  <c:v>0.13333333333333336</c:v>
                </c:pt>
                <c:pt idx="5">
                  <c:v>0.2</c:v>
                </c:pt>
                <c:pt idx="6">
                  <c:v>0.19999999999999996</c:v>
                </c:pt>
                <c:pt idx="7">
                  <c:v>0.23333333333333339</c:v>
                </c:pt>
                <c:pt idx="8">
                  <c:v>0.1333333333333333</c:v>
                </c:pt>
                <c:pt idx="9">
                  <c:v>3.3333333333333326E-2</c:v>
                </c:pt>
                <c:pt idx="10">
                  <c:v>0</c:v>
                </c:pt>
                <c:pt idx="11">
                  <c:v>0</c:v>
                </c:pt>
              </c:numCache>
            </c:numRef>
          </c:val>
          <c:extLst>
            <c:ext xmlns:c16="http://schemas.microsoft.com/office/drawing/2014/chart" uri="{C3380CC4-5D6E-409C-BE32-E72D297353CC}">
              <c16:uniqueId val="{00000000-AEAD-4AA4-9B79-2F0A04BE82D7}"/>
            </c:ext>
          </c:extLst>
        </c:ser>
        <c:dLbls>
          <c:showLegendKey val="0"/>
          <c:showVal val="0"/>
          <c:showCatName val="0"/>
          <c:showSerName val="0"/>
          <c:showPercent val="0"/>
          <c:showBubbleSize val="0"/>
        </c:dLbls>
        <c:gapWidth val="150"/>
        <c:axId val="90835584"/>
        <c:axId val="90853760"/>
      </c:barChart>
      <c:lineChart>
        <c:grouping val="standard"/>
        <c:varyColors val="0"/>
        <c:ser>
          <c:idx val="0"/>
          <c:order val="1"/>
          <c:tx>
            <c:strRef>
              <c:f>[1]Calculs!$H$13</c:f>
              <c:strCache>
                <c:ptCount val="1"/>
                <c:pt idx="0">
                  <c:v>Normal theoretical law</c:v>
                </c:pt>
              </c:strCache>
            </c:strRef>
          </c:tx>
          <c:spPr>
            <a:ln w="25400">
              <a:solidFill>
                <a:srgbClr val="000080"/>
              </a:solidFill>
              <a:prstDash val="solid"/>
            </a:ln>
          </c:spPr>
          <c:marker>
            <c:symbol val="none"/>
          </c:marker>
          <c:cat>
            <c:strRef>
              <c:f>[1]Calculs!$C$14:$C$25</c:f>
              <c:strCache>
                <c:ptCount val="12"/>
                <c:pt idx="0">
                  <c:v>128.9</c:v>
                </c:pt>
                <c:pt idx="1">
                  <c:v>141.35</c:v>
                </c:pt>
                <c:pt idx="2">
                  <c:v>153.8</c:v>
                </c:pt>
                <c:pt idx="3">
                  <c:v>166.25</c:v>
                </c:pt>
                <c:pt idx="4">
                  <c:v>178.7</c:v>
                </c:pt>
                <c:pt idx="5">
                  <c:v>191.15</c:v>
                </c:pt>
                <c:pt idx="6">
                  <c:v>203.6</c:v>
                </c:pt>
                <c:pt idx="7">
                  <c:v>216.05</c:v>
                </c:pt>
                <c:pt idx="8">
                  <c:v>228.5</c:v>
                </c:pt>
                <c:pt idx="9">
                  <c:v>240.95</c:v>
                </c:pt>
                <c:pt idx="10">
                  <c:v>253.4</c:v>
                </c:pt>
                <c:pt idx="11">
                  <c:v>265.85</c:v>
                </c:pt>
              </c:strCache>
            </c:strRef>
          </c:cat>
          <c:val>
            <c:numRef>
              <c:f>[1]Calculs!$H$14:$H$25</c:f>
              <c:numCache>
                <c:formatCode>General</c:formatCode>
                <c:ptCount val="12"/>
                <c:pt idx="0">
                  <c:v>1.0754093295139346E-4</c:v>
                </c:pt>
                <c:pt idx="1">
                  <c:v>1.1493646879468171E-3</c:v>
                </c:pt>
                <c:pt idx="2">
                  <c:v>8.4220445482295781E-3</c:v>
                </c:pt>
                <c:pt idx="3">
                  <c:v>3.8504584449977154E-2</c:v>
                </c:pt>
                <c:pt idx="4">
                  <c:v>0.11426892233464962</c:v>
                </c:pt>
                <c:pt idx="5">
                  <c:v>0.21748398852957604</c:v>
                </c:pt>
                <c:pt idx="6">
                  <c:v>0.26559902326995688</c:v>
                </c:pt>
                <c:pt idx="7">
                  <c:v>0.20815893000125185</c:v>
                </c:pt>
                <c:pt idx="8">
                  <c:v>0.1046763509053471</c:v>
                </c:pt>
                <c:pt idx="9">
                  <c:v>3.3756455783896966E-2</c:v>
                </c:pt>
                <c:pt idx="10">
                  <c:v>6.9753316029824708E-3</c:v>
                </c:pt>
                <c:pt idx="11">
                  <c:v>9.2261985201080865E-4</c:v>
                </c:pt>
              </c:numCache>
            </c:numRef>
          </c:val>
          <c:smooth val="1"/>
          <c:extLst>
            <c:ext xmlns:c16="http://schemas.microsoft.com/office/drawing/2014/chart" uri="{C3380CC4-5D6E-409C-BE32-E72D297353CC}">
              <c16:uniqueId val="{00000001-AEAD-4AA4-9B79-2F0A04BE82D7}"/>
            </c:ext>
          </c:extLst>
        </c:ser>
        <c:dLbls>
          <c:showLegendKey val="0"/>
          <c:showVal val="0"/>
          <c:showCatName val="0"/>
          <c:showSerName val="0"/>
          <c:showPercent val="0"/>
          <c:showBubbleSize val="0"/>
        </c:dLbls>
        <c:marker val="1"/>
        <c:smooth val="0"/>
        <c:axId val="90835584"/>
        <c:axId val="90853760"/>
      </c:lineChart>
      <c:catAx>
        <c:axId val="90835584"/>
        <c:scaling>
          <c:orientation val="minMax"/>
        </c:scaling>
        <c:delete val="0"/>
        <c:axPos val="b"/>
        <c:numFmt formatCode="0.000" sourceLinked="0"/>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mn-lt"/>
                <a:ea typeface="Times New Roman"/>
                <a:cs typeface="Times New Roman"/>
              </a:defRPr>
            </a:pPr>
            <a:endParaRPr lang="fr-FR"/>
          </a:p>
        </c:txPr>
        <c:crossAx val="90853760"/>
        <c:crosses val="autoZero"/>
        <c:auto val="1"/>
        <c:lblAlgn val="ctr"/>
        <c:lblOffset val="100"/>
        <c:tickLblSkip val="1"/>
        <c:tickMarkSkip val="1"/>
        <c:noMultiLvlLbl val="0"/>
      </c:catAx>
      <c:valAx>
        <c:axId val="90853760"/>
        <c:scaling>
          <c:orientation val="minMax"/>
          <c:min val="0"/>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mn-lt"/>
                <a:ea typeface="Times New Roman"/>
                <a:cs typeface="Times New Roman"/>
              </a:defRPr>
            </a:pPr>
            <a:endParaRPr lang="fr-FR"/>
          </a:p>
        </c:txPr>
        <c:crossAx val="90835584"/>
        <c:crosses val="autoZero"/>
        <c:crossBetween val="between"/>
      </c:valAx>
      <c:spPr>
        <a:blipFill dpi="0" rotWithShape="0">
          <a:blip xmlns:r="http://schemas.openxmlformats.org/officeDocument/2006/relationships" r:embed="rId1"/>
          <a:srcRect/>
          <a:tile tx="0" ty="0" sx="100000" sy="100000" flip="none" algn="tl"/>
        </a:blipFill>
        <a:ln w="12700">
          <a:solidFill>
            <a:srgbClr val="FF99CC"/>
          </a:solidFill>
          <a:prstDash val="solid"/>
        </a:ln>
      </c:spPr>
    </c:plotArea>
    <c:legend>
      <c:legendPos val="b"/>
      <c:layout>
        <c:manualLayout>
          <c:xMode val="edge"/>
          <c:yMode val="edge"/>
          <c:x val="0.19117647058823528"/>
          <c:y val="0.90140963365494864"/>
          <c:w val="0.73739495798319465"/>
          <c:h val="5.9154929577464807E-2"/>
        </c:manualLayout>
      </c:layout>
      <c:overlay val="0"/>
      <c:spPr>
        <a:solidFill>
          <a:srgbClr val="FFFFFF"/>
        </a:solidFill>
        <a:ln w="25400">
          <a:noFill/>
        </a:ln>
      </c:spPr>
      <c:txPr>
        <a:bodyPr/>
        <a:lstStyle/>
        <a:p>
          <a:pPr>
            <a:defRPr sz="1000" b="0" i="0" u="none" strike="noStrike" baseline="0">
              <a:solidFill>
                <a:srgbClr val="000000"/>
              </a:solidFill>
              <a:latin typeface="+mn-lt"/>
              <a:ea typeface="Times New Roman"/>
              <a:cs typeface="Times New Roman"/>
            </a:defRPr>
          </a:pPr>
          <a:endParaRPr lang="fr-FR"/>
        </a:p>
      </c:txPr>
    </c:legend>
    <c:plotVisOnly val="1"/>
    <c:dispBlanksAs val="gap"/>
    <c:showDLblsOverMax val="0"/>
  </c:chart>
  <c:spPr>
    <a:solidFill>
      <a:srgbClr val="FFFFFF"/>
    </a:solidFill>
    <a:ln w="12700">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fr-FR"/>
    </a:p>
  </c:txPr>
  <c:printSettings>
    <c:headerFooter alignWithMargins="0"/>
    <c:pageMargins b="1" l="0.75000000000000078" r="0.75000000000000078" t="1" header="0.49212598450000034" footer="0.49212598450000034"/>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mn-lt"/>
                <a:ea typeface="Times New Roman"/>
                <a:cs typeface="Times New Roman"/>
              </a:defRPr>
            </a:pPr>
            <a:r>
              <a:rPr lang="fr-FR" sz="1000">
                <a:latin typeface="+mn-lt"/>
              </a:rPr>
              <a:t>FILM OF PRODUCTION</a:t>
            </a:r>
          </a:p>
        </c:rich>
      </c:tx>
      <c:layout>
        <c:manualLayout>
          <c:xMode val="edge"/>
          <c:yMode val="edge"/>
          <c:x val="0.38888955547223303"/>
          <c:y val="3.873239436619718E-2"/>
        </c:manualLayout>
      </c:layout>
      <c:overlay val="0"/>
      <c:spPr>
        <a:noFill/>
        <a:ln w="25400">
          <a:noFill/>
        </a:ln>
      </c:spPr>
    </c:title>
    <c:autoTitleDeleted val="0"/>
    <c:plotArea>
      <c:layout>
        <c:manualLayout>
          <c:layoutTarget val="inner"/>
          <c:xMode val="edge"/>
          <c:yMode val="edge"/>
          <c:x val="6.9841378102334609E-2"/>
          <c:y val="0.12676056338028169"/>
          <c:w val="0.9238109558081532"/>
          <c:h val="0.7077464788732396"/>
        </c:manualLayout>
      </c:layout>
      <c:lineChart>
        <c:grouping val="standard"/>
        <c:varyColors val="0"/>
        <c:ser>
          <c:idx val="1"/>
          <c:order val="0"/>
          <c:tx>
            <c:strRef>
              <c:f>[1]Data!$C$12</c:f>
              <c:strCache>
                <c:ptCount val="1"/>
                <c:pt idx="0">
                  <c:v>Lower tolerance </c:v>
                </c:pt>
              </c:strCache>
            </c:strRef>
          </c:tx>
          <c:spPr>
            <a:ln w="25400">
              <a:solidFill>
                <a:srgbClr val="FF0000"/>
              </a:solidFill>
              <a:prstDash val="lgDashDot"/>
            </a:ln>
          </c:spPr>
          <c:marker>
            <c:symbol val="none"/>
          </c:marker>
          <c:val>
            <c:numRef>
              <c:f>[1]Calculs!$K$34:$K$158</c:f>
              <c:numCache>
                <c:formatCode>General</c:formatCode>
                <c:ptCount val="1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numCache>
            </c:numRef>
          </c:val>
          <c:smooth val="1"/>
          <c:extLst>
            <c:ext xmlns:c16="http://schemas.microsoft.com/office/drawing/2014/chart" uri="{C3380CC4-5D6E-409C-BE32-E72D297353CC}">
              <c16:uniqueId val="{00000000-6142-4AAD-9C15-F9FDAD1A7975}"/>
            </c:ext>
          </c:extLst>
        </c:ser>
        <c:ser>
          <c:idx val="0"/>
          <c:order val="1"/>
          <c:tx>
            <c:strRef>
              <c:f>[1]Data!$C$11</c:f>
              <c:strCache>
                <c:ptCount val="1"/>
                <c:pt idx="0">
                  <c:v>Upper tolerance </c:v>
                </c:pt>
              </c:strCache>
            </c:strRef>
          </c:tx>
          <c:spPr>
            <a:ln w="25400">
              <a:solidFill>
                <a:srgbClr val="FF0000"/>
              </a:solidFill>
              <a:prstDash val="lgDashDot"/>
            </a:ln>
          </c:spPr>
          <c:marker>
            <c:symbol val="none"/>
          </c:marker>
          <c:val>
            <c:numRef>
              <c:f>[1]Calculs!$L$34:$L$158</c:f>
              <c:numCache>
                <c:formatCode>General</c:formatCode>
                <c:ptCount val="125"/>
                <c:pt idx="0">
                  <c:v>400</c:v>
                </c:pt>
                <c:pt idx="1">
                  <c:v>400</c:v>
                </c:pt>
                <c:pt idx="2">
                  <c:v>400</c:v>
                </c:pt>
                <c:pt idx="3">
                  <c:v>400</c:v>
                </c:pt>
                <c:pt idx="4">
                  <c:v>400</c:v>
                </c:pt>
                <c:pt idx="5">
                  <c:v>400</c:v>
                </c:pt>
                <c:pt idx="6">
                  <c:v>400</c:v>
                </c:pt>
                <c:pt idx="7">
                  <c:v>400</c:v>
                </c:pt>
                <c:pt idx="8">
                  <c:v>400</c:v>
                </c:pt>
                <c:pt idx="9">
                  <c:v>400</c:v>
                </c:pt>
                <c:pt idx="10">
                  <c:v>400</c:v>
                </c:pt>
                <c:pt idx="11">
                  <c:v>400</c:v>
                </c:pt>
                <c:pt idx="12">
                  <c:v>400</c:v>
                </c:pt>
                <c:pt idx="13">
                  <c:v>400</c:v>
                </c:pt>
                <c:pt idx="14">
                  <c:v>400</c:v>
                </c:pt>
                <c:pt idx="15">
                  <c:v>400</c:v>
                </c:pt>
                <c:pt idx="16">
                  <c:v>400</c:v>
                </c:pt>
                <c:pt idx="17">
                  <c:v>400</c:v>
                </c:pt>
                <c:pt idx="18">
                  <c:v>400</c:v>
                </c:pt>
                <c:pt idx="19">
                  <c:v>400</c:v>
                </c:pt>
                <c:pt idx="20">
                  <c:v>400</c:v>
                </c:pt>
                <c:pt idx="21">
                  <c:v>400</c:v>
                </c:pt>
                <c:pt idx="22">
                  <c:v>400</c:v>
                </c:pt>
                <c:pt idx="23">
                  <c:v>400</c:v>
                </c:pt>
                <c:pt idx="24">
                  <c:v>400</c:v>
                </c:pt>
                <c:pt idx="25">
                  <c:v>400</c:v>
                </c:pt>
                <c:pt idx="26">
                  <c:v>400</c:v>
                </c:pt>
                <c:pt idx="27">
                  <c:v>400</c:v>
                </c:pt>
                <c:pt idx="28">
                  <c:v>400</c:v>
                </c:pt>
                <c:pt idx="29">
                  <c:v>400</c:v>
                </c:pt>
                <c:pt idx="30">
                  <c:v>400</c:v>
                </c:pt>
                <c:pt idx="31">
                  <c:v>400</c:v>
                </c:pt>
                <c:pt idx="32">
                  <c:v>400</c:v>
                </c:pt>
                <c:pt idx="33">
                  <c:v>400</c:v>
                </c:pt>
                <c:pt idx="34">
                  <c:v>400</c:v>
                </c:pt>
                <c:pt idx="35">
                  <c:v>400</c:v>
                </c:pt>
                <c:pt idx="36">
                  <c:v>400</c:v>
                </c:pt>
                <c:pt idx="37">
                  <c:v>400</c:v>
                </c:pt>
                <c:pt idx="38">
                  <c:v>400</c:v>
                </c:pt>
                <c:pt idx="39">
                  <c:v>400</c:v>
                </c:pt>
                <c:pt idx="40">
                  <c:v>400</c:v>
                </c:pt>
                <c:pt idx="41">
                  <c:v>400</c:v>
                </c:pt>
                <c:pt idx="42">
                  <c:v>400</c:v>
                </c:pt>
                <c:pt idx="43">
                  <c:v>400</c:v>
                </c:pt>
                <c:pt idx="44">
                  <c:v>400</c:v>
                </c:pt>
                <c:pt idx="45">
                  <c:v>400</c:v>
                </c:pt>
                <c:pt idx="46">
                  <c:v>400</c:v>
                </c:pt>
                <c:pt idx="47">
                  <c:v>400</c:v>
                </c:pt>
                <c:pt idx="48">
                  <c:v>400</c:v>
                </c:pt>
                <c:pt idx="49">
                  <c:v>400</c:v>
                </c:pt>
                <c:pt idx="50">
                  <c:v>400</c:v>
                </c:pt>
                <c:pt idx="51">
                  <c:v>400</c:v>
                </c:pt>
                <c:pt idx="52">
                  <c:v>400</c:v>
                </c:pt>
                <c:pt idx="53">
                  <c:v>400</c:v>
                </c:pt>
                <c:pt idx="54">
                  <c:v>400</c:v>
                </c:pt>
                <c:pt idx="55">
                  <c:v>400</c:v>
                </c:pt>
                <c:pt idx="56">
                  <c:v>400</c:v>
                </c:pt>
                <c:pt idx="57">
                  <c:v>400</c:v>
                </c:pt>
                <c:pt idx="58">
                  <c:v>400</c:v>
                </c:pt>
                <c:pt idx="59">
                  <c:v>400</c:v>
                </c:pt>
                <c:pt idx="60">
                  <c:v>400</c:v>
                </c:pt>
                <c:pt idx="61">
                  <c:v>400</c:v>
                </c:pt>
                <c:pt idx="62">
                  <c:v>400</c:v>
                </c:pt>
                <c:pt idx="63">
                  <c:v>400</c:v>
                </c:pt>
                <c:pt idx="64">
                  <c:v>400</c:v>
                </c:pt>
                <c:pt idx="65">
                  <c:v>400</c:v>
                </c:pt>
                <c:pt idx="66">
                  <c:v>400</c:v>
                </c:pt>
                <c:pt idx="67">
                  <c:v>400</c:v>
                </c:pt>
                <c:pt idx="68">
                  <c:v>400</c:v>
                </c:pt>
                <c:pt idx="69">
                  <c:v>400</c:v>
                </c:pt>
                <c:pt idx="70">
                  <c:v>400</c:v>
                </c:pt>
                <c:pt idx="71">
                  <c:v>400</c:v>
                </c:pt>
                <c:pt idx="72">
                  <c:v>400</c:v>
                </c:pt>
                <c:pt idx="73">
                  <c:v>400</c:v>
                </c:pt>
                <c:pt idx="74">
                  <c:v>400</c:v>
                </c:pt>
                <c:pt idx="75">
                  <c:v>400</c:v>
                </c:pt>
                <c:pt idx="76">
                  <c:v>400</c:v>
                </c:pt>
                <c:pt idx="77">
                  <c:v>400</c:v>
                </c:pt>
                <c:pt idx="78">
                  <c:v>400</c:v>
                </c:pt>
                <c:pt idx="79">
                  <c:v>400</c:v>
                </c:pt>
                <c:pt idx="80">
                  <c:v>400</c:v>
                </c:pt>
                <c:pt idx="81">
                  <c:v>400</c:v>
                </c:pt>
                <c:pt idx="82">
                  <c:v>400</c:v>
                </c:pt>
                <c:pt idx="83">
                  <c:v>400</c:v>
                </c:pt>
                <c:pt idx="84">
                  <c:v>400</c:v>
                </c:pt>
                <c:pt idx="85">
                  <c:v>400</c:v>
                </c:pt>
                <c:pt idx="86">
                  <c:v>400</c:v>
                </c:pt>
                <c:pt idx="87">
                  <c:v>400</c:v>
                </c:pt>
                <c:pt idx="88">
                  <c:v>400</c:v>
                </c:pt>
                <c:pt idx="89">
                  <c:v>400</c:v>
                </c:pt>
                <c:pt idx="90">
                  <c:v>400</c:v>
                </c:pt>
                <c:pt idx="91">
                  <c:v>400</c:v>
                </c:pt>
                <c:pt idx="92">
                  <c:v>400</c:v>
                </c:pt>
                <c:pt idx="93">
                  <c:v>400</c:v>
                </c:pt>
                <c:pt idx="94">
                  <c:v>400</c:v>
                </c:pt>
                <c:pt idx="95">
                  <c:v>400</c:v>
                </c:pt>
                <c:pt idx="96">
                  <c:v>400</c:v>
                </c:pt>
                <c:pt idx="97">
                  <c:v>400</c:v>
                </c:pt>
                <c:pt idx="98">
                  <c:v>400</c:v>
                </c:pt>
                <c:pt idx="99">
                  <c:v>400</c:v>
                </c:pt>
                <c:pt idx="100">
                  <c:v>400</c:v>
                </c:pt>
                <c:pt idx="101">
                  <c:v>400</c:v>
                </c:pt>
                <c:pt idx="102">
                  <c:v>400</c:v>
                </c:pt>
                <c:pt idx="103">
                  <c:v>400</c:v>
                </c:pt>
                <c:pt idx="104">
                  <c:v>400</c:v>
                </c:pt>
                <c:pt idx="105">
                  <c:v>400</c:v>
                </c:pt>
                <c:pt idx="106">
                  <c:v>400</c:v>
                </c:pt>
                <c:pt idx="107">
                  <c:v>400</c:v>
                </c:pt>
                <c:pt idx="108">
                  <c:v>400</c:v>
                </c:pt>
                <c:pt idx="109">
                  <c:v>400</c:v>
                </c:pt>
                <c:pt idx="110">
                  <c:v>400</c:v>
                </c:pt>
                <c:pt idx="111">
                  <c:v>400</c:v>
                </c:pt>
                <c:pt idx="112">
                  <c:v>400</c:v>
                </c:pt>
                <c:pt idx="113">
                  <c:v>400</c:v>
                </c:pt>
                <c:pt idx="114">
                  <c:v>400</c:v>
                </c:pt>
                <c:pt idx="115">
                  <c:v>400</c:v>
                </c:pt>
                <c:pt idx="116">
                  <c:v>400</c:v>
                </c:pt>
                <c:pt idx="117">
                  <c:v>400</c:v>
                </c:pt>
                <c:pt idx="118">
                  <c:v>400</c:v>
                </c:pt>
                <c:pt idx="119">
                  <c:v>400</c:v>
                </c:pt>
                <c:pt idx="120">
                  <c:v>400</c:v>
                </c:pt>
                <c:pt idx="121">
                  <c:v>400</c:v>
                </c:pt>
                <c:pt idx="122">
                  <c:v>400</c:v>
                </c:pt>
                <c:pt idx="123">
                  <c:v>400</c:v>
                </c:pt>
                <c:pt idx="124">
                  <c:v>400</c:v>
                </c:pt>
              </c:numCache>
            </c:numRef>
          </c:val>
          <c:smooth val="1"/>
          <c:extLst>
            <c:ext xmlns:c16="http://schemas.microsoft.com/office/drawing/2014/chart" uri="{C3380CC4-5D6E-409C-BE32-E72D297353CC}">
              <c16:uniqueId val="{00000001-6142-4AAD-9C15-F9FDAD1A7975}"/>
            </c:ext>
          </c:extLst>
        </c:ser>
        <c:ser>
          <c:idx val="2"/>
          <c:order val="2"/>
          <c:tx>
            <c:strRef>
              <c:f>[1]Data!$D$9</c:f>
              <c:strCache>
                <c:ptCount val="1"/>
                <c:pt idx="0">
                  <c:v>Pull off</c:v>
                </c:pt>
              </c:strCache>
            </c:strRef>
          </c:tx>
          <c:spPr>
            <a:ln w="28575">
              <a:noFill/>
            </a:ln>
          </c:spPr>
          <c:marker>
            <c:symbol val="diamond"/>
            <c:size val="5"/>
            <c:spPr>
              <a:solidFill>
                <a:srgbClr val="333333"/>
              </a:solidFill>
              <a:ln>
                <a:solidFill>
                  <a:srgbClr val="333333"/>
                </a:solidFill>
                <a:prstDash val="solid"/>
              </a:ln>
            </c:spPr>
          </c:marker>
          <c:val>
            <c:numRef>
              <c:f>[1]Data!$D$15:$D$72</c:f>
              <c:numCache>
                <c:formatCode>General</c:formatCode>
                <c:ptCount val="58"/>
                <c:pt idx="0">
                  <c:v>200.3</c:v>
                </c:pt>
                <c:pt idx="1">
                  <c:v>188.9</c:v>
                </c:pt>
                <c:pt idx="2">
                  <c:v>199.3</c:v>
                </c:pt>
                <c:pt idx="3">
                  <c:v>197.5</c:v>
                </c:pt>
                <c:pt idx="4">
                  <c:v>204.4</c:v>
                </c:pt>
                <c:pt idx="5">
                  <c:v>211.5</c:v>
                </c:pt>
                <c:pt idx="6">
                  <c:v>199.4</c:v>
                </c:pt>
                <c:pt idx="7">
                  <c:v>206.5</c:v>
                </c:pt>
                <c:pt idx="8">
                  <c:v>204.5</c:v>
                </c:pt>
                <c:pt idx="9">
                  <c:v>153.80000000000001</c:v>
                </c:pt>
                <c:pt idx="10">
                  <c:v>189.4</c:v>
                </c:pt>
                <c:pt idx="11">
                  <c:v>187.8</c:v>
                </c:pt>
                <c:pt idx="12">
                  <c:v>173.4</c:v>
                </c:pt>
                <c:pt idx="13">
                  <c:v>217.6</c:v>
                </c:pt>
                <c:pt idx="14">
                  <c:v>185.6</c:v>
                </c:pt>
                <c:pt idx="15">
                  <c:v>212.7</c:v>
                </c:pt>
                <c:pt idx="16">
                  <c:v>228.5</c:v>
                </c:pt>
                <c:pt idx="17">
                  <c:v>218.3</c:v>
                </c:pt>
                <c:pt idx="18">
                  <c:v>164.5</c:v>
                </c:pt>
                <c:pt idx="19">
                  <c:v>187</c:v>
                </c:pt>
                <c:pt idx="20">
                  <c:v>176.8</c:v>
                </c:pt>
                <c:pt idx="21">
                  <c:v>225.3</c:v>
                </c:pt>
                <c:pt idx="22">
                  <c:v>187.5</c:v>
                </c:pt>
                <c:pt idx="23">
                  <c:v>198.7</c:v>
                </c:pt>
                <c:pt idx="24">
                  <c:v>201.3</c:v>
                </c:pt>
                <c:pt idx="25">
                  <c:v>203.6</c:v>
                </c:pt>
                <c:pt idx="26">
                  <c:v>215.3</c:v>
                </c:pt>
                <c:pt idx="27">
                  <c:v>172.4</c:v>
                </c:pt>
                <c:pt idx="28">
                  <c:v>173.4</c:v>
                </c:pt>
                <c:pt idx="29">
                  <c:v>217.6</c:v>
                </c:pt>
              </c:numCache>
            </c:numRef>
          </c:val>
          <c:smooth val="0"/>
          <c:extLst>
            <c:ext xmlns:c16="http://schemas.microsoft.com/office/drawing/2014/chart" uri="{C3380CC4-5D6E-409C-BE32-E72D297353CC}">
              <c16:uniqueId val="{00000002-6142-4AAD-9C15-F9FDAD1A7975}"/>
            </c:ext>
          </c:extLst>
        </c:ser>
        <c:ser>
          <c:idx val="3"/>
          <c:order val="3"/>
          <c:tx>
            <c:strRef>
              <c:f>[1]Calculs!$M$32</c:f>
              <c:strCache>
                <c:ptCount val="1"/>
                <c:pt idx="0">
                  <c:v>Nominal</c:v>
                </c:pt>
              </c:strCache>
            </c:strRef>
          </c:tx>
          <c:spPr>
            <a:ln w="38100">
              <a:solidFill>
                <a:srgbClr val="99CC00"/>
              </a:solidFill>
              <a:prstDash val="lgDashDot"/>
            </a:ln>
          </c:spPr>
          <c:marker>
            <c:symbol val="none"/>
          </c:marker>
          <c:val>
            <c:numRef>
              <c:f>[1]Calculs!$M$34:$M$158</c:f>
              <c:numCache>
                <c:formatCode>General</c:formatCode>
                <c:ptCount val="125"/>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pt idx="30">
                  <c:v>50</c:v>
                </c:pt>
                <c:pt idx="31">
                  <c:v>50</c:v>
                </c:pt>
                <c:pt idx="32">
                  <c:v>50</c:v>
                </c:pt>
                <c:pt idx="33">
                  <c:v>50</c:v>
                </c:pt>
                <c:pt idx="34">
                  <c:v>50</c:v>
                </c:pt>
                <c:pt idx="35">
                  <c:v>50</c:v>
                </c:pt>
                <c:pt idx="36">
                  <c:v>50</c:v>
                </c:pt>
                <c:pt idx="37">
                  <c:v>50</c:v>
                </c:pt>
                <c:pt idx="38">
                  <c:v>50</c:v>
                </c:pt>
                <c:pt idx="39">
                  <c:v>50</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50</c:v>
                </c:pt>
                <c:pt idx="58">
                  <c:v>50</c:v>
                </c:pt>
                <c:pt idx="59">
                  <c:v>50</c:v>
                </c:pt>
                <c:pt idx="60">
                  <c:v>50</c:v>
                </c:pt>
                <c:pt idx="61">
                  <c:v>50</c:v>
                </c:pt>
                <c:pt idx="62">
                  <c:v>50</c:v>
                </c:pt>
                <c:pt idx="63">
                  <c:v>50</c:v>
                </c:pt>
                <c:pt idx="64">
                  <c:v>50</c:v>
                </c:pt>
                <c:pt idx="65">
                  <c:v>50</c:v>
                </c:pt>
                <c:pt idx="66">
                  <c:v>50</c:v>
                </c:pt>
                <c:pt idx="67">
                  <c:v>50</c:v>
                </c:pt>
                <c:pt idx="68">
                  <c:v>50</c:v>
                </c:pt>
                <c:pt idx="69">
                  <c:v>50</c:v>
                </c:pt>
                <c:pt idx="70">
                  <c:v>50</c:v>
                </c:pt>
                <c:pt idx="71">
                  <c:v>50</c:v>
                </c:pt>
                <c:pt idx="72">
                  <c:v>50</c:v>
                </c:pt>
                <c:pt idx="73">
                  <c:v>50</c:v>
                </c:pt>
                <c:pt idx="74">
                  <c:v>50</c:v>
                </c:pt>
                <c:pt idx="75">
                  <c:v>50</c:v>
                </c:pt>
                <c:pt idx="76">
                  <c:v>50</c:v>
                </c:pt>
                <c:pt idx="77">
                  <c:v>50</c:v>
                </c:pt>
                <c:pt idx="78">
                  <c:v>50</c:v>
                </c:pt>
                <c:pt idx="79">
                  <c:v>50</c:v>
                </c:pt>
                <c:pt idx="80">
                  <c:v>50</c:v>
                </c:pt>
                <c:pt idx="81">
                  <c:v>50</c:v>
                </c:pt>
                <c:pt idx="82">
                  <c:v>50</c:v>
                </c:pt>
                <c:pt idx="83">
                  <c:v>50</c:v>
                </c:pt>
                <c:pt idx="84">
                  <c:v>50</c:v>
                </c:pt>
                <c:pt idx="85">
                  <c:v>50</c:v>
                </c:pt>
                <c:pt idx="86">
                  <c:v>50</c:v>
                </c:pt>
                <c:pt idx="87">
                  <c:v>50</c:v>
                </c:pt>
                <c:pt idx="88">
                  <c:v>50</c:v>
                </c:pt>
                <c:pt idx="89">
                  <c:v>50</c:v>
                </c:pt>
                <c:pt idx="90">
                  <c:v>50</c:v>
                </c:pt>
                <c:pt idx="91">
                  <c:v>50</c:v>
                </c:pt>
                <c:pt idx="92">
                  <c:v>50</c:v>
                </c:pt>
                <c:pt idx="93">
                  <c:v>50</c:v>
                </c:pt>
                <c:pt idx="94">
                  <c:v>50</c:v>
                </c:pt>
                <c:pt idx="95">
                  <c:v>50</c:v>
                </c:pt>
                <c:pt idx="96">
                  <c:v>50</c:v>
                </c:pt>
                <c:pt idx="97">
                  <c:v>50</c:v>
                </c:pt>
                <c:pt idx="98">
                  <c:v>50</c:v>
                </c:pt>
                <c:pt idx="99">
                  <c:v>50</c:v>
                </c:pt>
                <c:pt idx="100">
                  <c:v>50</c:v>
                </c:pt>
                <c:pt idx="101">
                  <c:v>50</c:v>
                </c:pt>
                <c:pt idx="102">
                  <c:v>50</c:v>
                </c:pt>
                <c:pt idx="103">
                  <c:v>50</c:v>
                </c:pt>
                <c:pt idx="104">
                  <c:v>50</c:v>
                </c:pt>
                <c:pt idx="105">
                  <c:v>50</c:v>
                </c:pt>
                <c:pt idx="106">
                  <c:v>50</c:v>
                </c:pt>
                <c:pt idx="107">
                  <c:v>50</c:v>
                </c:pt>
                <c:pt idx="108">
                  <c:v>50</c:v>
                </c:pt>
                <c:pt idx="109">
                  <c:v>50</c:v>
                </c:pt>
                <c:pt idx="110">
                  <c:v>50</c:v>
                </c:pt>
                <c:pt idx="111">
                  <c:v>50</c:v>
                </c:pt>
                <c:pt idx="112">
                  <c:v>50</c:v>
                </c:pt>
                <c:pt idx="113">
                  <c:v>50</c:v>
                </c:pt>
                <c:pt idx="114">
                  <c:v>50</c:v>
                </c:pt>
                <c:pt idx="115">
                  <c:v>50</c:v>
                </c:pt>
                <c:pt idx="116">
                  <c:v>50</c:v>
                </c:pt>
                <c:pt idx="117">
                  <c:v>50</c:v>
                </c:pt>
                <c:pt idx="118">
                  <c:v>50</c:v>
                </c:pt>
                <c:pt idx="119">
                  <c:v>50</c:v>
                </c:pt>
                <c:pt idx="120">
                  <c:v>50</c:v>
                </c:pt>
                <c:pt idx="121">
                  <c:v>50</c:v>
                </c:pt>
                <c:pt idx="122">
                  <c:v>50</c:v>
                </c:pt>
                <c:pt idx="123">
                  <c:v>50</c:v>
                </c:pt>
                <c:pt idx="124">
                  <c:v>50</c:v>
                </c:pt>
              </c:numCache>
            </c:numRef>
          </c:val>
          <c:smooth val="0"/>
          <c:extLst>
            <c:ext xmlns:c16="http://schemas.microsoft.com/office/drawing/2014/chart" uri="{C3380CC4-5D6E-409C-BE32-E72D297353CC}">
              <c16:uniqueId val="{00000003-6142-4AAD-9C15-F9FDAD1A7975}"/>
            </c:ext>
          </c:extLst>
        </c:ser>
        <c:dLbls>
          <c:showLegendKey val="0"/>
          <c:showVal val="0"/>
          <c:showCatName val="0"/>
          <c:showSerName val="0"/>
          <c:showPercent val="0"/>
          <c:showBubbleSize val="0"/>
        </c:dLbls>
        <c:smooth val="0"/>
        <c:axId val="90890240"/>
        <c:axId val="90891776"/>
      </c:lineChart>
      <c:catAx>
        <c:axId val="908902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mn-lt"/>
                <a:ea typeface="Times New Roman"/>
                <a:cs typeface="Times New Roman"/>
              </a:defRPr>
            </a:pPr>
            <a:endParaRPr lang="fr-FR"/>
          </a:p>
        </c:txPr>
        <c:crossAx val="90891776"/>
        <c:crosses val="autoZero"/>
        <c:auto val="1"/>
        <c:lblAlgn val="ctr"/>
        <c:lblOffset val="100"/>
        <c:tickLblSkip val="5"/>
        <c:tickMarkSkip val="5"/>
        <c:noMultiLvlLbl val="0"/>
      </c:catAx>
      <c:valAx>
        <c:axId val="90891776"/>
        <c:scaling>
          <c:orientation val="minMax"/>
        </c:scaling>
        <c:delete val="0"/>
        <c:axPos val="l"/>
        <c:majorGridlines>
          <c:spPr>
            <a:ln w="3175">
              <a:solidFill>
                <a:srgbClr val="000000"/>
              </a:solidFill>
              <a:prstDash val="solid"/>
            </a:ln>
          </c:spPr>
        </c:majorGridlines>
        <c:numFmt formatCode="0.00" sourceLinked="0"/>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mn-lt"/>
                <a:ea typeface="Times New Roman"/>
                <a:cs typeface="Times New Roman"/>
              </a:defRPr>
            </a:pPr>
            <a:endParaRPr lang="fr-FR"/>
          </a:p>
        </c:txPr>
        <c:crossAx val="90890240"/>
        <c:crosses val="autoZero"/>
        <c:crossBetween val="between"/>
      </c:valAx>
      <c:spPr>
        <a:blipFill dpi="0" rotWithShape="0">
          <a:blip xmlns:r="http://schemas.openxmlformats.org/officeDocument/2006/relationships" r:embed="rId1"/>
          <a:srcRect/>
          <a:tile tx="0" ty="0" sx="100000" sy="100000" flip="none" algn="tl"/>
        </a:blipFill>
        <a:ln w="12700">
          <a:solidFill>
            <a:srgbClr val="000000"/>
          </a:solidFill>
          <a:prstDash val="solid"/>
        </a:ln>
      </c:spPr>
    </c:plotArea>
    <c:legend>
      <c:legendPos val="r"/>
      <c:layout>
        <c:manualLayout>
          <c:xMode val="edge"/>
          <c:yMode val="edge"/>
          <c:x val="6.8254134899804184E-2"/>
          <c:y val="0.91901408450704158"/>
          <c:w val="0.88730292046827453"/>
          <c:h val="5.9859154929577503E-2"/>
        </c:manualLayout>
      </c:layout>
      <c:overlay val="0"/>
      <c:spPr>
        <a:solidFill>
          <a:srgbClr val="FFFFFF"/>
        </a:solidFill>
        <a:ln w="25400">
          <a:noFill/>
        </a:ln>
      </c:spPr>
      <c:txPr>
        <a:bodyPr/>
        <a:lstStyle/>
        <a:p>
          <a:pPr>
            <a:defRPr sz="825" b="0" i="0" u="none" strike="noStrike" baseline="0">
              <a:solidFill>
                <a:srgbClr val="000000"/>
              </a:solidFill>
              <a:latin typeface="+mn-lt"/>
              <a:ea typeface="Times New Roman"/>
              <a:cs typeface="Times New Roman"/>
            </a:defRPr>
          </a:pPr>
          <a:endParaRPr lang="fr-FR"/>
        </a:p>
      </c:txPr>
    </c:legend>
    <c:plotVisOnly val="1"/>
    <c:dispBlanksAs val="gap"/>
    <c:showDLblsOverMax val="0"/>
  </c:chart>
  <c:spPr>
    <a:solidFill>
      <a:srgbClr val="FFFFFF"/>
    </a:solidFill>
    <a:ln w="9525">
      <a:noFill/>
    </a:ln>
  </c:spPr>
  <c:txPr>
    <a:bodyPr/>
    <a:lstStyle/>
    <a:p>
      <a:pPr>
        <a:defRPr sz="1475" b="0" i="0" u="none" strike="noStrike" baseline="0">
          <a:solidFill>
            <a:srgbClr val="000000"/>
          </a:solidFill>
          <a:latin typeface="Times New Roman"/>
          <a:ea typeface="Times New Roman"/>
          <a:cs typeface="Times New Roman"/>
        </a:defRPr>
      </a:pPr>
      <a:endParaRPr lang="fr-FR"/>
    </a:p>
  </c:txPr>
  <c:printSettings>
    <c:headerFooter alignWithMargins="0"/>
    <c:pageMargins b="1" l="0.75000000000000078" r="0.75000000000000078" t="1" header="0.49212598450000034" footer="0.49212598450000034"/>
    <c:pageSetup paperSize="9" orientation="landscape" horizontalDpi="300" verticalDpi="300"/>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9.png"/><Relationship Id="rId1" Type="http://schemas.openxmlformats.org/officeDocument/2006/relationships/image" Target="../media/image10.jpeg"/><Relationship Id="rId4" Type="http://schemas.openxmlformats.org/officeDocument/2006/relationships/image" Target="../media/image1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8.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jpeg"/><Relationship Id="rId5" Type="http://schemas.openxmlformats.org/officeDocument/2006/relationships/image" Target="../media/image29.png"/><Relationship Id="rId4" Type="http://schemas.openxmlformats.org/officeDocument/2006/relationships/image" Target="../media/image28.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26863221" y="26920371"/>
          <a:ext cx="38100" cy="0"/>
          <a:chOff x="5326950" y="3780000"/>
          <a:chExt cx="38100" cy="0"/>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5326950" y="3780000"/>
            <a:ext cx="38100" cy="0"/>
            <a:chOff x="-23340825" y="-24948825"/>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23340825" y="-24948825"/>
              <a:ext cx="28705875" cy="287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200-000005000000}"/>
                </a:ext>
              </a:extLst>
            </xdr:cNvPr>
            <xdr:cNvGrpSpPr/>
          </xdr:nvGrpSpPr>
          <xdr:grpSpPr>
            <a:xfrm>
              <a:off x="-23340825" y="-24948825"/>
              <a:ext cx="28705875" cy="28728825"/>
              <a:chOff x="5346000" y="3780000"/>
              <a:chExt cx="28705875" cy="28728825"/>
            </a:xfrm>
          </xdr:grpSpPr>
          <xdr:sp macro="" textlink="">
            <xdr:nvSpPr>
              <xdr:cNvPr id="6" name="Shape 6">
                <a:extLst>
                  <a:ext uri="{FF2B5EF4-FFF2-40B4-BE49-F238E27FC236}">
                    <a16:creationId xmlns:a16="http://schemas.microsoft.com/office/drawing/2014/main" id="{00000000-0008-0000-0200-000006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 name="Shape 7">
                <a:extLst>
                  <a:ext uri="{FF2B5EF4-FFF2-40B4-BE49-F238E27FC236}">
                    <a16:creationId xmlns:a16="http://schemas.microsoft.com/office/drawing/2014/main" id="{00000000-0008-0000-0200-000007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clientData fLocksWithSheet="0"/>
  </xdr:oneCellAnchor>
  <xdr:oneCellAnchor>
    <xdr:from>
      <xdr:col>19</xdr:col>
      <xdr:colOff>2962275</xdr:colOff>
      <xdr:row>58</xdr:row>
      <xdr:rowOff>161925</xdr:rowOff>
    </xdr:from>
    <xdr:ext cx="762000" cy="933450"/>
    <xdr:sp macro="" textlink="">
      <xdr:nvSpPr>
        <xdr:cNvPr id="8" name="Shape 8">
          <a:extLst>
            <a:ext uri="{FF2B5EF4-FFF2-40B4-BE49-F238E27FC236}">
              <a16:creationId xmlns:a16="http://schemas.microsoft.com/office/drawing/2014/main" id="{00000000-0008-0000-0200-000008000000}"/>
            </a:ext>
          </a:extLst>
        </xdr:cNvPr>
        <xdr:cNvSpPr/>
      </xdr:nvSpPr>
      <xdr:spPr>
        <a:xfrm>
          <a:off x="4969763" y="3318038"/>
          <a:ext cx="752475" cy="923925"/>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114300</xdr:colOff>
      <xdr:row>2</xdr:row>
      <xdr:rowOff>38100</xdr:rowOff>
    </xdr:from>
    <xdr:ext cx="2266950" cy="1162050"/>
    <xdr:pic>
      <xdr:nvPicPr>
        <xdr:cNvPr id="9" name="image1.png" title="Imag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12</xdr:col>
      <xdr:colOff>745066</xdr:colOff>
      <xdr:row>28</xdr:row>
      <xdr:rowOff>23283</xdr:rowOff>
    </xdr:from>
    <xdr:ext cx="5181600" cy="1609725"/>
    <xdr:pic>
      <xdr:nvPicPr>
        <xdr:cNvPr id="10" name="image2.png" title="Image">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2" cstate="print"/>
        <a:stretch>
          <a:fillRect/>
        </a:stretch>
      </xdr:blipFill>
      <xdr:spPr>
        <a:xfrm>
          <a:off x="12022666" y="13637683"/>
          <a:ext cx="5181600" cy="1609725"/>
        </a:xfrm>
        <a:prstGeom prst="rect">
          <a:avLst/>
        </a:prstGeom>
        <a:noFill/>
      </xdr:spPr>
    </xdr:pic>
    <xdr:clientData fLocksWithSheet="0"/>
  </xdr:oneCellAnchor>
  <xdr:oneCellAnchor>
    <xdr:from>
      <xdr:col>1</xdr:col>
      <xdr:colOff>1104900</xdr:colOff>
      <xdr:row>27</xdr:row>
      <xdr:rowOff>314325</xdr:rowOff>
    </xdr:from>
    <xdr:ext cx="5229225" cy="1609725"/>
    <xdr:pic>
      <xdr:nvPicPr>
        <xdr:cNvPr id="11" name="image4.png" title="Image">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2</xdr:col>
      <xdr:colOff>9525</xdr:colOff>
      <xdr:row>32</xdr:row>
      <xdr:rowOff>257175</xdr:rowOff>
    </xdr:from>
    <xdr:ext cx="6486525" cy="2371725"/>
    <xdr:pic>
      <xdr:nvPicPr>
        <xdr:cNvPr id="12" name="image5.png" title="Image">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xdr:col>
      <xdr:colOff>1166284</xdr:colOff>
      <xdr:row>27</xdr:row>
      <xdr:rowOff>263525</xdr:rowOff>
    </xdr:from>
    <xdr:ext cx="1743075" cy="1238250"/>
    <xdr:pic>
      <xdr:nvPicPr>
        <xdr:cNvPr id="13" name="image3.png" title="Image">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547284" y="13579475"/>
          <a:ext cx="1743075" cy="1238250"/>
        </a:xfrm>
        <a:prstGeom prst="rect">
          <a:avLst/>
        </a:prstGeom>
        <a:noFill/>
      </xdr:spPr>
    </xdr:pic>
    <xdr:clientData fLocksWithSheet="0"/>
  </xdr:oneCellAnchor>
  <xdr:oneCellAnchor>
    <xdr:from>
      <xdr:col>10</xdr:col>
      <xdr:colOff>762000</xdr:colOff>
      <xdr:row>32</xdr:row>
      <xdr:rowOff>209550</xdr:rowOff>
    </xdr:from>
    <xdr:ext cx="6486525" cy="2466975"/>
    <xdr:pic>
      <xdr:nvPicPr>
        <xdr:cNvPr id="14" name="image6.png" title="Image">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twoCellAnchor editAs="oneCell">
    <xdr:from>
      <xdr:col>3</xdr:col>
      <xdr:colOff>1276350</xdr:colOff>
      <xdr:row>27</xdr:row>
      <xdr:rowOff>68036</xdr:rowOff>
    </xdr:from>
    <xdr:to>
      <xdr:col>8</xdr:col>
      <xdr:colOff>123553</xdr:colOff>
      <xdr:row>40</xdr:row>
      <xdr:rowOff>315685</xdr:rowOff>
    </xdr:to>
    <xdr:pic>
      <xdr:nvPicPr>
        <xdr:cNvPr id="15" name="Obraz 14">
          <a:extLst>
            <a:ext uri="{FF2B5EF4-FFF2-40B4-BE49-F238E27FC236}">
              <a16:creationId xmlns:a16="http://schemas.microsoft.com/office/drawing/2014/main" id="{00000000-0008-0000-0200-00000F000000}"/>
            </a:ext>
            <a:ext uri="{147F2762-F138-4A5C-976F-8EAC2B608ADB}">
              <a16:predDERef xmlns:a16="http://schemas.microsoft.com/office/drawing/2014/main" pred="{00000000-0008-0000-0200-00000E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3486150" y="16690522"/>
          <a:ext cx="4910546" cy="5015592"/>
        </a:xfrm>
        <a:prstGeom prst="rect">
          <a:avLst/>
        </a:prstGeom>
      </xdr:spPr>
    </xdr:pic>
    <xdr:clientData/>
  </xdr:twoCellAnchor>
  <xdr:twoCellAnchor editAs="oneCell">
    <xdr:from>
      <xdr:col>8</xdr:col>
      <xdr:colOff>446655</xdr:colOff>
      <xdr:row>27</xdr:row>
      <xdr:rowOff>92528</xdr:rowOff>
    </xdr:from>
    <xdr:to>
      <xdr:col>14</xdr:col>
      <xdr:colOff>608513</xdr:colOff>
      <xdr:row>40</xdr:row>
      <xdr:rowOff>315685</xdr:rowOff>
    </xdr:to>
    <xdr:pic>
      <xdr:nvPicPr>
        <xdr:cNvPr id="25" name="Obraz 15">
          <a:extLst>
            <a:ext uri="{FF2B5EF4-FFF2-40B4-BE49-F238E27FC236}">
              <a16:creationId xmlns:a16="http://schemas.microsoft.com/office/drawing/2014/main" id="{00000000-0008-0000-0200-000019000000}"/>
            </a:ext>
            <a:ext uri="{147F2762-F138-4A5C-976F-8EAC2B608ADB}">
              <a16:predDERef xmlns:a16="http://schemas.microsoft.com/office/drawing/2014/main" pred="{00000000-0008-0000-02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8719798" y="16715014"/>
          <a:ext cx="5267258" cy="4991100"/>
        </a:xfrm>
        <a:prstGeom prst="rect">
          <a:avLst/>
        </a:prstGeom>
      </xdr:spPr>
    </xdr:pic>
    <xdr:clientData/>
  </xdr:twoCellAnchor>
  <xdr:twoCellAnchor editAs="oneCell">
    <xdr:from>
      <xdr:col>20</xdr:col>
      <xdr:colOff>1175656</xdr:colOff>
      <xdr:row>45</xdr:row>
      <xdr:rowOff>337458</xdr:rowOff>
    </xdr:from>
    <xdr:to>
      <xdr:col>24</xdr:col>
      <xdr:colOff>1136970</xdr:colOff>
      <xdr:row>56</xdr:row>
      <xdr:rowOff>492458</xdr:rowOff>
    </xdr:to>
    <xdr:pic>
      <xdr:nvPicPr>
        <xdr:cNvPr id="17" name="Imag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21934713" y="21793201"/>
          <a:ext cx="11423971" cy="4346000"/>
        </a:xfrm>
        <a:prstGeom prst="rect">
          <a:avLst/>
        </a:prstGeom>
        <a:ln>
          <a:solidFill>
            <a:schemeClr val="accent1"/>
          </a:solidFill>
        </a:ln>
      </xdr:spPr>
    </xdr:pic>
    <xdr:clientData/>
  </xdr:twoCellAnchor>
  <xdr:twoCellAnchor>
    <xdr:from>
      <xdr:col>21</xdr:col>
      <xdr:colOff>370114</xdr:colOff>
      <xdr:row>42</xdr:row>
      <xdr:rowOff>315686</xdr:rowOff>
    </xdr:from>
    <xdr:to>
      <xdr:col>21</xdr:col>
      <xdr:colOff>957943</xdr:colOff>
      <xdr:row>48</xdr:row>
      <xdr:rowOff>76200</xdr:rowOff>
    </xdr:to>
    <xdr:sp macro="" textlink="">
      <xdr:nvSpPr>
        <xdr:cNvPr id="18" name="Flèche : bas 17">
          <a:extLst>
            <a:ext uri="{FF2B5EF4-FFF2-40B4-BE49-F238E27FC236}">
              <a16:creationId xmlns:a16="http://schemas.microsoft.com/office/drawing/2014/main" id="{00000000-0008-0000-0200-000012000000}"/>
            </a:ext>
          </a:extLst>
        </xdr:cNvPr>
        <xdr:cNvSpPr/>
      </xdr:nvSpPr>
      <xdr:spPr>
        <a:xfrm>
          <a:off x="27138085" y="20813486"/>
          <a:ext cx="587829" cy="186145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40278</xdr:colOff>
      <xdr:row>1</xdr:row>
      <xdr:rowOff>535577</xdr:rowOff>
    </xdr:from>
    <xdr:to>
      <xdr:col>10</xdr:col>
      <xdr:colOff>799012</xdr:colOff>
      <xdr:row>5</xdr:row>
      <xdr:rowOff>645522</xdr:rowOff>
    </xdr:to>
    <xdr:pic>
      <xdr:nvPicPr>
        <xdr:cNvPr id="2" name="Imag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5802792" y="1036320"/>
          <a:ext cx="4198620" cy="3767545"/>
        </a:xfrm>
        <a:prstGeom prst="rect">
          <a:avLst/>
        </a:prstGeom>
      </xdr:spPr>
    </xdr:pic>
    <xdr:clientData/>
  </xdr:twoCellAnchor>
  <xdr:twoCellAnchor>
    <xdr:from>
      <xdr:col>7</xdr:col>
      <xdr:colOff>649877</xdr:colOff>
      <xdr:row>2</xdr:row>
      <xdr:rowOff>448491</xdr:rowOff>
    </xdr:from>
    <xdr:to>
      <xdr:col>8</xdr:col>
      <xdr:colOff>353786</xdr:colOff>
      <xdr:row>3</xdr:row>
      <xdr:rowOff>126274</xdr:rowOff>
    </xdr:to>
    <xdr:sp macro="" textlink="">
      <xdr:nvSpPr>
        <xdr:cNvPr id="3" name="Ellipse 2">
          <a:extLst>
            <a:ext uri="{FF2B5EF4-FFF2-40B4-BE49-F238E27FC236}">
              <a16:creationId xmlns:a16="http://schemas.microsoft.com/office/drawing/2014/main" id="{00000000-0008-0000-0300-000003000000}"/>
            </a:ext>
          </a:extLst>
        </xdr:cNvPr>
        <xdr:cNvSpPr/>
      </xdr:nvSpPr>
      <xdr:spPr>
        <a:xfrm>
          <a:off x="17272363" y="1678577"/>
          <a:ext cx="563880" cy="701040"/>
        </a:xfrm>
        <a:prstGeom prst="ellipse">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fr-FR"/>
        </a:p>
      </xdr:txBody>
    </xdr:sp>
    <xdr:clientData/>
  </xdr:twoCellAnchor>
  <xdr:twoCellAnchor editAs="oneCell">
    <xdr:from>
      <xdr:col>0</xdr:col>
      <xdr:colOff>0</xdr:colOff>
      <xdr:row>17</xdr:row>
      <xdr:rowOff>97973</xdr:rowOff>
    </xdr:from>
    <xdr:to>
      <xdr:col>5</xdr:col>
      <xdr:colOff>1496199</xdr:colOff>
      <xdr:row>29</xdr:row>
      <xdr:rowOff>404753</xdr:rowOff>
    </xdr:to>
    <xdr:pic>
      <xdr:nvPicPr>
        <xdr:cNvPr id="4" name="Imag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13607144"/>
          <a:ext cx="15571428" cy="5923809"/>
        </a:xfrm>
        <a:prstGeom prst="rect">
          <a:avLst/>
        </a:prstGeom>
      </xdr:spPr>
    </xdr:pic>
    <xdr:clientData/>
  </xdr:twoCellAnchor>
  <xdr:twoCellAnchor>
    <xdr:from>
      <xdr:col>3</xdr:col>
      <xdr:colOff>261256</xdr:colOff>
      <xdr:row>8</xdr:row>
      <xdr:rowOff>1919967</xdr:rowOff>
    </xdr:from>
    <xdr:to>
      <xdr:col>5</xdr:col>
      <xdr:colOff>170688</xdr:colOff>
      <xdr:row>16</xdr:row>
      <xdr:rowOff>436788</xdr:rowOff>
    </xdr:to>
    <xdr:grpSp>
      <xdr:nvGrpSpPr>
        <xdr:cNvPr id="14" name="Groupe 9">
          <a:extLst>
            <a:ext uri="{FF2B5EF4-FFF2-40B4-BE49-F238E27FC236}">
              <a16:creationId xmlns:a16="http://schemas.microsoft.com/office/drawing/2014/main" id="{00000000-0008-0000-0300-00000E000000}"/>
            </a:ext>
            <a:ext uri="{147F2762-F138-4A5C-976F-8EAC2B608ADB}">
              <a16:predDERef xmlns:a16="http://schemas.microsoft.com/office/drawing/2014/main" pred="{00000000-0008-0000-0300-000004000000}"/>
            </a:ext>
          </a:extLst>
        </xdr:cNvPr>
        <xdr:cNvGrpSpPr/>
      </xdr:nvGrpSpPr>
      <xdr:grpSpPr>
        <a:xfrm>
          <a:off x="10776856" y="9050110"/>
          <a:ext cx="3469061" cy="4427764"/>
          <a:chOff x="10853056" y="9154885"/>
          <a:chExt cx="3469061" cy="4419599"/>
        </a:xfrm>
      </xdr:grpSpPr>
      <xdr:pic>
        <xdr:nvPicPr>
          <xdr:cNvPr id="15" name="Image 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0853056" y="9154885"/>
            <a:ext cx="3469061" cy="4419599"/>
          </a:xfrm>
          <a:prstGeom prst="rect">
            <a:avLst/>
          </a:prstGeom>
        </xdr:spPr>
      </xdr:pic>
      <xdr:sp macro="" textlink="">
        <xdr:nvSpPr>
          <xdr:cNvPr id="16" name="Ellipse 6">
            <a:extLst>
              <a:ext uri="{FF2B5EF4-FFF2-40B4-BE49-F238E27FC236}">
                <a16:creationId xmlns:a16="http://schemas.microsoft.com/office/drawing/2014/main" id="{00000000-0008-0000-0300-000010000000}"/>
              </a:ext>
            </a:extLst>
          </xdr:cNvPr>
          <xdr:cNvSpPr/>
        </xdr:nvSpPr>
        <xdr:spPr>
          <a:xfrm>
            <a:off x="10885714" y="11375571"/>
            <a:ext cx="1088572" cy="1284515"/>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5</xdr:col>
      <xdr:colOff>314325</xdr:colOff>
      <xdr:row>8</xdr:row>
      <xdr:rowOff>1924050</xdr:rowOff>
    </xdr:from>
    <xdr:to>
      <xdr:col>10</xdr:col>
      <xdr:colOff>676275</xdr:colOff>
      <xdr:row>16</xdr:row>
      <xdr:rowOff>400050</xdr:rowOff>
    </xdr:to>
    <xdr:grpSp>
      <xdr:nvGrpSpPr>
        <xdr:cNvPr id="11" name="Groupe 8">
          <a:extLst>
            <a:ext uri="{FF2B5EF4-FFF2-40B4-BE49-F238E27FC236}">
              <a16:creationId xmlns:a16="http://schemas.microsoft.com/office/drawing/2014/main" id="{00000000-0008-0000-0300-00000B000000}"/>
            </a:ext>
            <a:ext uri="{147F2762-F138-4A5C-976F-8EAC2B608ADB}">
              <a16:predDERef xmlns:a16="http://schemas.microsoft.com/office/drawing/2014/main" pred="{00000000-0008-0000-0300-00000E000000}"/>
            </a:ext>
          </a:extLst>
        </xdr:cNvPr>
        <xdr:cNvGrpSpPr/>
      </xdr:nvGrpSpPr>
      <xdr:grpSpPr>
        <a:xfrm>
          <a:off x="14389554" y="9054193"/>
          <a:ext cx="5489121" cy="4386943"/>
          <a:chOff x="14336486" y="9466358"/>
          <a:chExt cx="5225143" cy="4116061"/>
        </a:xfrm>
      </xdr:grpSpPr>
      <xdr:pic>
        <xdr:nvPicPr>
          <xdr:cNvPr id="12" name="Image 5">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4336486" y="9466358"/>
            <a:ext cx="5225143" cy="4116061"/>
          </a:xfrm>
          <a:prstGeom prst="rect">
            <a:avLst/>
          </a:prstGeom>
        </xdr:spPr>
      </xdr:pic>
      <xdr:sp macro="" textlink="">
        <xdr:nvSpPr>
          <xdr:cNvPr id="13" name="Ellipse 7">
            <a:extLst>
              <a:ext uri="{FF2B5EF4-FFF2-40B4-BE49-F238E27FC236}">
                <a16:creationId xmlns:a16="http://schemas.microsoft.com/office/drawing/2014/main" id="{00000000-0008-0000-0300-00000D000000}"/>
              </a:ext>
            </a:extLst>
          </xdr:cNvPr>
          <xdr:cNvSpPr/>
        </xdr:nvSpPr>
        <xdr:spPr>
          <a:xfrm>
            <a:off x="15958457" y="10635343"/>
            <a:ext cx="1088572" cy="1284515"/>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514350</xdr:colOff>
      <xdr:row>3</xdr:row>
      <xdr:rowOff>66675</xdr:rowOff>
    </xdr:from>
    <xdr:ext cx="561975" cy="276225"/>
    <xdr:sp macro="" textlink="">
      <xdr:nvSpPr>
        <xdr:cNvPr id="9" name="Shape 9">
          <a:extLst>
            <a:ext uri="{FF2B5EF4-FFF2-40B4-BE49-F238E27FC236}">
              <a16:creationId xmlns:a16="http://schemas.microsoft.com/office/drawing/2014/main" id="{00000000-0008-0000-0400-000009000000}"/>
            </a:ext>
          </a:extLst>
        </xdr:cNvPr>
        <xdr:cNvSpPr/>
      </xdr:nvSpPr>
      <xdr:spPr>
        <a:xfrm>
          <a:off x="5069775" y="364665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xdr:colOff>
      <xdr:row>5</xdr:row>
      <xdr:rowOff>19050</xdr:rowOff>
    </xdr:from>
    <xdr:ext cx="333375" cy="533400"/>
    <xdr:sp macro="" textlink="">
      <xdr:nvSpPr>
        <xdr:cNvPr id="10" name="Shape 10">
          <a:extLst>
            <a:ext uri="{FF2B5EF4-FFF2-40B4-BE49-F238E27FC236}">
              <a16:creationId xmlns:a16="http://schemas.microsoft.com/office/drawing/2014/main" id="{00000000-0008-0000-0400-00000A000000}"/>
            </a:ext>
          </a:extLst>
        </xdr:cNvPr>
        <xdr:cNvSpPr/>
      </xdr:nvSpPr>
      <xdr:spPr>
        <a:xfrm>
          <a:off x="5184075" y="3518063"/>
          <a:ext cx="323850" cy="5238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400050</xdr:colOff>
      <xdr:row>5</xdr:row>
      <xdr:rowOff>19050</xdr:rowOff>
    </xdr:from>
    <xdr:ext cx="304800" cy="504825"/>
    <xdr:sp macro="" textlink="">
      <xdr:nvSpPr>
        <xdr:cNvPr id="11" name="Shape 11">
          <a:extLst>
            <a:ext uri="{FF2B5EF4-FFF2-40B4-BE49-F238E27FC236}">
              <a16:creationId xmlns:a16="http://schemas.microsoft.com/office/drawing/2014/main" id="{00000000-0008-0000-0400-00000B000000}"/>
            </a:ext>
          </a:extLst>
        </xdr:cNvPr>
        <xdr:cNvSpPr/>
      </xdr:nvSpPr>
      <xdr:spPr>
        <a:xfrm>
          <a:off x="5198363" y="3532350"/>
          <a:ext cx="295275" cy="49530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19050</xdr:colOff>
      <xdr:row>5</xdr:row>
      <xdr:rowOff>38100</xdr:rowOff>
    </xdr:from>
    <xdr:ext cx="276225" cy="476250"/>
    <xdr:sp macro="" textlink="">
      <xdr:nvSpPr>
        <xdr:cNvPr id="12" name="Shape 12">
          <a:extLst>
            <a:ext uri="{FF2B5EF4-FFF2-40B4-BE49-F238E27FC236}">
              <a16:creationId xmlns:a16="http://schemas.microsoft.com/office/drawing/2014/main" id="{00000000-0008-0000-0400-00000C000000}"/>
            </a:ext>
          </a:extLst>
        </xdr:cNvPr>
        <xdr:cNvSpPr/>
      </xdr:nvSpPr>
      <xdr:spPr>
        <a:xfrm>
          <a:off x="5212650" y="3546638"/>
          <a:ext cx="266700" cy="46672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38100</xdr:colOff>
      <xdr:row>5</xdr:row>
      <xdr:rowOff>0</xdr:rowOff>
    </xdr:from>
    <xdr:ext cx="304800" cy="514350"/>
    <xdr:sp macro="" textlink="">
      <xdr:nvSpPr>
        <xdr:cNvPr id="13" name="Shape 13">
          <a:extLst>
            <a:ext uri="{FF2B5EF4-FFF2-40B4-BE49-F238E27FC236}">
              <a16:creationId xmlns:a16="http://schemas.microsoft.com/office/drawing/2014/main" id="{00000000-0008-0000-0400-00000D000000}"/>
            </a:ext>
          </a:extLst>
        </xdr:cNvPr>
        <xdr:cNvSpPr/>
      </xdr:nvSpPr>
      <xdr:spPr>
        <a:xfrm>
          <a:off x="5198363" y="3527588"/>
          <a:ext cx="295275" cy="50482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xdr:row>
      <xdr:rowOff>0</xdr:rowOff>
    </xdr:from>
    <xdr:ext cx="304800" cy="533400"/>
    <xdr:sp macro="" textlink="">
      <xdr:nvSpPr>
        <xdr:cNvPr id="14" name="Shape 14">
          <a:extLst>
            <a:ext uri="{FF2B5EF4-FFF2-40B4-BE49-F238E27FC236}">
              <a16:creationId xmlns:a16="http://schemas.microsoft.com/office/drawing/2014/main" id="{00000000-0008-0000-0400-00000E000000}"/>
            </a:ext>
          </a:extLst>
        </xdr:cNvPr>
        <xdr:cNvSpPr/>
      </xdr:nvSpPr>
      <xdr:spPr>
        <a:xfrm>
          <a:off x="5198363" y="3518063"/>
          <a:ext cx="295275" cy="5238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38100</xdr:colOff>
      <xdr:row>5</xdr:row>
      <xdr:rowOff>47625</xdr:rowOff>
    </xdr:from>
    <xdr:ext cx="285750" cy="495300"/>
    <xdr:sp macro="" textlink="">
      <xdr:nvSpPr>
        <xdr:cNvPr id="15" name="Shape 15">
          <a:extLst>
            <a:ext uri="{FF2B5EF4-FFF2-40B4-BE49-F238E27FC236}">
              <a16:creationId xmlns:a16="http://schemas.microsoft.com/office/drawing/2014/main" id="{00000000-0008-0000-0400-00000F000000}"/>
            </a:ext>
          </a:extLst>
        </xdr:cNvPr>
        <xdr:cNvSpPr/>
      </xdr:nvSpPr>
      <xdr:spPr>
        <a:xfrm>
          <a:off x="5207888" y="3537113"/>
          <a:ext cx="276225" cy="4857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19050</xdr:colOff>
      <xdr:row>5</xdr:row>
      <xdr:rowOff>57150</xdr:rowOff>
    </xdr:from>
    <xdr:ext cx="314325" cy="495300"/>
    <xdr:sp macro="" textlink="">
      <xdr:nvSpPr>
        <xdr:cNvPr id="17" name="Shape 17">
          <a:extLst>
            <a:ext uri="{FF2B5EF4-FFF2-40B4-BE49-F238E27FC236}">
              <a16:creationId xmlns:a16="http://schemas.microsoft.com/office/drawing/2014/main" id="{00000000-0008-0000-0400-000011000000}"/>
            </a:ext>
          </a:extLst>
        </xdr:cNvPr>
        <xdr:cNvSpPr/>
      </xdr:nvSpPr>
      <xdr:spPr>
        <a:xfrm>
          <a:off x="5193600" y="3537113"/>
          <a:ext cx="304800" cy="4857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66675</xdr:colOff>
      <xdr:row>5</xdr:row>
      <xdr:rowOff>57150</xdr:rowOff>
    </xdr:from>
    <xdr:ext cx="295275" cy="504825"/>
    <xdr:sp macro="" textlink="">
      <xdr:nvSpPr>
        <xdr:cNvPr id="18" name="Shape 18">
          <a:extLst>
            <a:ext uri="{FF2B5EF4-FFF2-40B4-BE49-F238E27FC236}">
              <a16:creationId xmlns:a16="http://schemas.microsoft.com/office/drawing/2014/main" id="{00000000-0008-0000-0400-000012000000}"/>
            </a:ext>
          </a:extLst>
        </xdr:cNvPr>
        <xdr:cNvSpPr/>
      </xdr:nvSpPr>
      <xdr:spPr>
        <a:xfrm>
          <a:off x="5203125" y="3532350"/>
          <a:ext cx="285750" cy="495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twoCellAnchor editAs="oneCell">
    <xdr:from>
      <xdr:col>0</xdr:col>
      <xdr:colOff>11976</xdr:colOff>
      <xdr:row>3</xdr:row>
      <xdr:rowOff>83820</xdr:rowOff>
    </xdr:from>
    <xdr:to>
      <xdr:col>28</xdr:col>
      <xdr:colOff>326571</xdr:colOff>
      <xdr:row>11</xdr:row>
      <xdr:rowOff>87086</xdr:rowOff>
    </xdr:to>
    <xdr:pic>
      <xdr:nvPicPr>
        <xdr:cNvPr id="8" name="Imag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976" y="911134"/>
          <a:ext cx="11102338" cy="40092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133350</xdr:rowOff>
    </xdr:from>
    <xdr:to>
      <xdr:col>0</xdr:col>
      <xdr:colOff>1076325</xdr:colOff>
      <xdr:row>3</xdr:row>
      <xdr:rowOff>38100</xdr:rowOff>
    </xdr:to>
    <xdr:pic>
      <xdr:nvPicPr>
        <xdr:cNvPr id="2" name="Picture 9" descr="valeo_engine_rgb">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9050" y="133350"/>
          <a:ext cx="1057275" cy="537210"/>
        </a:xfrm>
        <a:prstGeom prst="rect">
          <a:avLst/>
        </a:prstGeom>
        <a:noFill/>
        <a:ln w="9525">
          <a:noFill/>
          <a:miter lim="800000"/>
          <a:headEnd/>
          <a:tailEnd/>
        </a:ln>
      </xdr:spPr>
    </xdr:pic>
    <xdr:clientData/>
  </xdr:twoCellAnchor>
  <xdr:twoCellAnchor>
    <xdr:from>
      <xdr:col>3</xdr:col>
      <xdr:colOff>76200</xdr:colOff>
      <xdr:row>8</xdr:row>
      <xdr:rowOff>9525</xdr:rowOff>
    </xdr:from>
    <xdr:to>
      <xdr:col>9</xdr:col>
      <xdr:colOff>0</xdr:colOff>
      <xdr:row>24</xdr:row>
      <xdr:rowOff>19050</xdr:rowOff>
    </xdr:to>
    <xdr:graphicFrame macro="">
      <xdr:nvGraphicFramePr>
        <xdr:cNvPr id="3" name="Chart 1">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25</xdr:row>
      <xdr:rowOff>38100</xdr:rowOff>
    </xdr:from>
    <xdr:to>
      <xdr:col>6</xdr:col>
      <xdr:colOff>590550</xdr:colOff>
      <xdr:row>41</xdr:row>
      <xdr:rowOff>152400</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91440</xdr:colOff>
          <xdr:row>0</xdr:row>
          <xdr:rowOff>53340</xdr:rowOff>
        </xdr:from>
        <xdr:to>
          <xdr:col>0</xdr:col>
          <xdr:colOff>998220</xdr:colOff>
          <xdr:row>4</xdr:row>
          <xdr:rowOff>45720</xdr:rowOff>
        </xdr:to>
        <xdr:sp macro="" textlink="">
          <xdr:nvSpPr>
            <xdr:cNvPr id="14337" name="CommandButton1" hidden="1">
              <a:extLst>
                <a:ext uri="{63B3BB69-23CF-44E3-9099-C40C66FF867C}">
                  <a14:compatExt spid="_x0000_s14337"/>
                </a:ext>
                <a:ext uri="{FF2B5EF4-FFF2-40B4-BE49-F238E27FC236}">
                  <a16:creationId xmlns:a16="http://schemas.microsoft.com/office/drawing/2014/main" id="{00000000-0008-0000-0500-0000013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5</xdr:col>
      <xdr:colOff>2413954</xdr:colOff>
      <xdr:row>7</xdr:row>
      <xdr:rowOff>88424</xdr:rowOff>
    </xdr:from>
    <xdr:to>
      <xdr:col>10</xdr:col>
      <xdr:colOff>411133</xdr:colOff>
      <xdr:row>12</xdr:row>
      <xdr:rowOff>387993</xdr:rowOff>
    </xdr:to>
    <xdr:pic>
      <xdr:nvPicPr>
        <xdr:cNvPr id="8" name="Image 1">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11641081" y="3815297"/>
          <a:ext cx="6157507" cy="3971023"/>
        </a:xfrm>
        <a:prstGeom prst="rect">
          <a:avLst/>
        </a:prstGeom>
      </xdr:spPr>
    </xdr:pic>
    <xdr:clientData/>
  </xdr:twoCellAnchor>
  <xdr:twoCellAnchor editAs="oneCell">
    <xdr:from>
      <xdr:col>6</xdr:col>
      <xdr:colOff>108856</xdr:colOff>
      <xdr:row>16</xdr:row>
      <xdr:rowOff>299853</xdr:rowOff>
    </xdr:from>
    <xdr:to>
      <xdr:col>7</xdr:col>
      <xdr:colOff>1011282</xdr:colOff>
      <xdr:row>17</xdr:row>
      <xdr:rowOff>623282</xdr:rowOff>
    </xdr:to>
    <xdr:pic>
      <xdr:nvPicPr>
        <xdr:cNvPr id="3" name="Imag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134601" y="9748653"/>
          <a:ext cx="3465517" cy="946884"/>
        </a:xfrm>
        <a:prstGeom prst="rect">
          <a:avLst/>
        </a:prstGeom>
      </xdr:spPr>
    </xdr:pic>
    <xdr:clientData/>
  </xdr:twoCellAnchor>
  <xdr:twoCellAnchor editAs="oneCell">
    <xdr:from>
      <xdr:col>6</xdr:col>
      <xdr:colOff>1010691</xdr:colOff>
      <xdr:row>27</xdr:row>
      <xdr:rowOff>75104</xdr:rowOff>
    </xdr:from>
    <xdr:to>
      <xdr:col>7</xdr:col>
      <xdr:colOff>1547898</xdr:colOff>
      <xdr:row>31</xdr:row>
      <xdr:rowOff>77931</xdr:rowOff>
    </xdr:to>
    <xdr:pic>
      <xdr:nvPicPr>
        <xdr:cNvPr id="4" name="Imag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3036436" y="14456122"/>
          <a:ext cx="3100298" cy="1582245"/>
        </a:xfrm>
        <a:prstGeom prst="rect">
          <a:avLst/>
        </a:prstGeom>
      </xdr:spPr>
    </xdr:pic>
    <xdr:clientData/>
  </xdr:twoCellAnchor>
  <xdr:twoCellAnchor editAs="oneCell">
    <xdr:from>
      <xdr:col>6</xdr:col>
      <xdr:colOff>498764</xdr:colOff>
      <xdr:row>20</xdr:row>
      <xdr:rowOff>362858</xdr:rowOff>
    </xdr:from>
    <xdr:to>
      <xdr:col>7</xdr:col>
      <xdr:colOff>1397232</xdr:colOff>
      <xdr:row>25</xdr:row>
      <xdr:rowOff>5198</xdr:rowOff>
    </xdr:to>
    <xdr:pic>
      <xdr:nvPicPr>
        <xdr:cNvPr id="5" name="Imag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12524509" y="11668167"/>
          <a:ext cx="3461559" cy="1886776"/>
        </a:xfrm>
        <a:prstGeom prst="rect">
          <a:avLst/>
        </a:prstGeom>
      </xdr:spPr>
    </xdr:pic>
    <xdr:clientData/>
  </xdr:twoCellAnchor>
  <xdr:twoCellAnchor editAs="oneCell">
    <xdr:from>
      <xdr:col>5</xdr:col>
      <xdr:colOff>266701</xdr:colOff>
      <xdr:row>29</xdr:row>
      <xdr:rowOff>171451</xdr:rowOff>
    </xdr:from>
    <xdr:to>
      <xdr:col>5</xdr:col>
      <xdr:colOff>1619251</xdr:colOff>
      <xdr:row>30</xdr:row>
      <xdr:rowOff>701743</xdr:rowOff>
    </xdr:to>
    <xdr:pic>
      <xdr:nvPicPr>
        <xdr:cNvPr id="6" name="Imag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9494521" y="14847571"/>
          <a:ext cx="1352550" cy="8046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11</xdr:col>
      <xdr:colOff>95250</xdr:colOff>
      <xdr:row>37</xdr:row>
      <xdr:rowOff>0</xdr:rowOff>
    </xdr:from>
    <xdr:ext cx="38100" cy="0"/>
    <xdr:grpSp>
      <xdr:nvGrpSpPr>
        <xdr:cNvPr id="2" name="Shape 2">
          <a:extLst>
            <a:ext uri="{FF2B5EF4-FFF2-40B4-BE49-F238E27FC236}">
              <a16:creationId xmlns:a16="http://schemas.microsoft.com/office/drawing/2014/main" id="{00000000-0008-0000-0900-000002000000}"/>
            </a:ext>
          </a:extLst>
        </xdr:cNvPr>
        <xdr:cNvGrpSpPr/>
      </xdr:nvGrpSpPr>
      <xdr:grpSpPr>
        <a:xfrm>
          <a:off x="29192764" y="26626457"/>
          <a:ext cx="38100" cy="0"/>
          <a:chOff x="5326950" y="3780000"/>
          <a:chExt cx="38100" cy="0"/>
        </a:xfrm>
      </xdr:grpSpPr>
      <xdr:grpSp>
        <xdr:nvGrpSpPr>
          <xdr:cNvPr id="3" name="Shape 51">
            <a:extLst>
              <a:ext uri="{FF2B5EF4-FFF2-40B4-BE49-F238E27FC236}">
                <a16:creationId xmlns:a16="http://schemas.microsoft.com/office/drawing/2014/main" id="{00000000-0008-0000-0900-000003000000}"/>
              </a:ext>
            </a:extLst>
          </xdr:cNvPr>
          <xdr:cNvGrpSpPr/>
        </xdr:nvGrpSpPr>
        <xdr:grpSpPr>
          <a:xfrm>
            <a:off x="5326950" y="3780000"/>
            <a:ext cx="38100" cy="0"/>
            <a:chOff x="5326950" y="3780000"/>
            <a:chExt cx="38100" cy="0"/>
          </a:xfrm>
        </xdr:grpSpPr>
        <xdr:sp macro="" textlink="">
          <xdr:nvSpPr>
            <xdr:cNvPr id="4" name="Shape 4">
              <a:extLst>
                <a:ext uri="{FF2B5EF4-FFF2-40B4-BE49-F238E27FC236}">
                  <a16:creationId xmlns:a16="http://schemas.microsoft.com/office/drawing/2014/main" id="{00000000-0008-0000-0900-000004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2">
              <a:extLst>
                <a:ext uri="{FF2B5EF4-FFF2-40B4-BE49-F238E27FC236}">
                  <a16:creationId xmlns:a16="http://schemas.microsoft.com/office/drawing/2014/main" id="{00000000-0008-0000-0900-000005000000}"/>
                </a:ext>
              </a:extLst>
            </xdr:cNvPr>
            <xdr:cNvGrpSpPr/>
          </xdr:nvGrpSpPr>
          <xdr:grpSpPr>
            <a:xfrm>
              <a:off x="5326950" y="3780000"/>
              <a:ext cx="38100" cy="0"/>
              <a:chOff x="5326950" y="3780000"/>
              <a:chExt cx="38100" cy="0"/>
            </a:xfrm>
          </xdr:grpSpPr>
          <xdr:sp macro="" textlink="">
            <xdr:nvSpPr>
              <xdr:cNvPr id="6" name="Shape 53">
                <a:extLst>
                  <a:ext uri="{FF2B5EF4-FFF2-40B4-BE49-F238E27FC236}">
                    <a16:creationId xmlns:a16="http://schemas.microsoft.com/office/drawing/2014/main" id="{00000000-0008-0000-0900-000006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54">
                <a:extLst>
                  <a:ext uri="{FF2B5EF4-FFF2-40B4-BE49-F238E27FC236}">
                    <a16:creationId xmlns:a16="http://schemas.microsoft.com/office/drawing/2014/main" id="{00000000-0008-0000-0900-000007000000}"/>
                  </a:ext>
                </a:extLst>
              </xdr:cNvPr>
              <xdr:cNvGrpSpPr/>
            </xdr:nvGrpSpPr>
            <xdr:grpSpPr>
              <a:xfrm>
                <a:off x="5326950" y="3780000"/>
                <a:ext cx="38100" cy="0"/>
                <a:chOff x="5326950" y="3780000"/>
                <a:chExt cx="38100" cy="0"/>
              </a:xfrm>
            </xdr:grpSpPr>
            <xdr:sp macro="" textlink="">
              <xdr:nvSpPr>
                <xdr:cNvPr id="8" name="Shape 55">
                  <a:extLst>
                    <a:ext uri="{FF2B5EF4-FFF2-40B4-BE49-F238E27FC236}">
                      <a16:creationId xmlns:a16="http://schemas.microsoft.com/office/drawing/2014/main" id="{00000000-0008-0000-0900-000008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56">
                  <a:extLst>
                    <a:ext uri="{FF2B5EF4-FFF2-40B4-BE49-F238E27FC236}">
                      <a16:creationId xmlns:a16="http://schemas.microsoft.com/office/drawing/2014/main" id="{00000000-0008-0000-0900-000009000000}"/>
                    </a:ext>
                  </a:extLst>
                </xdr:cNvPr>
                <xdr:cNvGrpSpPr/>
              </xdr:nvGrpSpPr>
              <xdr:grpSpPr>
                <a:xfrm>
                  <a:off x="5326950" y="3780000"/>
                  <a:ext cx="38100" cy="0"/>
                  <a:chOff x="5326950" y="3780000"/>
                  <a:chExt cx="38100" cy="0"/>
                </a:xfrm>
              </xdr:grpSpPr>
              <xdr:sp macro="" textlink="">
                <xdr:nvSpPr>
                  <xdr:cNvPr id="10" name="Shape 57">
                    <a:extLst>
                      <a:ext uri="{FF2B5EF4-FFF2-40B4-BE49-F238E27FC236}">
                        <a16:creationId xmlns:a16="http://schemas.microsoft.com/office/drawing/2014/main" id="{00000000-0008-0000-0900-00000A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58">
                    <a:extLst>
                      <a:ext uri="{FF2B5EF4-FFF2-40B4-BE49-F238E27FC236}">
                        <a16:creationId xmlns:a16="http://schemas.microsoft.com/office/drawing/2014/main" id="{00000000-0008-0000-0900-00000B000000}"/>
                      </a:ext>
                    </a:extLst>
                  </xdr:cNvPr>
                  <xdr:cNvGrpSpPr/>
                </xdr:nvGrpSpPr>
                <xdr:grpSpPr>
                  <a:xfrm>
                    <a:off x="5326950" y="3780000"/>
                    <a:ext cx="38100" cy="0"/>
                    <a:chOff x="5326950" y="3780000"/>
                    <a:chExt cx="38100" cy="0"/>
                  </a:xfrm>
                </xdr:grpSpPr>
                <xdr:sp macro="" textlink="">
                  <xdr:nvSpPr>
                    <xdr:cNvPr id="12" name="Shape 59">
                      <a:extLst>
                        <a:ext uri="{FF2B5EF4-FFF2-40B4-BE49-F238E27FC236}">
                          <a16:creationId xmlns:a16="http://schemas.microsoft.com/office/drawing/2014/main" id="{00000000-0008-0000-0900-00000C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60">
                      <a:extLst>
                        <a:ext uri="{FF2B5EF4-FFF2-40B4-BE49-F238E27FC236}">
                          <a16:creationId xmlns:a16="http://schemas.microsoft.com/office/drawing/2014/main" id="{00000000-0008-0000-0900-00000D000000}"/>
                        </a:ext>
                      </a:extLst>
                    </xdr:cNvPr>
                    <xdr:cNvGrpSpPr/>
                  </xdr:nvGrpSpPr>
                  <xdr:grpSpPr>
                    <a:xfrm>
                      <a:off x="5326950" y="3780000"/>
                      <a:ext cx="38100" cy="0"/>
                      <a:chOff x="5326950" y="3780000"/>
                      <a:chExt cx="38100" cy="0"/>
                    </a:xfrm>
                  </xdr:grpSpPr>
                  <xdr:sp macro="" textlink="">
                    <xdr:nvSpPr>
                      <xdr:cNvPr id="14" name="Shape 61">
                        <a:extLst>
                          <a:ext uri="{FF2B5EF4-FFF2-40B4-BE49-F238E27FC236}">
                            <a16:creationId xmlns:a16="http://schemas.microsoft.com/office/drawing/2014/main" id="{00000000-0008-0000-0900-00000E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62">
                        <a:extLst>
                          <a:ext uri="{FF2B5EF4-FFF2-40B4-BE49-F238E27FC236}">
                            <a16:creationId xmlns:a16="http://schemas.microsoft.com/office/drawing/2014/main" id="{00000000-0008-0000-0900-00000F000000}"/>
                          </a:ext>
                        </a:extLst>
                      </xdr:cNvPr>
                      <xdr:cNvGrpSpPr/>
                    </xdr:nvGrpSpPr>
                    <xdr:grpSpPr>
                      <a:xfrm>
                        <a:off x="5326950" y="3780000"/>
                        <a:ext cx="38100" cy="0"/>
                        <a:chOff x="5326950" y="3780000"/>
                        <a:chExt cx="38100" cy="0"/>
                      </a:xfrm>
                    </xdr:grpSpPr>
                    <xdr:sp macro="" textlink="">
                      <xdr:nvSpPr>
                        <xdr:cNvPr id="16" name="Shape 63">
                          <a:extLst>
                            <a:ext uri="{FF2B5EF4-FFF2-40B4-BE49-F238E27FC236}">
                              <a16:creationId xmlns:a16="http://schemas.microsoft.com/office/drawing/2014/main" id="{00000000-0008-0000-0900-000010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 name="Shape 64">
                          <a:extLst>
                            <a:ext uri="{FF2B5EF4-FFF2-40B4-BE49-F238E27FC236}">
                              <a16:creationId xmlns:a16="http://schemas.microsoft.com/office/drawing/2014/main" id="{00000000-0008-0000-0900-000011000000}"/>
                            </a:ext>
                          </a:extLst>
                        </xdr:cNvPr>
                        <xdr:cNvGrpSpPr/>
                      </xdr:nvGrpSpPr>
                      <xdr:grpSpPr>
                        <a:xfrm>
                          <a:off x="5326950" y="3780000"/>
                          <a:ext cx="38100" cy="0"/>
                          <a:chOff x="5326950" y="3780000"/>
                          <a:chExt cx="38100" cy="0"/>
                        </a:xfrm>
                      </xdr:grpSpPr>
                      <xdr:sp macro="" textlink="">
                        <xdr:nvSpPr>
                          <xdr:cNvPr id="18" name="Shape 65">
                            <a:extLst>
                              <a:ext uri="{FF2B5EF4-FFF2-40B4-BE49-F238E27FC236}">
                                <a16:creationId xmlns:a16="http://schemas.microsoft.com/office/drawing/2014/main" id="{00000000-0008-0000-0900-000012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 name="Shape 66">
                            <a:extLst>
                              <a:ext uri="{FF2B5EF4-FFF2-40B4-BE49-F238E27FC236}">
                                <a16:creationId xmlns:a16="http://schemas.microsoft.com/office/drawing/2014/main" id="{00000000-0008-0000-0900-000013000000}"/>
                              </a:ext>
                            </a:extLst>
                          </xdr:cNvPr>
                          <xdr:cNvGrpSpPr/>
                        </xdr:nvGrpSpPr>
                        <xdr:grpSpPr>
                          <a:xfrm>
                            <a:off x="5326950" y="3780000"/>
                            <a:ext cx="38100" cy="0"/>
                            <a:chOff x="5326950" y="3780000"/>
                            <a:chExt cx="38100" cy="0"/>
                          </a:xfrm>
                        </xdr:grpSpPr>
                        <xdr:sp macro="" textlink="">
                          <xdr:nvSpPr>
                            <xdr:cNvPr id="20" name="Shape 67">
                              <a:extLst>
                                <a:ext uri="{FF2B5EF4-FFF2-40B4-BE49-F238E27FC236}">
                                  <a16:creationId xmlns:a16="http://schemas.microsoft.com/office/drawing/2014/main" id="{00000000-0008-0000-0900-000014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 name="Shape 68">
                              <a:extLst>
                                <a:ext uri="{FF2B5EF4-FFF2-40B4-BE49-F238E27FC236}">
                                  <a16:creationId xmlns:a16="http://schemas.microsoft.com/office/drawing/2014/main" id="{00000000-0008-0000-0900-000015000000}"/>
                                </a:ext>
                              </a:extLst>
                            </xdr:cNvPr>
                            <xdr:cNvGrpSpPr/>
                          </xdr:nvGrpSpPr>
                          <xdr:grpSpPr>
                            <a:xfrm>
                              <a:off x="5326950" y="3780000"/>
                              <a:ext cx="38100" cy="0"/>
                              <a:chOff x="5326950" y="3780000"/>
                              <a:chExt cx="38100" cy="0"/>
                            </a:xfrm>
                          </xdr:grpSpPr>
                          <xdr:sp macro="" textlink="">
                            <xdr:nvSpPr>
                              <xdr:cNvPr id="22" name="Shape 69">
                                <a:extLst>
                                  <a:ext uri="{FF2B5EF4-FFF2-40B4-BE49-F238E27FC236}">
                                    <a16:creationId xmlns:a16="http://schemas.microsoft.com/office/drawing/2014/main" id="{00000000-0008-0000-0900-000016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 name="Shape 70">
                                <a:extLst>
                                  <a:ext uri="{FF2B5EF4-FFF2-40B4-BE49-F238E27FC236}">
                                    <a16:creationId xmlns:a16="http://schemas.microsoft.com/office/drawing/2014/main" id="{00000000-0008-0000-0900-000017000000}"/>
                                  </a:ext>
                                </a:extLst>
                              </xdr:cNvPr>
                              <xdr:cNvGrpSpPr/>
                            </xdr:nvGrpSpPr>
                            <xdr:grpSpPr>
                              <a:xfrm>
                                <a:off x="5326950" y="3780000"/>
                                <a:ext cx="38100" cy="0"/>
                                <a:chOff x="5326950" y="3780000"/>
                                <a:chExt cx="38100" cy="0"/>
                              </a:xfrm>
                            </xdr:grpSpPr>
                            <xdr:sp macro="" textlink="">
                              <xdr:nvSpPr>
                                <xdr:cNvPr id="24" name="Shape 71">
                                  <a:extLst>
                                    <a:ext uri="{FF2B5EF4-FFF2-40B4-BE49-F238E27FC236}">
                                      <a16:creationId xmlns:a16="http://schemas.microsoft.com/office/drawing/2014/main" id="{00000000-0008-0000-0900-000018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 name="Shape 72">
                                  <a:extLst>
                                    <a:ext uri="{FF2B5EF4-FFF2-40B4-BE49-F238E27FC236}">
                                      <a16:creationId xmlns:a16="http://schemas.microsoft.com/office/drawing/2014/main" id="{00000000-0008-0000-0900-000019000000}"/>
                                    </a:ext>
                                  </a:extLst>
                                </xdr:cNvPr>
                                <xdr:cNvGrpSpPr/>
                              </xdr:nvGrpSpPr>
                              <xdr:grpSpPr>
                                <a:xfrm>
                                  <a:off x="5326950" y="3780000"/>
                                  <a:ext cx="38100" cy="0"/>
                                  <a:chOff x="5326950" y="3780000"/>
                                  <a:chExt cx="38100" cy="0"/>
                                </a:xfrm>
                              </xdr:grpSpPr>
                              <xdr:sp macro="" textlink="">
                                <xdr:nvSpPr>
                                  <xdr:cNvPr id="26" name="Shape 73">
                                    <a:extLst>
                                      <a:ext uri="{FF2B5EF4-FFF2-40B4-BE49-F238E27FC236}">
                                        <a16:creationId xmlns:a16="http://schemas.microsoft.com/office/drawing/2014/main" id="{00000000-0008-0000-0900-00001A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 name="Shape 74">
                                    <a:extLst>
                                      <a:ext uri="{FF2B5EF4-FFF2-40B4-BE49-F238E27FC236}">
                                        <a16:creationId xmlns:a16="http://schemas.microsoft.com/office/drawing/2014/main" id="{00000000-0008-0000-0900-00001B000000}"/>
                                      </a:ext>
                                    </a:extLst>
                                  </xdr:cNvPr>
                                  <xdr:cNvGrpSpPr/>
                                </xdr:nvGrpSpPr>
                                <xdr:grpSpPr>
                                  <a:xfrm>
                                    <a:off x="5326950" y="3780000"/>
                                    <a:ext cx="38100" cy="0"/>
                                    <a:chOff x="5326950" y="3780000"/>
                                    <a:chExt cx="38100" cy="0"/>
                                  </a:xfrm>
                                </xdr:grpSpPr>
                                <xdr:sp macro="" textlink="">
                                  <xdr:nvSpPr>
                                    <xdr:cNvPr id="28" name="Shape 75">
                                      <a:extLst>
                                        <a:ext uri="{FF2B5EF4-FFF2-40B4-BE49-F238E27FC236}">
                                          <a16:creationId xmlns:a16="http://schemas.microsoft.com/office/drawing/2014/main" id="{00000000-0008-0000-0900-00001C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 name="Shape 76">
                                      <a:extLst>
                                        <a:ext uri="{FF2B5EF4-FFF2-40B4-BE49-F238E27FC236}">
                                          <a16:creationId xmlns:a16="http://schemas.microsoft.com/office/drawing/2014/main" id="{00000000-0008-0000-0900-00001D000000}"/>
                                        </a:ext>
                                      </a:extLst>
                                    </xdr:cNvPr>
                                    <xdr:cNvGrpSpPr/>
                                  </xdr:nvGrpSpPr>
                                  <xdr:grpSpPr>
                                    <a:xfrm>
                                      <a:off x="5326950" y="3780000"/>
                                      <a:ext cx="38100" cy="0"/>
                                      <a:chOff x="-17673450" y="-15976275"/>
                                      <a:chExt cx="23038500" cy="19756275"/>
                                    </a:xfrm>
                                  </xdr:grpSpPr>
                                  <xdr:sp macro="" textlink="">
                                    <xdr:nvSpPr>
                                      <xdr:cNvPr id="30" name="Shape 77">
                                        <a:extLst>
                                          <a:ext uri="{FF2B5EF4-FFF2-40B4-BE49-F238E27FC236}">
                                            <a16:creationId xmlns:a16="http://schemas.microsoft.com/office/drawing/2014/main" id="{00000000-0008-0000-0900-00001E000000}"/>
                                          </a:ext>
                                        </a:extLst>
                                      </xdr:cNvPr>
                                      <xdr:cNvSpPr/>
                                    </xdr:nvSpPr>
                                    <xdr:spPr>
                                      <a:xfrm>
                                        <a:off x="-17673450" y="-15976275"/>
                                        <a:ext cx="23038500" cy="1975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1" name="Shape 78">
                                        <a:extLst>
                                          <a:ext uri="{FF2B5EF4-FFF2-40B4-BE49-F238E27FC236}">
                                            <a16:creationId xmlns:a16="http://schemas.microsoft.com/office/drawing/2014/main" id="{00000000-0008-0000-0900-00001F000000}"/>
                                          </a:ext>
                                        </a:extLst>
                                      </xdr:cNvPr>
                                      <xdr:cNvGrpSpPr/>
                                    </xdr:nvGrpSpPr>
                                    <xdr:grpSpPr>
                                      <a:xfrm>
                                        <a:off x="-17673450" y="-15976275"/>
                                        <a:ext cx="23038500" cy="19756275"/>
                                        <a:chOff x="5346000" y="3780000"/>
                                        <a:chExt cx="23038500" cy="19756275"/>
                                      </a:xfrm>
                                    </xdr:grpSpPr>
                                    <xdr:sp macro="" textlink="">
                                      <xdr:nvSpPr>
                                        <xdr:cNvPr id="32" name="Shape 79">
                                          <a:extLst>
                                            <a:ext uri="{FF2B5EF4-FFF2-40B4-BE49-F238E27FC236}">
                                              <a16:creationId xmlns:a16="http://schemas.microsoft.com/office/drawing/2014/main" id="{00000000-0008-0000-0900-000020000000}"/>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3" name="Shape 80">
                                          <a:extLst>
                                            <a:ext uri="{FF2B5EF4-FFF2-40B4-BE49-F238E27FC236}">
                                              <a16:creationId xmlns:a16="http://schemas.microsoft.com/office/drawing/2014/main" id="{00000000-0008-0000-0900-000021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grpSp>
                          </xdr:grpSp>
                        </xdr:grpSp>
                      </xdr:grpSp>
                    </xdr:grpSp>
                  </xdr:grpSp>
                </xdr:grpSp>
              </xdr:grpSp>
            </xdr:grpSp>
          </xdr:grpSp>
        </xdr:grpSp>
      </xdr:grpSp>
    </xdr:grpSp>
    <xdr:clientData fLocksWithSheet="0"/>
  </xdr:oneCellAnchor>
  <xdr:oneCellAnchor>
    <xdr:from>
      <xdr:col>11</xdr:col>
      <xdr:colOff>95250</xdr:colOff>
      <xdr:row>37</xdr:row>
      <xdr:rowOff>0</xdr:rowOff>
    </xdr:from>
    <xdr:ext cx="38100" cy="0"/>
    <xdr:grpSp>
      <xdr:nvGrpSpPr>
        <xdr:cNvPr id="34" name="Shape 2">
          <a:extLst>
            <a:ext uri="{FF2B5EF4-FFF2-40B4-BE49-F238E27FC236}">
              <a16:creationId xmlns:a16="http://schemas.microsoft.com/office/drawing/2014/main" id="{00000000-0008-0000-0900-000022000000}"/>
            </a:ext>
          </a:extLst>
        </xdr:cNvPr>
        <xdr:cNvGrpSpPr/>
      </xdr:nvGrpSpPr>
      <xdr:grpSpPr>
        <a:xfrm>
          <a:off x="29192764" y="26626457"/>
          <a:ext cx="38100" cy="0"/>
          <a:chOff x="5326950" y="3780000"/>
          <a:chExt cx="38100" cy="0"/>
        </a:xfrm>
      </xdr:grpSpPr>
      <xdr:grpSp>
        <xdr:nvGrpSpPr>
          <xdr:cNvPr id="35" name="Shape 81">
            <a:extLst>
              <a:ext uri="{FF2B5EF4-FFF2-40B4-BE49-F238E27FC236}">
                <a16:creationId xmlns:a16="http://schemas.microsoft.com/office/drawing/2014/main" id="{00000000-0008-0000-0900-000023000000}"/>
              </a:ext>
            </a:extLst>
          </xdr:cNvPr>
          <xdr:cNvGrpSpPr/>
        </xdr:nvGrpSpPr>
        <xdr:grpSpPr>
          <a:xfrm>
            <a:off x="5326950" y="3780000"/>
            <a:ext cx="38100" cy="0"/>
            <a:chOff x="5326950" y="3780000"/>
            <a:chExt cx="38100" cy="0"/>
          </a:xfrm>
        </xdr:grpSpPr>
        <xdr:sp macro="" textlink="">
          <xdr:nvSpPr>
            <xdr:cNvPr id="36" name="Shape 4">
              <a:extLst>
                <a:ext uri="{FF2B5EF4-FFF2-40B4-BE49-F238E27FC236}">
                  <a16:creationId xmlns:a16="http://schemas.microsoft.com/office/drawing/2014/main" id="{00000000-0008-0000-0900-000024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7" name="Shape 82">
              <a:extLst>
                <a:ext uri="{FF2B5EF4-FFF2-40B4-BE49-F238E27FC236}">
                  <a16:creationId xmlns:a16="http://schemas.microsoft.com/office/drawing/2014/main" id="{00000000-0008-0000-0900-000025000000}"/>
                </a:ext>
              </a:extLst>
            </xdr:cNvPr>
            <xdr:cNvGrpSpPr/>
          </xdr:nvGrpSpPr>
          <xdr:grpSpPr>
            <a:xfrm>
              <a:off x="5326950" y="3780000"/>
              <a:ext cx="38100" cy="0"/>
              <a:chOff x="5326950" y="3780000"/>
              <a:chExt cx="38100" cy="0"/>
            </a:xfrm>
          </xdr:grpSpPr>
          <xdr:sp macro="" textlink="">
            <xdr:nvSpPr>
              <xdr:cNvPr id="38" name="Shape 83">
                <a:extLst>
                  <a:ext uri="{FF2B5EF4-FFF2-40B4-BE49-F238E27FC236}">
                    <a16:creationId xmlns:a16="http://schemas.microsoft.com/office/drawing/2014/main" id="{00000000-0008-0000-0900-000026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 name="Shape 84">
                <a:extLst>
                  <a:ext uri="{FF2B5EF4-FFF2-40B4-BE49-F238E27FC236}">
                    <a16:creationId xmlns:a16="http://schemas.microsoft.com/office/drawing/2014/main" id="{00000000-0008-0000-0900-000027000000}"/>
                  </a:ext>
                </a:extLst>
              </xdr:cNvPr>
              <xdr:cNvGrpSpPr/>
            </xdr:nvGrpSpPr>
            <xdr:grpSpPr>
              <a:xfrm>
                <a:off x="5326950" y="3780000"/>
                <a:ext cx="38100" cy="0"/>
                <a:chOff x="5326950" y="3780000"/>
                <a:chExt cx="38100" cy="0"/>
              </a:xfrm>
            </xdr:grpSpPr>
            <xdr:sp macro="" textlink="">
              <xdr:nvSpPr>
                <xdr:cNvPr id="40" name="Shape 85">
                  <a:extLst>
                    <a:ext uri="{FF2B5EF4-FFF2-40B4-BE49-F238E27FC236}">
                      <a16:creationId xmlns:a16="http://schemas.microsoft.com/office/drawing/2014/main" id="{00000000-0008-0000-0900-000028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1" name="Shape 86">
                  <a:extLst>
                    <a:ext uri="{FF2B5EF4-FFF2-40B4-BE49-F238E27FC236}">
                      <a16:creationId xmlns:a16="http://schemas.microsoft.com/office/drawing/2014/main" id="{00000000-0008-0000-0900-000029000000}"/>
                    </a:ext>
                  </a:extLst>
                </xdr:cNvPr>
                <xdr:cNvGrpSpPr/>
              </xdr:nvGrpSpPr>
              <xdr:grpSpPr>
                <a:xfrm>
                  <a:off x="5326950" y="3780000"/>
                  <a:ext cx="38100" cy="0"/>
                  <a:chOff x="5326950" y="3780000"/>
                  <a:chExt cx="38100" cy="0"/>
                </a:xfrm>
              </xdr:grpSpPr>
              <xdr:sp macro="" textlink="">
                <xdr:nvSpPr>
                  <xdr:cNvPr id="42" name="Shape 87">
                    <a:extLst>
                      <a:ext uri="{FF2B5EF4-FFF2-40B4-BE49-F238E27FC236}">
                        <a16:creationId xmlns:a16="http://schemas.microsoft.com/office/drawing/2014/main" id="{00000000-0008-0000-0900-00002A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3" name="Shape 88">
                    <a:extLst>
                      <a:ext uri="{FF2B5EF4-FFF2-40B4-BE49-F238E27FC236}">
                        <a16:creationId xmlns:a16="http://schemas.microsoft.com/office/drawing/2014/main" id="{00000000-0008-0000-0900-00002B000000}"/>
                      </a:ext>
                    </a:extLst>
                  </xdr:cNvPr>
                  <xdr:cNvGrpSpPr/>
                </xdr:nvGrpSpPr>
                <xdr:grpSpPr>
                  <a:xfrm>
                    <a:off x="5326950" y="3780000"/>
                    <a:ext cx="38100" cy="0"/>
                    <a:chOff x="5326950" y="3780000"/>
                    <a:chExt cx="38100" cy="0"/>
                  </a:xfrm>
                </xdr:grpSpPr>
                <xdr:sp macro="" textlink="">
                  <xdr:nvSpPr>
                    <xdr:cNvPr id="44" name="Shape 89">
                      <a:extLst>
                        <a:ext uri="{FF2B5EF4-FFF2-40B4-BE49-F238E27FC236}">
                          <a16:creationId xmlns:a16="http://schemas.microsoft.com/office/drawing/2014/main" id="{00000000-0008-0000-0900-00002C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5" name="Shape 90">
                      <a:extLst>
                        <a:ext uri="{FF2B5EF4-FFF2-40B4-BE49-F238E27FC236}">
                          <a16:creationId xmlns:a16="http://schemas.microsoft.com/office/drawing/2014/main" id="{00000000-0008-0000-0900-00002D000000}"/>
                        </a:ext>
                      </a:extLst>
                    </xdr:cNvPr>
                    <xdr:cNvGrpSpPr/>
                  </xdr:nvGrpSpPr>
                  <xdr:grpSpPr>
                    <a:xfrm>
                      <a:off x="5326950" y="3780000"/>
                      <a:ext cx="38100" cy="0"/>
                      <a:chOff x="5326950" y="3780000"/>
                      <a:chExt cx="38100" cy="0"/>
                    </a:xfrm>
                  </xdr:grpSpPr>
                  <xdr:sp macro="" textlink="">
                    <xdr:nvSpPr>
                      <xdr:cNvPr id="46" name="Shape 91">
                        <a:extLst>
                          <a:ext uri="{FF2B5EF4-FFF2-40B4-BE49-F238E27FC236}">
                            <a16:creationId xmlns:a16="http://schemas.microsoft.com/office/drawing/2014/main" id="{00000000-0008-0000-0900-00002E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7" name="Shape 92">
                        <a:extLst>
                          <a:ext uri="{FF2B5EF4-FFF2-40B4-BE49-F238E27FC236}">
                            <a16:creationId xmlns:a16="http://schemas.microsoft.com/office/drawing/2014/main" id="{00000000-0008-0000-0900-00002F000000}"/>
                          </a:ext>
                        </a:extLst>
                      </xdr:cNvPr>
                      <xdr:cNvGrpSpPr/>
                    </xdr:nvGrpSpPr>
                    <xdr:grpSpPr>
                      <a:xfrm>
                        <a:off x="5326950" y="3780000"/>
                        <a:ext cx="38100" cy="0"/>
                        <a:chOff x="5326950" y="3780000"/>
                        <a:chExt cx="38100" cy="0"/>
                      </a:xfrm>
                    </xdr:grpSpPr>
                    <xdr:sp macro="" textlink="">
                      <xdr:nvSpPr>
                        <xdr:cNvPr id="48" name="Shape 93">
                          <a:extLst>
                            <a:ext uri="{FF2B5EF4-FFF2-40B4-BE49-F238E27FC236}">
                              <a16:creationId xmlns:a16="http://schemas.microsoft.com/office/drawing/2014/main" id="{00000000-0008-0000-0900-000030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9" name="Shape 94">
                          <a:extLst>
                            <a:ext uri="{FF2B5EF4-FFF2-40B4-BE49-F238E27FC236}">
                              <a16:creationId xmlns:a16="http://schemas.microsoft.com/office/drawing/2014/main" id="{00000000-0008-0000-0900-000031000000}"/>
                            </a:ext>
                          </a:extLst>
                        </xdr:cNvPr>
                        <xdr:cNvGrpSpPr/>
                      </xdr:nvGrpSpPr>
                      <xdr:grpSpPr>
                        <a:xfrm>
                          <a:off x="5326950" y="3780000"/>
                          <a:ext cx="38100" cy="0"/>
                          <a:chOff x="5326950" y="3780000"/>
                          <a:chExt cx="38100" cy="0"/>
                        </a:xfrm>
                      </xdr:grpSpPr>
                      <xdr:sp macro="" textlink="">
                        <xdr:nvSpPr>
                          <xdr:cNvPr id="50" name="Shape 95">
                            <a:extLst>
                              <a:ext uri="{FF2B5EF4-FFF2-40B4-BE49-F238E27FC236}">
                                <a16:creationId xmlns:a16="http://schemas.microsoft.com/office/drawing/2014/main" id="{00000000-0008-0000-0900-000032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1" name="Shape 96">
                            <a:extLst>
                              <a:ext uri="{FF2B5EF4-FFF2-40B4-BE49-F238E27FC236}">
                                <a16:creationId xmlns:a16="http://schemas.microsoft.com/office/drawing/2014/main" id="{00000000-0008-0000-0900-000033000000}"/>
                              </a:ext>
                            </a:extLst>
                          </xdr:cNvPr>
                          <xdr:cNvGrpSpPr/>
                        </xdr:nvGrpSpPr>
                        <xdr:grpSpPr>
                          <a:xfrm>
                            <a:off x="5326950" y="3780000"/>
                            <a:ext cx="38100" cy="0"/>
                            <a:chOff x="5326950" y="3780000"/>
                            <a:chExt cx="38100" cy="0"/>
                          </a:xfrm>
                        </xdr:grpSpPr>
                        <xdr:sp macro="" textlink="">
                          <xdr:nvSpPr>
                            <xdr:cNvPr id="52" name="Shape 97">
                              <a:extLst>
                                <a:ext uri="{FF2B5EF4-FFF2-40B4-BE49-F238E27FC236}">
                                  <a16:creationId xmlns:a16="http://schemas.microsoft.com/office/drawing/2014/main" id="{00000000-0008-0000-0900-000034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3" name="Shape 98">
                              <a:extLst>
                                <a:ext uri="{FF2B5EF4-FFF2-40B4-BE49-F238E27FC236}">
                                  <a16:creationId xmlns:a16="http://schemas.microsoft.com/office/drawing/2014/main" id="{00000000-0008-0000-0900-000035000000}"/>
                                </a:ext>
                              </a:extLst>
                            </xdr:cNvPr>
                            <xdr:cNvGrpSpPr/>
                          </xdr:nvGrpSpPr>
                          <xdr:grpSpPr>
                            <a:xfrm>
                              <a:off x="5326950" y="3780000"/>
                              <a:ext cx="38100" cy="0"/>
                              <a:chOff x="5326950" y="3780000"/>
                              <a:chExt cx="38100" cy="0"/>
                            </a:xfrm>
                          </xdr:grpSpPr>
                          <xdr:sp macro="" textlink="">
                            <xdr:nvSpPr>
                              <xdr:cNvPr id="54" name="Shape 99">
                                <a:extLst>
                                  <a:ext uri="{FF2B5EF4-FFF2-40B4-BE49-F238E27FC236}">
                                    <a16:creationId xmlns:a16="http://schemas.microsoft.com/office/drawing/2014/main" id="{00000000-0008-0000-0900-000036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5" name="Shape 100">
                                <a:extLst>
                                  <a:ext uri="{FF2B5EF4-FFF2-40B4-BE49-F238E27FC236}">
                                    <a16:creationId xmlns:a16="http://schemas.microsoft.com/office/drawing/2014/main" id="{00000000-0008-0000-0900-000037000000}"/>
                                  </a:ext>
                                </a:extLst>
                              </xdr:cNvPr>
                              <xdr:cNvGrpSpPr/>
                            </xdr:nvGrpSpPr>
                            <xdr:grpSpPr>
                              <a:xfrm>
                                <a:off x="5326950" y="3780000"/>
                                <a:ext cx="38100" cy="0"/>
                                <a:chOff x="5326950" y="3780000"/>
                                <a:chExt cx="38100" cy="0"/>
                              </a:xfrm>
                            </xdr:grpSpPr>
                            <xdr:sp macro="" textlink="">
                              <xdr:nvSpPr>
                                <xdr:cNvPr id="56" name="Shape 101">
                                  <a:extLst>
                                    <a:ext uri="{FF2B5EF4-FFF2-40B4-BE49-F238E27FC236}">
                                      <a16:creationId xmlns:a16="http://schemas.microsoft.com/office/drawing/2014/main" id="{00000000-0008-0000-0900-000038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7" name="Shape 102">
                                  <a:extLst>
                                    <a:ext uri="{FF2B5EF4-FFF2-40B4-BE49-F238E27FC236}">
                                      <a16:creationId xmlns:a16="http://schemas.microsoft.com/office/drawing/2014/main" id="{00000000-0008-0000-0900-000039000000}"/>
                                    </a:ext>
                                  </a:extLst>
                                </xdr:cNvPr>
                                <xdr:cNvGrpSpPr/>
                              </xdr:nvGrpSpPr>
                              <xdr:grpSpPr>
                                <a:xfrm>
                                  <a:off x="5326950" y="3780000"/>
                                  <a:ext cx="38100" cy="0"/>
                                  <a:chOff x="5326950" y="3780000"/>
                                  <a:chExt cx="38100" cy="0"/>
                                </a:xfrm>
                              </xdr:grpSpPr>
                              <xdr:sp macro="" textlink="">
                                <xdr:nvSpPr>
                                  <xdr:cNvPr id="58" name="Shape 103">
                                    <a:extLst>
                                      <a:ext uri="{FF2B5EF4-FFF2-40B4-BE49-F238E27FC236}">
                                        <a16:creationId xmlns:a16="http://schemas.microsoft.com/office/drawing/2014/main" id="{00000000-0008-0000-0900-00003A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9" name="Shape 104">
                                    <a:extLst>
                                      <a:ext uri="{FF2B5EF4-FFF2-40B4-BE49-F238E27FC236}">
                                        <a16:creationId xmlns:a16="http://schemas.microsoft.com/office/drawing/2014/main" id="{00000000-0008-0000-0900-00003B000000}"/>
                                      </a:ext>
                                    </a:extLst>
                                  </xdr:cNvPr>
                                  <xdr:cNvGrpSpPr/>
                                </xdr:nvGrpSpPr>
                                <xdr:grpSpPr>
                                  <a:xfrm>
                                    <a:off x="5326950" y="3780000"/>
                                    <a:ext cx="38100" cy="0"/>
                                    <a:chOff x="5326950" y="3780000"/>
                                    <a:chExt cx="38100" cy="0"/>
                                  </a:xfrm>
                                </xdr:grpSpPr>
                                <xdr:sp macro="" textlink="">
                                  <xdr:nvSpPr>
                                    <xdr:cNvPr id="60" name="Shape 105">
                                      <a:extLst>
                                        <a:ext uri="{FF2B5EF4-FFF2-40B4-BE49-F238E27FC236}">
                                          <a16:creationId xmlns:a16="http://schemas.microsoft.com/office/drawing/2014/main" id="{00000000-0008-0000-0900-00003C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1" name="Shape 106">
                                      <a:extLst>
                                        <a:ext uri="{FF2B5EF4-FFF2-40B4-BE49-F238E27FC236}">
                                          <a16:creationId xmlns:a16="http://schemas.microsoft.com/office/drawing/2014/main" id="{00000000-0008-0000-0900-00003D000000}"/>
                                        </a:ext>
                                      </a:extLst>
                                    </xdr:cNvPr>
                                    <xdr:cNvGrpSpPr/>
                                  </xdr:nvGrpSpPr>
                                  <xdr:grpSpPr>
                                    <a:xfrm>
                                      <a:off x="5326950" y="3780000"/>
                                      <a:ext cx="38100" cy="0"/>
                                      <a:chOff x="-17673450" y="-15976275"/>
                                      <a:chExt cx="23038500" cy="19756275"/>
                                    </a:xfrm>
                                  </xdr:grpSpPr>
                                  <xdr:sp macro="" textlink="">
                                    <xdr:nvSpPr>
                                      <xdr:cNvPr id="62" name="Shape 107">
                                        <a:extLst>
                                          <a:ext uri="{FF2B5EF4-FFF2-40B4-BE49-F238E27FC236}">
                                            <a16:creationId xmlns:a16="http://schemas.microsoft.com/office/drawing/2014/main" id="{00000000-0008-0000-0900-00003E000000}"/>
                                          </a:ext>
                                        </a:extLst>
                                      </xdr:cNvPr>
                                      <xdr:cNvSpPr/>
                                    </xdr:nvSpPr>
                                    <xdr:spPr>
                                      <a:xfrm>
                                        <a:off x="-17673450" y="-15976275"/>
                                        <a:ext cx="23038500" cy="1975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3" name="Shape 108">
                                        <a:extLst>
                                          <a:ext uri="{FF2B5EF4-FFF2-40B4-BE49-F238E27FC236}">
                                            <a16:creationId xmlns:a16="http://schemas.microsoft.com/office/drawing/2014/main" id="{00000000-0008-0000-0900-00003F000000}"/>
                                          </a:ext>
                                        </a:extLst>
                                      </xdr:cNvPr>
                                      <xdr:cNvGrpSpPr/>
                                    </xdr:nvGrpSpPr>
                                    <xdr:grpSpPr>
                                      <a:xfrm>
                                        <a:off x="-17673450" y="-15976275"/>
                                        <a:ext cx="23038500" cy="19756275"/>
                                        <a:chOff x="5346000" y="3780000"/>
                                        <a:chExt cx="23038500" cy="19756275"/>
                                      </a:xfrm>
                                    </xdr:grpSpPr>
                                    <xdr:sp macro="" textlink="">
                                      <xdr:nvSpPr>
                                        <xdr:cNvPr id="64" name="Shape 109">
                                          <a:extLst>
                                            <a:ext uri="{FF2B5EF4-FFF2-40B4-BE49-F238E27FC236}">
                                              <a16:creationId xmlns:a16="http://schemas.microsoft.com/office/drawing/2014/main" id="{00000000-0008-0000-0900-000040000000}"/>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5" name="Shape 110">
                                          <a:extLst>
                                            <a:ext uri="{FF2B5EF4-FFF2-40B4-BE49-F238E27FC236}">
                                              <a16:creationId xmlns:a16="http://schemas.microsoft.com/office/drawing/2014/main" id="{00000000-0008-0000-0900-000041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grpSp>
                          </xdr:grpSp>
                        </xdr:grpSp>
                      </xdr:grpSp>
                    </xdr:grpSp>
                  </xdr:grpSp>
                </xdr:grpSp>
              </xdr:grpSp>
            </xdr:grpSp>
          </xdr:grpSp>
        </xdr:grpSp>
      </xdr:grpSp>
    </xdr:grpSp>
    <xdr:clientData fLocksWithSheet="0"/>
  </xdr:oneCellAnchor>
  <xdr:twoCellAnchor editAs="oneCell">
    <xdr:from>
      <xdr:col>8</xdr:col>
      <xdr:colOff>549232</xdr:colOff>
      <xdr:row>14</xdr:row>
      <xdr:rowOff>100941</xdr:rowOff>
    </xdr:from>
    <xdr:to>
      <xdr:col>10</xdr:col>
      <xdr:colOff>557911</xdr:colOff>
      <xdr:row>22</xdr:row>
      <xdr:rowOff>178137</xdr:rowOff>
    </xdr:to>
    <xdr:pic>
      <xdr:nvPicPr>
        <xdr:cNvPr id="66" name="Image 65">
          <a:extLst>
            <a:ext uri="{FF2B5EF4-FFF2-40B4-BE49-F238E27FC236}">
              <a16:creationId xmlns:a16="http://schemas.microsoft.com/office/drawing/2014/main" id="{00000000-0008-0000-0900-000042000000}"/>
            </a:ext>
          </a:extLst>
        </xdr:cNvPr>
        <xdr:cNvPicPr>
          <a:picLocks noChangeAspect="1"/>
        </xdr:cNvPicPr>
      </xdr:nvPicPr>
      <xdr:blipFill>
        <a:blip xmlns:r="http://schemas.openxmlformats.org/officeDocument/2006/relationships" r:embed="rId1"/>
        <a:stretch>
          <a:fillRect/>
        </a:stretch>
      </xdr:blipFill>
      <xdr:spPr>
        <a:xfrm>
          <a:off x="22059403" y="10159341"/>
          <a:ext cx="5364452" cy="4692739"/>
        </a:xfrm>
        <a:prstGeom prst="rect">
          <a:avLst/>
        </a:prstGeom>
        <a:ln>
          <a:solidFill>
            <a:srgbClr val="00B050"/>
          </a:solidFill>
        </a:ln>
      </xdr:spPr>
    </xdr:pic>
    <xdr:clientData/>
  </xdr:twoCellAnchor>
  <xdr:twoCellAnchor editAs="oneCell">
    <xdr:from>
      <xdr:col>6</xdr:col>
      <xdr:colOff>1550126</xdr:colOff>
      <xdr:row>14</xdr:row>
      <xdr:rowOff>51109</xdr:rowOff>
    </xdr:from>
    <xdr:to>
      <xdr:col>8</xdr:col>
      <xdr:colOff>450253</xdr:colOff>
      <xdr:row>22</xdr:row>
      <xdr:rowOff>258460</xdr:rowOff>
    </xdr:to>
    <xdr:pic>
      <xdr:nvPicPr>
        <xdr:cNvPr id="69" name="Image 68">
          <a:extLst>
            <a:ext uri="{FF2B5EF4-FFF2-40B4-BE49-F238E27FC236}">
              <a16:creationId xmlns:a16="http://schemas.microsoft.com/office/drawing/2014/main" id="{00000000-0008-0000-0900-000045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9076126" y="10383829"/>
          <a:ext cx="3746447" cy="4840311"/>
        </a:xfrm>
        <a:prstGeom prst="rect">
          <a:avLst/>
        </a:prstGeom>
        <a:ln>
          <a:solidFill>
            <a:srgbClr val="00B050"/>
          </a:solidFill>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19050</xdr:colOff>
      <xdr:row>30</xdr:row>
      <xdr:rowOff>-47625</xdr:rowOff>
    </xdr:from>
    <xdr:ext cx="590550" cy="628650"/>
    <xdr:sp macro="" textlink="">
      <xdr:nvSpPr>
        <xdr:cNvPr id="23" name="Shape 23">
          <a:extLst>
            <a:ext uri="{FF2B5EF4-FFF2-40B4-BE49-F238E27FC236}">
              <a16:creationId xmlns:a16="http://schemas.microsoft.com/office/drawing/2014/main" id="{00000000-0008-0000-0A00-000017000000}"/>
            </a:ext>
          </a:extLst>
        </xdr:cNvPr>
        <xdr:cNvSpPr/>
      </xdr:nvSpPr>
      <xdr:spPr>
        <a:xfrm rot="2222360">
          <a:off x="5165025" y="3527588"/>
          <a:ext cx="361950" cy="504825"/>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1219200</xdr:colOff>
      <xdr:row>0</xdr:row>
      <xdr:rowOff>733425</xdr:rowOff>
    </xdr:from>
    <xdr:ext cx="685800" cy="190500"/>
    <xdr:sp macro="" textlink="">
      <xdr:nvSpPr>
        <xdr:cNvPr id="24" name="Shape 24">
          <a:extLst>
            <a:ext uri="{FF2B5EF4-FFF2-40B4-BE49-F238E27FC236}">
              <a16:creationId xmlns:a16="http://schemas.microsoft.com/office/drawing/2014/main" id="{00000000-0008-0000-0A00-000018000000}"/>
            </a:ext>
          </a:extLst>
        </xdr:cNvPr>
        <xdr:cNvSpPr/>
      </xdr:nvSpPr>
      <xdr:spPr>
        <a:xfrm>
          <a:off x="5012625" y="3689513"/>
          <a:ext cx="666750" cy="180975"/>
        </a:xfrm>
        <a:prstGeom prst="notched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4</xdr:col>
      <xdr:colOff>19050</xdr:colOff>
      <xdr:row>5</xdr:row>
      <xdr:rowOff>9525</xdr:rowOff>
    </xdr:from>
    <xdr:ext cx="9496425" cy="733425"/>
    <xdr:grpSp>
      <xdr:nvGrpSpPr>
        <xdr:cNvPr id="2" name="Shape 2">
          <a:extLst>
            <a:ext uri="{FF2B5EF4-FFF2-40B4-BE49-F238E27FC236}">
              <a16:creationId xmlns:a16="http://schemas.microsoft.com/office/drawing/2014/main" id="{00000000-0008-0000-0A00-000002000000}"/>
            </a:ext>
          </a:extLst>
        </xdr:cNvPr>
        <xdr:cNvGrpSpPr/>
      </xdr:nvGrpSpPr>
      <xdr:grpSpPr>
        <a:xfrm>
          <a:off x="3356610" y="2546985"/>
          <a:ext cx="9496425" cy="733425"/>
          <a:chOff x="597788" y="3413288"/>
          <a:chExt cx="9496425" cy="733425"/>
        </a:xfrm>
      </xdr:grpSpPr>
      <xdr:grpSp>
        <xdr:nvGrpSpPr>
          <xdr:cNvPr id="25" name="Shape 25">
            <a:extLst>
              <a:ext uri="{FF2B5EF4-FFF2-40B4-BE49-F238E27FC236}">
                <a16:creationId xmlns:a16="http://schemas.microsoft.com/office/drawing/2014/main" id="{00000000-0008-0000-0A00-000019000000}"/>
              </a:ext>
            </a:extLst>
          </xdr:cNvPr>
          <xdr:cNvGrpSpPr/>
        </xdr:nvGrpSpPr>
        <xdr:grpSpPr>
          <a:xfrm>
            <a:off x="597788" y="3413288"/>
            <a:ext cx="9496425" cy="733425"/>
            <a:chOff x="5381625" y="9060656"/>
            <a:chExt cx="5667375" cy="547688"/>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6" name="Shape 26">
              <a:extLst>
                <a:ext uri="{FF2B5EF4-FFF2-40B4-BE49-F238E27FC236}">
                  <a16:creationId xmlns:a16="http://schemas.microsoft.com/office/drawing/2014/main" id="{00000000-0008-0000-0A00-00001A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27">
              <a:extLst>
                <a:ext uri="{FF2B5EF4-FFF2-40B4-BE49-F238E27FC236}">
                  <a16:creationId xmlns:a16="http://schemas.microsoft.com/office/drawing/2014/main" id="{00000000-0008-0000-0A00-00001B000000}"/>
                </a:ext>
              </a:extLst>
            </xdr:cNvPr>
            <xdr:cNvSpPr txBox="1"/>
          </xdr:nvSpPr>
          <xdr:spPr>
            <a:xfrm>
              <a:off x="6965154" y="9227344"/>
              <a:ext cx="2512219" cy="238125"/>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libri"/>
                  <a:ea typeface="Calibri"/>
                  <a:cs typeface="Calibri"/>
                  <a:sym typeface="Calibri"/>
                </a:rPr>
                <a:t>STEP 1</a:t>
              </a:r>
              <a:endParaRPr sz="1600" b="1"/>
            </a:p>
          </xdr:txBody>
        </xdr:sp>
      </xdr:grpSp>
    </xdr:grpSp>
    <xdr:clientData fLocksWithSheet="0"/>
  </xdr:oneCellAnchor>
  <xdr:oneCellAnchor>
    <xdr:from>
      <xdr:col>20</xdr:col>
      <xdr:colOff>19050</xdr:colOff>
      <xdr:row>5</xdr:row>
      <xdr:rowOff>9525</xdr:rowOff>
    </xdr:from>
    <xdr:ext cx="2352675" cy="733425"/>
    <xdr:grpSp>
      <xdr:nvGrpSpPr>
        <xdr:cNvPr id="3" name="Shape 2">
          <a:extLst>
            <a:ext uri="{FF2B5EF4-FFF2-40B4-BE49-F238E27FC236}">
              <a16:creationId xmlns:a16="http://schemas.microsoft.com/office/drawing/2014/main" id="{00000000-0008-0000-0A00-000003000000}"/>
            </a:ext>
          </a:extLst>
        </xdr:cNvPr>
        <xdr:cNvGrpSpPr/>
      </xdr:nvGrpSpPr>
      <xdr:grpSpPr>
        <a:xfrm>
          <a:off x="13140690" y="2546985"/>
          <a:ext cx="2352675" cy="733425"/>
          <a:chOff x="4169663" y="3413288"/>
          <a:chExt cx="2352675" cy="733425"/>
        </a:xfrm>
      </xdr:grpSpPr>
      <xdr:grpSp>
        <xdr:nvGrpSpPr>
          <xdr:cNvPr id="28" name="Shape 28">
            <a:extLst>
              <a:ext uri="{FF2B5EF4-FFF2-40B4-BE49-F238E27FC236}">
                <a16:creationId xmlns:a16="http://schemas.microsoft.com/office/drawing/2014/main" id="{00000000-0008-0000-0A00-00001C000000}"/>
              </a:ext>
            </a:extLst>
          </xdr:cNvPr>
          <xdr:cNvGrpSpPr/>
        </xdr:nvGrpSpPr>
        <xdr:grpSpPr>
          <a:xfrm>
            <a:off x="4169663" y="3413288"/>
            <a:ext cx="2352675" cy="733425"/>
            <a:chOff x="5381625" y="9060656"/>
            <a:chExt cx="5667375" cy="547688"/>
          </a:xfrm>
        </xdr:grpSpPr>
        <xdr:sp macro="" textlink="">
          <xdr:nvSpPr>
            <xdr:cNvPr id="5" name="Shape 4">
              <a:extLst>
                <a:ext uri="{FF2B5EF4-FFF2-40B4-BE49-F238E27FC236}">
                  <a16:creationId xmlns:a16="http://schemas.microsoft.com/office/drawing/2014/main" id="{00000000-0008-0000-0A00-000005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9" name="Shape 29">
              <a:extLst>
                <a:ext uri="{FF2B5EF4-FFF2-40B4-BE49-F238E27FC236}">
                  <a16:creationId xmlns:a16="http://schemas.microsoft.com/office/drawing/2014/main" id="{00000000-0008-0000-0A00-00001D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0" name="Shape 30">
              <a:extLst>
                <a:ext uri="{FF2B5EF4-FFF2-40B4-BE49-F238E27FC236}">
                  <a16:creationId xmlns:a16="http://schemas.microsoft.com/office/drawing/2014/main" id="{00000000-0008-0000-0A00-00001E000000}"/>
                </a:ext>
              </a:extLst>
            </xdr:cNvPr>
            <xdr:cNvSpPr txBox="1"/>
          </xdr:nvSpPr>
          <xdr:spPr>
            <a:xfrm>
              <a:off x="6086921" y="9204801"/>
              <a:ext cx="3932261" cy="250034"/>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libri"/>
                  <a:ea typeface="Calibri"/>
                  <a:cs typeface="Calibri"/>
                  <a:sym typeface="Calibri"/>
                </a:rPr>
                <a:t>STEP 2</a:t>
              </a:r>
              <a:endParaRPr sz="1600" b="1"/>
            </a:p>
          </xdr:txBody>
        </xdr:sp>
      </xdr:grpSp>
    </xdr:grpSp>
    <xdr:clientData fLocksWithSheet="0"/>
  </xdr:oneCellAnchor>
  <xdr:oneCellAnchor>
    <xdr:from>
      <xdr:col>20</xdr:col>
      <xdr:colOff>47625</xdr:colOff>
      <xdr:row>13</xdr:row>
      <xdr:rowOff>114300</xdr:rowOff>
    </xdr:from>
    <xdr:ext cx="571500" cy="247650"/>
    <xdr:sp macro="" textlink="">
      <xdr:nvSpPr>
        <xdr:cNvPr id="31" name="Shape 31">
          <a:extLst>
            <a:ext uri="{FF2B5EF4-FFF2-40B4-BE49-F238E27FC236}">
              <a16:creationId xmlns:a16="http://schemas.microsoft.com/office/drawing/2014/main" id="{00000000-0008-0000-0A00-00001F000000}"/>
            </a:ext>
          </a:extLst>
        </xdr:cNvPr>
        <xdr:cNvSpPr/>
      </xdr:nvSpPr>
      <xdr:spPr>
        <a:xfrm>
          <a:off x="5065013" y="3665700"/>
          <a:ext cx="561975" cy="228600"/>
        </a:xfrm>
        <a:prstGeom prst="notchedRightArrow">
          <a:avLst>
            <a:gd name="adj1" fmla="val 50000"/>
            <a:gd name="adj2" fmla="val 50000"/>
          </a:avLst>
        </a:prstGeom>
        <a:solidFill>
          <a:srgbClr val="92D05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22</xdr:col>
      <xdr:colOff>0</xdr:colOff>
      <xdr:row>10</xdr:row>
      <xdr:rowOff>19050</xdr:rowOff>
    </xdr:from>
    <xdr:ext cx="876300" cy="1066800"/>
    <xdr:grpSp>
      <xdr:nvGrpSpPr>
        <xdr:cNvPr id="6" name="Shape 2">
          <a:extLst>
            <a:ext uri="{FF2B5EF4-FFF2-40B4-BE49-F238E27FC236}">
              <a16:creationId xmlns:a16="http://schemas.microsoft.com/office/drawing/2014/main" id="{00000000-0008-0000-0A00-000006000000}"/>
            </a:ext>
          </a:extLst>
        </xdr:cNvPr>
        <xdr:cNvGrpSpPr/>
      </xdr:nvGrpSpPr>
      <xdr:grpSpPr>
        <a:xfrm>
          <a:off x="13769340" y="4042410"/>
          <a:ext cx="876300" cy="1066800"/>
          <a:chOff x="4907850" y="3251363"/>
          <a:chExt cx="876300" cy="1057275"/>
        </a:xfrm>
      </xdr:grpSpPr>
      <xdr:cxnSp macro="">
        <xdr:nvCxnSpPr>
          <xdr:cNvPr id="32" name="Shape 32">
            <a:extLst>
              <a:ext uri="{FF2B5EF4-FFF2-40B4-BE49-F238E27FC236}">
                <a16:creationId xmlns:a16="http://schemas.microsoft.com/office/drawing/2014/main" id="{00000000-0008-0000-0A00-000020000000}"/>
              </a:ext>
            </a:extLst>
          </xdr:cNvPr>
          <xdr:cNvCxnSpPr/>
        </xdr:nvCxnSpPr>
        <xdr:spPr>
          <a:xfrm flipH="1">
            <a:off x="4907850" y="3251363"/>
            <a:ext cx="876300" cy="1057275"/>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oneCellAnchor>
    <xdr:from>
      <xdr:col>8</xdr:col>
      <xdr:colOff>19050</xdr:colOff>
      <xdr:row>30</xdr:row>
      <xdr:rowOff>-47625</xdr:rowOff>
    </xdr:from>
    <xdr:ext cx="590550" cy="628650"/>
    <xdr:sp macro="" textlink="">
      <xdr:nvSpPr>
        <xdr:cNvPr id="7" name="Shape 23">
          <a:extLst>
            <a:ext uri="{FF2B5EF4-FFF2-40B4-BE49-F238E27FC236}">
              <a16:creationId xmlns:a16="http://schemas.microsoft.com/office/drawing/2014/main" id="{00000000-0008-0000-0A00-000007000000}"/>
            </a:ext>
          </a:extLst>
        </xdr:cNvPr>
        <xdr:cNvSpPr/>
      </xdr:nvSpPr>
      <xdr:spPr>
        <a:xfrm rot="2222360">
          <a:off x="5165025" y="3527588"/>
          <a:ext cx="361950" cy="504825"/>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xdr:col>
      <xdr:colOff>28575</xdr:colOff>
      <xdr:row>0</xdr:row>
      <xdr:rowOff>314325</xdr:rowOff>
    </xdr:from>
    <xdr:ext cx="1228725" cy="571500"/>
    <xdr:pic>
      <xdr:nvPicPr>
        <xdr:cNvPr id="8" name="image7.jpg" descr="valeo sans lighting">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33575" cy="876300"/>
    <xdr:pic>
      <xdr:nvPicPr>
        <xdr:cNvPr id="2" name="image7.jpg" descr="valeo sans lighti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228600</xdr:colOff>
      <xdr:row>14</xdr:row>
      <xdr:rowOff>209550</xdr:rowOff>
    </xdr:from>
    <xdr:ext cx="1866900" cy="1438275"/>
    <xdr:pic>
      <xdr:nvPicPr>
        <xdr:cNvPr id="3" name="image1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238125</xdr:colOff>
      <xdr:row>14</xdr:row>
      <xdr:rowOff>1743075</xdr:rowOff>
    </xdr:from>
    <xdr:ext cx="1857375" cy="1419225"/>
    <xdr:pic>
      <xdr:nvPicPr>
        <xdr:cNvPr id="4" name="image8.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257175</xdr:colOff>
      <xdr:row>15</xdr:row>
      <xdr:rowOff>1343025</xdr:rowOff>
    </xdr:from>
    <xdr:ext cx="1857375" cy="1419225"/>
    <xdr:pic>
      <xdr:nvPicPr>
        <xdr:cNvPr id="5" name="image9.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0</xdr:col>
      <xdr:colOff>114300</xdr:colOff>
      <xdr:row>12</xdr:row>
      <xdr:rowOff>2276475</xdr:rowOff>
    </xdr:from>
    <xdr:ext cx="5791200" cy="5572125"/>
    <xdr:pic>
      <xdr:nvPicPr>
        <xdr:cNvPr id="6" name="image10.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hamedaymen.ghribi\Desktop\Appendix%20%239_Cpk%20Pull%20off%20test%203rd%20coil%20and%20GND%20Accoustage%208.xlsm" TargetMode="External"/><Relationship Id="rId1" Type="http://schemas.openxmlformats.org/officeDocument/2006/relationships/externalLinkPath" Target="file:///C:\Users\mohamedaymen.ghribi\Desktop\Appendix%20%239_Cpk%20Pull%20off%20test%203rd%20coil%20and%20GND%20Accoustage%20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ynthesis"/>
      <sheetName val="Feuil1"/>
      <sheetName val="Calculs"/>
    </sheetNames>
    <sheetDataSet>
      <sheetData sheetId="0" refreshError="1">
        <row r="3">
          <cell r="A3">
            <v>3</v>
          </cell>
        </row>
        <row r="6">
          <cell r="D6">
            <v>45325</v>
          </cell>
        </row>
        <row r="7">
          <cell r="D7" t="str">
            <v>Pull off machine</v>
          </cell>
        </row>
        <row r="8">
          <cell r="D8" t="str">
            <v>Welding coil/GND</v>
          </cell>
        </row>
        <row r="9">
          <cell r="D9" t="str">
            <v>Pull off</v>
          </cell>
        </row>
        <row r="10">
          <cell r="D10">
            <v>50</v>
          </cell>
        </row>
        <row r="11">
          <cell r="C11" t="str">
            <v xml:space="preserve">Upper tolerance </v>
          </cell>
          <cell r="D11">
            <v>400</v>
          </cell>
        </row>
        <row r="12">
          <cell r="C12" t="str">
            <v xml:space="preserve">Lower tolerance </v>
          </cell>
        </row>
        <row r="13">
          <cell r="C13" t="str">
            <v>Nr of data items (30 min.)</v>
          </cell>
          <cell r="D13">
            <v>30</v>
          </cell>
        </row>
        <row r="15">
          <cell r="D15">
            <v>200.3</v>
          </cell>
        </row>
        <row r="16">
          <cell r="D16">
            <v>188.9</v>
          </cell>
        </row>
        <row r="17">
          <cell r="D17">
            <v>199.3</v>
          </cell>
        </row>
        <row r="18">
          <cell r="D18">
            <v>197.5</v>
          </cell>
        </row>
        <row r="19">
          <cell r="D19">
            <v>204.4</v>
          </cell>
        </row>
        <row r="20">
          <cell r="D20">
            <v>211.5</v>
          </cell>
        </row>
        <row r="21">
          <cell r="D21">
            <v>199.4</v>
          </cell>
        </row>
        <row r="22">
          <cell r="D22">
            <v>206.5</v>
          </cell>
        </row>
        <row r="23">
          <cell r="D23">
            <v>204.5</v>
          </cell>
        </row>
        <row r="24">
          <cell r="D24">
            <v>153.80000000000001</v>
          </cell>
        </row>
        <row r="25">
          <cell r="D25">
            <v>189.4</v>
          </cell>
        </row>
        <row r="26">
          <cell r="D26">
            <v>187.8</v>
          </cell>
        </row>
        <row r="27">
          <cell r="D27">
            <v>173.4</v>
          </cell>
        </row>
        <row r="28">
          <cell r="D28">
            <v>217.6</v>
          </cell>
        </row>
        <row r="29">
          <cell r="D29">
            <v>185.6</v>
          </cell>
        </row>
        <row r="30">
          <cell r="D30">
            <v>212.7</v>
          </cell>
        </row>
        <row r="31">
          <cell r="D31">
            <v>228.5</v>
          </cell>
        </row>
        <row r="32">
          <cell r="D32">
            <v>218.3</v>
          </cell>
        </row>
        <row r="33">
          <cell r="D33">
            <v>164.5</v>
          </cell>
        </row>
        <row r="34">
          <cell r="D34">
            <v>187</v>
          </cell>
        </row>
        <row r="35">
          <cell r="D35">
            <v>176.8</v>
          </cell>
        </row>
        <row r="36">
          <cell r="D36">
            <v>225.3</v>
          </cell>
        </row>
        <row r="37">
          <cell r="D37">
            <v>187.5</v>
          </cell>
        </row>
        <row r="38">
          <cell r="D38">
            <v>198.7</v>
          </cell>
        </row>
        <row r="39">
          <cell r="D39">
            <v>201.3</v>
          </cell>
        </row>
        <row r="40">
          <cell r="D40">
            <v>203.6</v>
          </cell>
        </row>
        <row r="41">
          <cell r="D41">
            <v>215.3</v>
          </cell>
        </row>
        <row r="42">
          <cell r="D42">
            <v>172.4</v>
          </cell>
        </row>
        <row r="43">
          <cell r="D43">
            <v>173.4</v>
          </cell>
        </row>
        <row r="44">
          <cell r="D44">
            <v>217.6</v>
          </cell>
        </row>
      </sheetData>
      <sheetData sheetId="1" refreshError="1"/>
      <sheetData sheetId="2" refreshError="1"/>
      <sheetData sheetId="3" refreshError="1">
        <row r="4">
          <cell r="E4">
            <v>19.711951848667237</v>
          </cell>
          <cell r="H4">
            <v>188.42904940196971</v>
          </cell>
          <cell r="J4">
            <v>205.09095059803033</v>
          </cell>
        </row>
        <row r="5">
          <cell r="E5">
            <v>3.6355338885825241</v>
          </cell>
          <cell r="J5">
            <v>23.281292942090332</v>
          </cell>
        </row>
        <row r="6">
          <cell r="E6">
            <v>3.5766382395874876</v>
          </cell>
        </row>
        <row r="7">
          <cell r="E7">
            <v>3.382042893493276</v>
          </cell>
        </row>
        <row r="8">
          <cell r="E8">
            <v>3.3272537986186852</v>
          </cell>
          <cell r="G8">
            <v>2.8967672817680251E-10</v>
          </cell>
          <cell r="H8" t="str">
            <v>ppm</v>
          </cell>
          <cell r="K8">
            <v>3.6742373911611068</v>
          </cell>
          <cell r="L8" t="str">
            <v>%</v>
          </cell>
        </row>
        <row r="9">
          <cell r="C9">
            <v>196.76000000000002</v>
          </cell>
        </row>
        <row r="10">
          <cell r="C10">
            <v>18.337517599831713</v>
          </cell>
        </row>
        <row r="13">
          <cell r="F13" t="str">
            <v>Frequency observed</v>
          </cell>
          <cell r="H13" t="str">
            <v>Normal theoretical law</v>
          </cell>
        </row>
        <row r="14">
          <cell r="C14">
            <v>128.90000000000003</v>
          </cell>
          <cell r="F14">
            <v>0</v>
          </cell>
          <cell r="H14">
            <v>1.0754093295139346E-4</v>
          </cell>
        </row>
        <row r="15">
          <cell r="C15">
            <v>141.35000000000002</v>
          </cell>
          <cell r="F15">
            <v>0</v>
          </cell>
          <cell r="H15">
            <v>1.1493646879468171E-3</v>
          </cell>
        </row>
        <row r="16">
          <cell r="C16">
            <v>153.80000000000001</v>
          </cell>
          <cell r="F16">
            <v>3.3333333333333333E-2</v>
          </cell>
          <cell r="H16">
            <v>8.4220445482295781E-3</v>
          </cell>
        </row>
        <row r="17">
          <cell r="C17">
            <v>166.25</v>
          </cell>
          <cell r="F17">
            <v>3.3333333333333333E-2</v>
          </cell>
          <cell r="H17">
            <v>3.8504584449977154E-2</v>
          </cell>
        </row>
        <row r="18">
          <cell r="C18">
            <v>178.7</v>
          </cell>
          <cell r="F18">
            <v>0.13333333333333336</v>
          </cell>
          <cell r="H18">
            <v>0.11426892233464962</v>
          </cell>
        </row>
        <row r="19">
          <cell r="C19">
            <v>191.14999999999998</v>
          </cell>
          <cell r="F19">
            <v>0.2</v>
          </cell>
          <cell r="H19">
            <v>0.21748398852957604</v>
          </cell>
        </row>
        <row r="20">
          <cell r="C20">
            <v>203.59999999999997</v>
          </cell>
          <cell r="F20">
            <v>0.19999999999999996</v>
          </cell>
          <cell r="H20">
            <v>0.26559902326995688</v>
          </cell>
        </row>
        <row r="21">
          <cell r="C21">
            <v>216.04999999999995</v>
          </cell>
          <cell r="F21">
            <v>0.23333333333333339</v>
          </cell>
          <cell r="H21">
            <v>0.20815893000125185</v>
          </cell>
        </row>
        <row r="22">
          <cell r="C22">
            <v>228.49999999999994</v>
          </cell>
          <cell r="F22">
            <v>0.1333333333333333</v>
          </cell>
          <cell r="H22">
            <v>0.1046763509053471</v>
          </cell>
        </row>
        <row r="23">
          <cell r="C23">
            <v>240.94999999999993</v>
          </cell>
          <cell r="F23">
            <v>3.3333333333333326E-2</v>
          </cell>
          <cell r="H23">
            <v>3.3756455783896966E-2</v>
          </cell>
        </row>
        <row r="24">
          <cell r="C24">
            <v>253.39999999999992</v>
          </cell>
          <cell r="F24">
            <v>0</v>
          </cell>
          <cell r="H24">
            <v>6.9753316029824708E-3</v>
          </cell>
        </row>
        <row r="25">
          <cell r="C25">
            <v>265.84999999999991</v>
          </cell>
          <cell r="F25">
            <v>0</v>
          </cell>
          <cell r="H25">
            <v>9.2261985201080865E-4</v>
          </cell>
        </row>
        <row r="28">
          <cell r="D28">
            <v>8.2761385025635792E-2</v>
          </cell>
        </row>
        <row r="29">
          <cell r="D29">
            <v>0.161</v>
          </cell>
        </row>
        <row r="30">
          <cell r="B30" t="str">
            <v>The characteristic studied follows a normal law</v>
          </cell>
        </row>
        <row r="32">
          <cell r="H32" t="str">
            <v xml:space="preserve"> Kolmogorov-Smirnov</v>
          </cell>
          <cell r="M32" t="str">
            <v>Nominal</v>
          </cell>
        </row>
        <row r="33">
          <cell r="I33" t="str">
            <v>alpha=5%</v>
          </cell>
        </row>
        <row r="34">
          <cell r="K34">
            <v>0</v>
          </cell>
          <cell r="L34">
            <v>400</v>
          </cell>
          <cell r="M34">
            <v>50</v>
          </cell>
        </row>
        <row r="35">
          <cell r="K35">
            <v>0</v>
          </cell>
          <cell r="L35">
            <v>400</v>
          </cell>
          <cell r="M35">
            <v>50</v>
          </cell>
        </row>
        <row r="36">
          <cell r="K36">
            <v>0</v>
          </cell>
          <cell r="L36">
            <v>400</v>
          </cell>
          <cell r="M36">
            <v>50</v>
          </cell>
        </row>
        <row r="37">
          <cell r="K37">
            <v>0</v>
          </cell>
          <cell r="L37">
            <v>400</v>
          </cell>
          <cell r="M37">
            <v>50</v>
          </cell>
        </row>
        <row r="38">
          <cell r="K38">
            <v>0</v>
          </cell>
          <cell r="L38">
            <v>400</v>
          </cell>
          <cell r="M38">
            <v>50</v>
          </cell>
        </row>
        <row r="39">
          <cell r="K39">
            <v>0</v>
          </cell>
          <cell r="L39">
            <v>400</v>
          </cell>
          <cell r="M39">
            <v>50</v>
          </cell>
        </row>
        <row r="40">
          <cell r="K40">
            <v>0</v>
          </cell>
          <cell r="L40">
            <v>400</v>
          </cell>
          <cell r="M40">
            <v>50</v>
          </cell>
        </row>
        <row r="41">
          <cell r="K41">
            <v>0</v>
          </cell>
          <cell r="L41">
            <v>400</v>
          </cell>
          <cell r="M41">
            <v>50</v>
          </cell>
        </row>
        <row r="42">
          <cell r="K42">
            <v>0</v>
          </cell>
          <cell r="L42">
            <v>400</v>
          </cell>
          <cell r="M42">
            <v>50</v>
          </cell>
        </row>
        <row r="43">
          <cell r="K43">
            <v>0</v>
          </cell>
          <cell r="L43">
            <v>400</v>
          </cell>
          <cell r="M43">
            <v>50</v>
          </cell>
        </row>
        <row r="44">
          <cell r="K44">
            <v>0</v>
          </cell>
          <cell r="L44">
            <v>400</v>
          </cell>
          <cell r="M44">
            <v>50</v>
          </cell>
        </row>
        <row r="45">
          <cell r="K45">
            <v>0</v>
          </cell>
          <cell r="L45">
            <v>400</v>
          </cell>
          <cell r="M45">
            <v>50</v>
          </cell>
        </row>
        <row r="46">
          <cell r="K46">
            <v>0</v>
          </cell>
          <cell r="L46">
            <v>400</v>
          </cell>
          <cell r="M46">
            <v>50</v>
          </cell>
        </row>
        <row r="47">
          <cell r="K47">
            <v>0</v>
          </cell>
          <cell r="L47">
            <v>400</v>
          </cell>
          <cell r="M47">
            <v>50</v>
          </cell>
        </row>
        <row r="48">
          <cell r="K48">
            <v>0</v>
          </cell>
          <cell r="L48">
            <v>400</v>
          </cell>
          <cell r="M48">
            <v>50</v>
          </cell>
        </row>
        <row r="49">
          <cell r="K49">
            <v>0</v>
          </cell>
          <cell r="L49">
            <v>400</v>
          </cell>
          <cell r="M49">
            <v>50</v>
          </cell>
        </row>
        <row r="50">
          <cell r="K50">
            <v>0</v>
          </cell>
          <cell r="L50">
            <v>400</v>
          </cell>
          <cell r="M50">
            <v>50</v>
          </cell>
        </row>
        <row r="51">
          <cell r="K51">
            <v>0</v>
          </cell>
          <cell r="L51">
            <v>400</v>
          </cell>
          <cell r="M51">
            <v>50</v>
          </cell>
        </row>
        <row r="52">
          <cell r="K52">
            <v>0</v>
          </cell>
          <cell r="L52">
            <v>400</v>
          </cell>
          <cell r="M52">
            <v>50</v>
          </cell>
        </row>
        <row r="53">
          <cell r="K53">
            <v>0</v>
          </cell>
          <cell r="L53">
            <v>400</v>
          </cell>
          <cell r="M53">
            <v>50</v>
          </cell>
        </row>
        <row r="54">
          <cell r="K54">
            <v>0</v>
          </cell>
          <cell r="L54">
            <v>400</v>
          </cell>
          <cell r="M54">
            <v>50</v>
          </cell>
        </row>
        <row r="55">
          <cell r="K55">
            <v>0</v>
          </cell>
          <cell r="L55">
            <v>400</v>
          </cell>
          <cell r="M55">
            <v>50</v>
          </cell>
        </row>
        <row r="56">
          <cell r="K56">
            <v>0</v>
          </cell>
          <cell r="L56">
            <v>400</v>
          </cell>
          <cell r="M56">
            <v>50</v>
          </cell>
        </row>
        <row r="57">
          <cell r="K57">
            <v>0</v>
          </cell>
          <cell r="L57">
            <v>400</v>
          </cell>
          <cell r="M57">
            <v>50</v>
          </cell>
        </row>
        <row r="58">
          <cell r="K58">
            <v>0</v>
          </cell>
          <cell r="L58">
            <v>400</v>
          </cell>
          <cell r="M58">
            <v>50</v>
          </cell>
        </row>
        <row r="59">
          <cell r="K59">
            <v>0</v>
          </cell>
          <cell r="L59">
            <v>400</v>
          </cell>
          <cell r="M59">
            <v>50</v>
          </cell>
        </row>
        <row r="60">
          <cell r="K60">
            <v>0</v>
          </cell>
          <cell r="L60">
            <v>400</v>
          </cell>
          <cell r="M60">
            <v>50</v>
          </cell>
        </row>
        <row r="61">
          <cell r="K61">
            <v>0</v>
          </cell>
          <cell r="L61">
            <v>400</v>
          </cell>
          <cell r="M61">
            <v>50</v>
          </cell>
        </row>
        <row r="62">
          <cell r="K62">
            <v>0</v>
          </cell>
          <cell r="L62">
            <v>400</v>
          </cell>
          <cell r="M62">
            <v>50</v>
          </cell>
        </row>
        <row r="63">
          <cell r="K63">
            <v>0</v>
          </cell>
          <cell r="L63">
            <v>400</v>
          </cell>
          <cell r="M63">
            <v>50</v>
          </cell>
        </row>
        <row r="64">
          <cell r="K64">
            <v>0</v>
          </cell>
          <cell r="L64">
            <v>400</v>
          </cell>
          <cell r="M64">
            <v>50</v>
          </cell>
        </row>
        <row r="65">
          <cell r="K65">
            <v>0</v>
          </cell>
          <cell r="L65">
            <v>400</v>
          </cell>
          <cell r="M65">
            <v>50</v>
          </cell>
        </row>
        <row r="66">
          <cell r="K66">
            <v>0</v>
          </cell>
          <cell r="L66">
            <v>400</v>
          </cell>
          <cell r="M66">
            <v>50</v>
          </cell>
        </row>
        <row r="67">
          <cell r="K67">
            <v>0</v>
          </cell>
          <cell r="L67">
            <v>400</v>
          </cell>
          <cell r="M67">
            <v>50</v>
          </cell>
        </row>
        <row r="68">
          <cell r="K68">
            <v>0</v>
          </cell>
          <cell r="L68">
            <v>400</v>
          </cell>
          <cell r="M68">
            <v>50</v>
          </cell>
        </row>
        <row r="69">
          <cell r="K69">
            <v>0</v>
          </cell>
          <cell r="L69">
            <v>400</v>
          </cell>
          <cell r="M69">
            <v>50</v>
          </cell>
        </row>
        <row r="70">
          <cell r="K70">
            <v>0</v>
          </cell>
          <cell r="L70">
            <v>400</v>
          </cell>
          <cell r="M70">
            <v>50</v>
          </cell>
        </row>
        <row r="71">
          <cell r="K71">
            <v>0</v>
          </cell>
          <cell r="L71">
            <v>400</v>
          </cell>
          <cell r="M71">
            <v>50</v>
          </cell>
        </row>
        <row r="72">
          <cell r="K72">
            <v>0</v>
          </cell>
          <cell r="L72">
            <v>400</v>
          </cell>
          <cell r="M72">
            <v>50</v>
          </cell>
        </row>
        <row r="73">
          <cell r="K73">
            <v>0</v>
          </cell>
          <cell r="L73">
            <v>400</v>
          </cell>
          <cell r="M73">
            <v>50</v>
          </cell>
        </row>
        <row r="74">
          <cell r="K74">
            <v>0</v>
          </cell>
          <cell r="L74">
            <v>400</v>
          </cell>
          <cell r="M74">
            <v>50</v>
          </cell>
        </row>
        <row r="75">
          <cell r="K75">
            <v>0</v>
          </cell>
          <cell r="L75">
            <v>400</v>
          </cell>
          <cell r="M75">
            <v>50</v>
          </cell>
        </row>
        <row r="76">
          <cell r="K76">
            <v>0</v>
          </cell>
          <cell r="L76">
            <v>400</v>
          </cell>
          <cell r="M76">
            <v>50</v>
          </cell>
        </row>
        <row r="77">
          <cell r="K77">
            <v>0</v>
          </cell>
          <cell r="L77">
            <v>400</v>
          </cell>
          <cell r="M77">
            <v>50</v>
          </cell>
        </row>
        <row r="78">
          <cell r="K78">
            <v>0</v>
          </cell>
          <cell r="L78">
            <v>400</v>
          </cell>
          <cell r="M78">
            <v>50</v>
          </cell>
        </row>
        <row r="79">
          <cell r="K79">
            <v>0</v>
          </cell>
          <cell r="L79">
            <v>400</v>
          </cell>
          <cell r="M79">
            <v>50</v>
          </cell>
        </row>
        <row r="80">
          <cell r="K80">
            <v>0</v>
          </cell>
          <cell r="L80">
            <v>400</v>
          </cell>
          <cell r="M80">
            <v>50</v>
          </cell>
        </row>
        <row r="81">
          <cell r="K81">
            <v>0</v>
          </cell>
          <cell r="L81">
            <v>400</v>
          </cell>
          <cell r="M81">
            <v>50</v>
          </cell>
        </row>
        <row r="82">
          <cell r="K82">
            <v>0</v>
          </cell>
          <cell r="L82">
            <v>400</v>
          </cell>
          <cell r="M82">
            <v>50</v>
          </cell>
        </row>
        <row r="83">
          <cell r="K83">
            <v>0</v>
          </cell>
          <cell r="L83">
            <v>400</v>
          </cell>
          <cell r="M83">
            <v>50</v>
          </cell>
        </row>
        <row r="84">
          <cell r="K84">
            <v>0</v>
          </cell>
          <cell r="L84">
            <v>400</v>
          </cell>
          <cell r="M84">
            <v>50</v>
          </cell>
        </row>
        <row r="85">
          <cell r="K85">
            <v>0</v>
          </cell>
          <cell r="L85">
            <v>400</v>
          </cell>
          <cell r="M85">
            <v>50</v>
          </cell>
        </row>
        <row r="86">
          <cell r="K86">
            <v>0</v>
          </cell>
          <cell r="L86">
            <v>400</v>
          </cell>
          <cell r="M86">
            <v>50</v>
          </cell>
        </row>
        <row r="87">
          <cell r="K87">
            <v>0</v>
          </cell>
          <cell r="L87">
            <v>400</v>
          </cell>
          <cell r="M87">
            <v>50</v>
          </cell>
        </row>
        <row r="88">
          <cell r="K88">
            <v>0</v>
          </cell>
          <cell r="L88">
            <v>400</v>
          </cell>
          <cell r="M88">
            <v>50</v>
          </cell>
        </row>
        <row r="89">
          <cell r="K89">
            <v>0</v>
          </cell>
          <cell r="L89">
            <v>400</v>
          </cell>
          <cell r="M89">
            <v>50</v>
          </cell>
        </row>
        <row r="90">
          <cell r="K90">
            <v>0</v>
          </cell>
          <cell r="L90">
            <v>400</v>
          </cell>
          <cell r="M90">
            <v>50</v>
          </cell>
        </row>
        <row r="91">
          <cell r="K91">
            <v>0</v>
          </cell>
          <cell r="L91">
            <v>400</v>
          </cell>
          <cell r="M91">
            <v>50</v>
          </cell>
        </row>
        <row r="92">
          <cell r="K92">
            <v>0</v>
          </cell>
          <cell r="L92">
            <v>400</v>
          </cell>
          <cell r="M92">
            <v>50</v>
          </cell>
        </row>
        <row r="93">
          <cell r="K93">
            <v>0</v>
          </cell>
          <cell r="L93">
            <v>400</v>
          </cell>
          <cell r="M93">
            <v>50</v>
          </cell>
        </row>
        <row r="94">
          <cell r="K94">
            <v>0</v>
          </cell>
          <cell r="L94">
            <v>400</v>
          </cell>
          <cell r="M94">
            <v>50</v>
          </cell>
        </row>
        <row r="95">
          <cell r="K95">
            <v>0</v>
          </cell>
          <cell r="L95">
            <v>400</v>
          </cell>
          <cell r="M95">
            <v>50</v>
          </cell>
        </row>
        <row r="96">
          <cell r="K96">
            <v>0</v>
          </cell>
          <cell r="L96">
            <v>400</v>
          </cell>
          <cell r="M96">
            <v>50</v>
          </cell>
        </row>
        <row r="97">
          <cell r="K97">
            <v>0</v>
          </cell>
          <cell r="L97">
            <v>400</v>
          </cell>
          <cell r="M97">
            <v>50</v>
          </cell>
        </row>
        <row r="98">
          <cell r="K98">
            <v>0</v>
          </cell>
          <cell r="L98">
            <v>400</v>
          </cell>
          <cell r="M98">
            <v>50</v>
          </cell>
        </row>
        <row r="99">
          <cell r="K99">
            <v>0</v>
          </cell>
          <cell r="L99">
            <v>400</v>
          </cell>
          <cell r="M99">
            <v>50</v>
          </cell>
        </row>
        <row r="100">
          <cell r="K100">
            <v>0</v>
          </cell>
          <cell r="L100">
            <v>400</v>
          </cell>
          <cell r="M100">
            <v>50</v>
          </cell>
        </row>
        <row r="101">
          <cell r="K101">
            <v>0</v>
          </cell>
          <cell r="L101">
            <v>400</v>
          </cell>
          <cell r="M101">
            <v>50</v>
          </cell>
        </row>
        <row r="102">
          <cell r="K102">
            <v>0</v>
          </cell>
          <cell r="L102">
            <v>400</v>
          </cell>
          <cell r="M102">
            <v>50</v>
          </cell>
        </row>
        <row r="103">
          <cell r="K103">
            <v>0</v>
          </cell>
          <cell r="L103">
            <v>400</v>
          </cell>
          <cell r="M103">
            <v>50</v>
          </cell>
        </row>
        <row r="104">
          <cell r="K104">
            <v>0</v>
          </cell>
          <cell r="L104">
            <v>400</v>
          </cell>
          <cell r="M104">
            <v>50</v>
          </cell>
        </row>
        <row r="105">
          <cell r="K105">
            <v>0</v>
          </cell>
          <cell r="L105">
            <v>400</v>
          </cell>
          <cell r="M105">
            <v>50</v>
          </cell>
        </row>
        <row r="106">
          <cell r="K106">
            <v>0</v>
          </cell>
          <cell r="L106">
            <v>400</v>
          </cell>
          <cell r="M106">
            <v>50</v>
          </cell>
        </row>
        <row r="107">
          <cell r="K107">
            <v>0</v>
          </cell>
          <cell r="L107">
            <v>400</v>
          </cell>
          <cell r="M107">
            <v>50</v>
          </cell>
        </row>
        <row r="108">
          <cell r="K108">
            <v>0</v>
          </cell>
          <cell r="L108">
            <v>400</v>
          </cell>
          <cell r="M108">
            <v>50</v>
          </cell>
        </row>
        <row r="109">
          <cell r="K109">
            <v>0</v>
          </cell>
          <cell r="L109">
            <v>400</v>
          </cell>
          <cell r="M109">
            <v>50</v>
          </cell>
        </row>
        <row r="110">
          <cell r="K110">
            <v>0</v>
          </cell>
          <cell r="L110">
            <v>400</v>
          </cell>
          <cell r="M110">
            <v>50</v>
          </cell>
        </row>
        <row r="111">
          <cell r="K111">
            <v>0</v>
          </cell>
          <cell r="L111">
            <v>400</v>
          </cell>
          <cell r="M111">
            <v>50</v>
          </cell>
        </row>
        <row r="112">
          <cell r="K112">
            <v>0</v>
          </cell>
          <cell r="L112">
            <v>400</v>
          </cell>
          <cell r="M112">
            <v>50</v>
          </cell>
        </row>
        <row r="113">
          <cell r="K113">
            <v>0</v>
          </cell>
          <cell r="L113">
            <v>400</v>
          </cell>
          <cell r="M113">
            <v>50</v>
          </cell>
        </row>
        <row r="114">
          <cell r="K114">
            <v>0</v>
          </cell>
          <cell r="L114">
            <v>400</v>
          </cell>
          <cell r="M114">
            <v>50</v>
          </cell>
        </row>
        <row r="115">
          <cell r="K115">
            <v>0</v>
          </cell>
          <cell r="L115">
            <v>400</v>
          </cell>
          <cell r="M115">
            <v>50</v>
          </cell>
        </row>
        <row r="116">
          <cell r="K116">
            <v>0</v>
          </cell>
          <cell r="L116">
            <v>400</v>
          </cell>
          <cell r="M116">
            <v>50</v>
          </cell>
        </row>
        <row r="117">
          <cell r="K117">
            <v>0</v>
          </cell>
          <cell r="L117">
            <v>400</v>
          </cell>
          <cell r="M117">
            <v>50</v>
          </cell>
        </row>
        <row r="118">
          <cell r="K118">
            <v>0</v>
          </cell>
          <cell r="L118">
            <v>400</v>
          </cell>
          <cell r="M118">
            <v>50</v>
          </cell>
        </row>
        <row r="119">
          <cell r="K119">
            <v>0</v>
          </cell>
          <cell r="L119">
            <v>400</v>
          </cell>
          <cell r="M119">
            <v>50</v>
          </cell>
        </row>
        <row r="120">
          <cell r="K120">
            <v>0</v>
          </cell>
          <cell r="L120">
            <v>400</v>
          </cell>
          <cell r="M120">
            <v>50</v>
          </cell>
        </row>
        <row r="121">
          <cell r="K121">
            <v>0</v>
          </cell>
          <cell r="L121">
            <v>400</v>
          </cell>
          <cell r="M121">
            <v>50</v>
          </cell>
        </row>
        <row r="122">
          <cell r="K122">
            <v>0</v>
          </cell>
          <cell r="L122">
            <v>400</v>
          </cell>
          <cell r="M122">
            <v>50</v>
          </cell>
        </row>
        <row r="123">
          <cell r="K123">
            <v>0</v>
          </cell>
          <cell r="L123">
            <v>400</v>
          </cell>
          <cell r="M123">
            <v>50</v>
          </cell>
        </row>
        <row r="124">
          <cell r="K124">
            <v>0</v>
          </cell>
          <cell r="L124">
            <v>400</v>
          </cell>
          <cell r="M124">
            <v>50</v>
          </cell>
        </row>
        <row r="125">
          <cell r="K125">
            <v>0</v>
          </cell>
          <cell r="L125">
            <v>400</v>
          </cell>
          <cell r="M125">
            <v>50</v>
          </cell>
        </row>
        <row r="126">
          <cell r="K126">
            <v>0</v>
          </cell>
          <cell r="L126">
            <v>400</v>
          </cell>
          <cell r="M126">
            <v>50</v>
          </cell>
        </row>
        <row r="127">
          <cell r="K127">
            <v>0</v>
          </cell>
          <cell r="L127">
            <v>400</v>
          </cell>
          <cell r="M127">
            <v>50</v>
          </cell>
        </row>
        <row r="128">
          <cell r="K128">
            <v>0</v>
          </cell>
          <cell r="L128">
            <v>400</v>
          </cell>
          <cell r="M128">
            <v>50</v>
          </cell>
        </row>
        <row r="129">
          <cell r="K129">
            <v>0</v>
          </cell>
          <cell r="L129">
            <v>400</v>
          </cell>
          <cell r="M129">
            <v>50</v>
          </cell>
        </row>
        <row r="130">
          <cell r="K130">
            <v>0</v>
          </cell>
          <cell r="L130">
            <v>400</v>
          </cell>
          <cell r="M130">
            <v>50</v>
          </cell>
        </row>
        <row r="131">
          <cell r="K131">
            <v>0</v>
          </cell>
          <cell r="L131">
            <v>400</v>
          </cell>
          <cell r="M131">
            <v>50</v>
          </cell>
        </row>
        <row r="132">
          <cell r="K132">
            <v>0</v>
          </cell>
          <cell r="L132">
            <v>400</v>
          </cell>
          <cell r="M132">
            <v>50</v>
          </cell>
        </row>
        <row r="133">
          <cell r="K133">
            <v>0</v>
          </cell>
          <cell r="L133">
            <v>400</v>
          </cell>
          <cell r="M133">
            <v>50</v>
          </cell>
        </row>
        <row r="134">
          <cell r="K134">
            <v>0</v>
          </cell>
          <cell r="L134">
            <v>400</v>
          </cell>
          <cell r="M134">
            <v>50</v>
          </cell>
        </row>
        <row r="135">
          <cell r="K135">
            <v>0</v>
          </cell>
          <cell r="L135">
            <v>400</v>
          </cell>
          <cell r="M135">
            <v>50</v>
          </cell>
        </row>
        <row r="136">
          <cell r="K136">
            <v>0</v>
          </cell>
          <cell r="L136">
            <v>400</v>
          </cell>
          <cell r="M136">
            <v>50</v>
          </cell>
        </row>
        <row r="137">
          <cell r="K137">
            <v>0</v>
          </cell>
          <cell r="L137">
            <v>400</v>
          </cell>
          <cell r="M137">
            <v>50</v>
          </cell>
        </row>
        <row r="138">
          <cell r="K138">
            <v>0</v>
          </cell>
          <cell r="L138">
            <v>400</v>
          </cell>
          <cell r="M138">
            <v>50</v>
          </cell>
        </row>
        <row r="139">
          <cell r="K139">
            <v>0</v>
          </cell>
          <cell r="L139">
            <v>400</v>
          </cell>
          <cell r="M139">
            <v>50</v>
          </cell>
        </row>
        <row r="140">
          <cell r="K140">
            <v>0</v>
          </cell>
          <cell r="L140">
            <v>400</v>
          </cell>
          <cell r="M140">
            <v>50</v>
          </cell>
        </row>
        <row r="141">
          <cell r="K141">
            <v>0</v>
          </cell>
          <cell r="L141">
            <v>400</v>
          </cell>
          <cell r="M141">
            <v>50</v>
          </cell>
        </row>
        <row r="142">
          <cell r="K142">
            <v>0</v>
          </cell>
          <cell r="L142">
            <v>400</v>
          </cell>
          <cell r="M142">
            <v>50</v>
          </cell>
        </row>
        <row r="143">
          <cell r="K143">
            <v>0</v>
          </cell>
          <cell r="L143">
            <v>400</v>
          </cell>
          <cell r="M143">
            <v>50</v>
          </cell>
        </row>
        <row r="144">
          <cell r="K144">
            <v>0</v>
          </cell>
          <cell r="L144">
            <v>400</v>
          </cell>
          <cell r="M144">
            <v>50</v>
          </cell>
        </row>
        <row r="145">
          <cell r="K145">
            <v>0</v>
          </cell>
          <cell r="L145">
            <v>400</v>
          </cell>
          <cell r="M145">
            <v>50</v>
          </cell>
        </row>
        <row r="146">
          <cell r="K146">
            <v>0</v>
          </cell>
          <cell r="L146">
            <v>400</v>
          </cell>
          <cell r="M146">
            <v>50</v>
          </cell>
        </row>
        <row r="147">
          <cell r="K147">
            <v>0</v>
          </cell>
          <cell r="L147">
            <v>400</v>
          </cell>
          <cell r="M147">
            <v>50</v>
          </cell>
        </row>
        <row r="148">
          <cell r="K148">
            <v>0</v>
          </cell>
          <cell r="L148">
            <v>400</v>
          </cell>
          <cell r="M148">
            <v>50</v>
          </cell>
        </row>
        <row r="149">
          <cell r="K149">
            <v>0</v>
          </cell>
          <cell r="L149">
            <v>400</v>
          </cell>
          <cell r="M149">
            <v>50</v>
          </cell>
        </row>
        <row r="150">
          <cell r="K150">
            <v>0</v>
          </cell>
          <cell r="L150">
            <v>400</v>
          </cell>
          <cell r="M150">
            <v>50</v>
          </cell>
        </row>
        <row r="151">
          <cell r="K151">
            <v>0</v>
          </cell>
          <cell r="L151">
            <v>400</v>
          </cell>
          <cell r="M151">
            <v>50</v>
          </cell>
        </row>
        <row r="152">
          <cell r="K152">
            <v>0</v>
          </cell>
          <cell r="L152">
            <v>400</v>
          </cell>
          <cell r="M152">
            <v>50</v>
          </cell>
        </row>
        <row r="153">
          <cell r="K153">
            <v>0</v>
          </cell>
          <cell r="L153">
            <v>400</v>
          </cell>
          <cell r="M153">
            <v>50</v>
          </cell>
        </row>
        <row r="154">
          <cell r="K154">
            <v>0</v>
          </cell>
          <cell r="L154">
            <v>400</v>
          </cell>
          <cell r="M154">
            <v>50</v>
          </cell>
        </row>
        <row r="155">
          <cell r="K155">
            <v>0</v>
          </cell>
          <cell r="L155">
            <v>400</v>
          </cell>
          <cell r="M155">
            <v>50</v>
          </cell>
        </row>
        <row r="156">
          <cell r="K156">
            <v>0</v>
          </cell>
          <cell r="L156">
            <v>400</v>
          </cell>
          <cell r="M156">
            <v>50</v>
          </cell>
        </row>
        <row r="157">
          <cell r="K157">
            <v>0</v>
          </cell>
          <cell r="L157">
            <v>400</v>
          </cell>
          <cell r="M157">
            <v>50</v>
          </cell>
        </row>
        <row r="158">
          <cell r="K158">
            <v>0</v>
          </cell>
          <cell r="L158">
            <v>400</v>
          </cell>
          <cell r="M158">
            <v>50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openxmlformats.org/officeDocument/2006/relationships/comments" Target="../comments4.xml"/><Relationship Id="rId5" Type="http://schemas.openxmlformats.org/officeDocument/2006/relationships/image" Target="../media/image14.emf"/><Relationship Id="rId4" Type="http://schemas.openxmlformats.org/officeDocument/2006/relationships/control" Target="../activeX/activeX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1000"/>
  <sheetViews>
    <sheetView showGridLines="0" workbookViewId="0">
      <pane xSplit="2" topLeftCell="C1" activePane="topRight" state="frozen"/>
      <selection pane="topRight" activeCell="B10" sqref="B10"/>
    </sheetView>
  </sheetViews>
  <sheetFormatPr baseColWidth="10" defaultColWidth="14.44140625" defaultRowHeight="15" customHeight="1" x14ac:dyDescent="0.3"/>
  <cols>
    <col min="1" max="1" width="9.44140625" customWidth="1"/>
    <col min="2" max="26" width="100.109375" customWidth="1"/>
  </cols>
  <sheetData>
    <row r="1" spans="1:26" ht="36" x14ac:dyDescent="0.6">
      <c r="A1" s="358" t="s">
        <v>0</v>
      </c>
      <c r="B1" s="359"/>
      <c r="C1" s="223"/>
      <c r="D1" s="1"/>
      <c r="E1" s="1"/>
      <c r="F1" s="1"/>
      <c r="G1" s="1"/>
      <c r="H1" s="1"/>
      <c r="I1" s="1"/>
      <c r="J1" s="1"/>
      <c r="K1" s="1"/>
      <c r="L1" s="1"/>
      <c r="M1" s="1"/>
      <c r="N1" s="1"/>
      <c r="O1" s="1"/>
      <c r="P1" s="1"/>
      <c r="Q1" s="1"/>
      <c r="R1" s="1"/>
      <c r="S1" s="1"/>
      <c r="T1" s="1"/>
      <c r="U1" s="1"/>
      <c r="V1" s="1"/>
      <c r="W1" s="1"/>
      <c r="X1" s="1"/>
      <c r="Y1" s="1"/>
      <c r="Z1" s="1"/>
    </row>
    <row r="2" spans="1:26" ht="13.5" customHeight="1" x14ac:dyDescent="0.4">
      <c r="C2" s="1"/>
      <c r="D2" s="1"/>
      <c r="E2" s="1"/>
      <c r="F2" s="1"/>
      <c r="G2" s="1"/>
      <c r="H2" s="1"/>
      <c r="I2" s="1"/>
      <c r="J2" s="1"/>
      <c r="K2" s="1"/>
      <c r="L2" s="1"/>
      <c r="M2" s="1"/>
      <c r="N2" s="1"/>
      <c r="O2" s="1"/>
      <c r="P2" s="1"/>
      <c r="Q2" s="1"/>
      <c r="R2" s="1"/>
      <c r="S2" s="1"/>
      <c r="T2" s="1"/>
      <c r="U2" s="1"/>
      <c r="V2" s="1"/>
      <c r="W2" s="1"/>
      <c r="X2" s="1"/>
      <c r="Y2" s="1"/>
      <c r="Z2" s="1"/>
    </row>
    <row r="3" spans="1:26" ht="36" x14ac:dyDescent="0.4">
      <c r="A3" s="2"/>
      <c r="B3" s="3" t="str">
        <f ca="1">IFERROR(__xludf.DUMMYFUNCTION("IMPORTRANGE(""https://docs.google.com/spreadsheets/d/1LUmYcQDWNJrUScJfWrqXWxJ7uWSU668YPR7jSkYjsPo/edit#gid=477872199"",""PDCA/FTA comments!B1:AC"")"),"#REF!")</f>
        <v>#REF!</v>
      </c>
      <c r="C3" s="3" t="s">
        <v>1</v>
      </c>
      <c r="D3" s="3" t="s">
        <v>2</v>
      </c>
      <c r="E3" s="3" t="s">
        <v>3</v>
      </c>
      <c r="F3" s="3" t="s">
        <v>4</v>
      </c>
      <c r="G3" s="3" t="s">
        <v>5</v>
      </c>
      <c r="H3" s="3" t="s">
        <v>6</v>
      </c>
      <c r="I3" s="3" t="s">
        <v>7</v>
      </c>
      <c r="J3" s="3" t="s">
        <v>8</v>
      </c>
      <c r="K3" s="3" t="s">
        <v>9</v>
      </c>
      <c r="L3" s="3" t="s">
        <v>10</v>
      </c>
      <c r="M3" s="3" t="s">
        <v>11</v>
      </c>
      <c r="N3" s="3" t="s">
        <v>12</v>
      </c>
      <c r="O3" s="3" t="s">
        <v>13</v>
      </c>
      <c r="P3" s="3" t="s">
        <v>14</v>
      </c>
      <c r="Q3" s="3" t="s">
        <v>15</v>
      </c>
      <c r="R3" s="3" t="s">
        <v>16</v>
      </c>
      <c r="S3" s="3"/>
      <c r="T3" s="3"/>
      <c r="U3" s="3"/>
      <c r="V3" s="3"/>
      <c r="W3" s="3"/>
      <c r="X3" s="3"/>
      <c r="Y3" s="3"/>
      <c r="Z3" s="2"/>
    </row>
    <row r="4" spans="1:26" ht="27" x14ac:dyDescent="0.6">
      <c r="A4" s="1"/>
      <c r="B4" s="4" t="s">
        <v>17</v>
      </c>
      <c r="C4" s="4" t="s">
        <v>18</v>
      </c>
      <c r="D4" s="4" t="s">
        <v>19</v>
      </c>
      <c r="E4" s="4" t="s">
        <v>20</v>
      </c>
      <c r="F4" s="4" t="s">
        <v>21</v>
      </c>
      <c r="G4" s="4" t="s">
        <v>22</v>
      </c>
      <c r="H4" s="4" t="s">
        <v>23</v>
      </c>
      <c r="I4" s="4" t="s">
        <v>24</v>
      </c>
      <c r="J4" s="4" t="s">
        <v>25</v>
      </c>
      <c r="K4" s="4" t="s">
        <v>26</v>
      </c>
      <c r="L4" s="4" t="s">
        <v>27</v>
      </c>
      <c r="M4" s="4" t="s">
        <v>28</v>
      </c>
      <c r="N4" s="4" t="s">
        <v>29</v>
      </c>
      <c r="O4" s="4" t="s">
        <v>30</v>
      </c>
      <c r="P4" s="4" t="s">
        <v>31</v>
      </c>
      <c r="Q4" s="4" t="s">
        <v>32</v>
      </c>
      <c r="R4" s="4" t="s">
        <v>33</v>
      </c>
      <c r="S4" s="4"/>
      <c r="T4" s="4"/>
      <c r="U4" s="4"/>
      <c r="V4" s="4"/>
      <c r="W4" s="4"/>
      <c r="X4" s="4"/>
      <c r="Y4" s="4"/>
      <c r="Z4" s="4"/>
    </row>
    <row r="5" spans="1:26" ht="21.6" x14ac:dyDescent="0.3">
      <c r="A5" s="5"/>
      <c r="B5" s="6" t="s">
        <v>34</v>
      </c>
      <c r="C5" s="6" t="s">
        <v>34</v>
      </c>
      <c r="D5" s="6" t="s">
        <v>35</v>
      </c>
      <c r="E5" s="6" t="s">
        <v>36</v>
      </c>
      <c r="F5" s="6" t="s">
        <v>37</v>
      </c>
      <c r="G5" s="6" t="s">
        <v>34</v>
      </c>
      <c r="H5" s="6" t="s">
        <v>34</v>
      </c>
      <c r="I5" s="6" t="s">
        <v>38</v>
      </c>
      <c r="J5" s="6" t="s">
        <v>34</v>
      </c>
      <c r="K5" s="6" t="s">
        <v>34</v>
      </c>
      <c r="L5" s="6" t="s">
        <v>39</v>
      </c>
      <c r="M5" s="6" t="s">
        <v>34</v>
      </c>
      <c r="N5" s="6" t="s">
        <v>40</v>
      </c>
      <c r="O5" s="6" t="s">
        <v>34</v>
      </c>
      <c r="P5" s="6" t="s">
        <v>41</v>
      </c>
      <c r="Q5" s="6" t="s">
        <v>42</v>
      </c>
      <c r="R5" s="6" t="s">
        <v>43</v>
      </c>
      <c r="S5" s="6"/>
      <c r="T5" s="6"/>
      <c r="U5" s="6"/>
      <c r="V5" s="6"/>
      <c r="W5" s="6"/>
      <c r="X5" s="6"/>
      <c r="Y5" s="6"/>
      <c r="Z5" s="6"/>
    </row>
    <row r="6" spans="1:26" ht="86.4" x14ac:dyDescent="0.3">
      <c r="A6" s="7" t="s">
        <v>44</v>
      </c>
      <c r="B6" s="8" t="s">
        <v>45</v>
      </c>
      <c r="C6" s="8" t="s">
        <v>46</v>
      </c>
      <c r="D6" s="8" t="s">
        <v>47</v>
      </c>
      <c r="E6" s="8" t="s">
        <v>48</v>
      </c>
      <c r="F6" s="8" t="s">
        <v>49</v>
      </c>
      <c r="G6" s="8" t="s">
        <v>50</v>
      </c>
      <c r="H6" s="8" t="s">
        <v>51</v>
      </c>
      <c r="I6" s="8" t="s">
        <v>52</v>
      </c>
      <c r="J6" s="8" t="s">
        <v>53</v>
      </c>
      <c r="K6" s="8" t="s">
        <v>54</v>
      </c>
      <c r="L6" s="8" t="s">
        <v>55</v>
      </c>
      <c r="M6" s="8" t="s">
        <v>56</v>
      </c>
      <c r="N6" s="8" t="s">
        <v>57</v>
      </c>
      <c r="O6" s="8" t="s">
        <v>58</v>
      </c>
      <c r="P6" s="8" t="s">
        <v>59</v>
      </c>
      <c r="Q6" s="8" t="s">
        <v>60</v>
      </c>
      <c r="R6" s="8" t="s">
        <v>61</v>
      </c>
      <c r="S6" s="8"/>
      <c r="T6" s="8"/>
      <c r="U6" s="8"/>
      <c r="V6" s="8"/>
      <c r="W6" s="8"/>
      <c r="X6" s="8"/>
      <c r="Y6" s="8"/>
      <c r="Z6" s="8"/>
    </row>
    <row r="7" spans="1:26" ht="64.8" x14ac:dyDescent="0.3">
      <c r="A7" s="7" t="s">
        <v>62</v>
      </c>
      <c r="B7" s="8" t="s">
        <v>63</v>
      </c>
      <c r="C7" s="8" t="s">
        <v>64</v>
      </c>
      <c r="D7" s="8" t="s">
        <v>65</v>
      </c>
      <c r="E7" s="8" t="s">
        <v>66</v>
      </c>
      <c r="F7" s="8" t="s">
        <v>67</v>
      </c>
      <c r="G7" s="8" t="s">
        <v>68</v>
      </c>
      <c r="H7" s="8" t="s">
        <v>69</v>
      </c>
      <c r="I7" s="8" t="s">
        <v>70</v>
      </c>
      <c r="J7" s="8" t="s">
        <v>71</v>
      </c>
      <c r="K7" s="8" t="s">
        <v>72</v>
      </c>
      <c r="L7" s="8" t="s">
        <v>73</v>
      </c>
      <c r="M7" s="8" t="s">
        <v>74</v>
      </c>
      <c r="N7" s="8" t="s">
        <v>75</v>
      </c>
      <c r="O7" s="8" t="s">
        <v>76</v>
      </c>
      <c r="P7" s="8" t="s">
        <v>77</v>
      </c>
      <c r="Q7" s="8" t="s">
        <v>78</v>
      </c>
      <c r="R7" s="8" t="s">
        <v>79</v>
      </c>
      <c r="S7" s="8"/>
      <c r="T7" s="8"/>
      <c r="U7" s="8"/>
      <c r="V7" s="8"/>
      <c r="W7" s="8"/>
      <c r="X7" s="8"/>
      <c r="Y7" s="8"/>
      <c r="Z7" s="8"/>
    </row>
    <row r="8" spans="1:26" ht="64.8" x14ac:dyDescent="0.3">
      <c r="A8" s="7" t="s">
        <v>80</v>
      </c>
      <c r="B8" s="8" t="s">
        <v>81</v>
      </c>
      <c r="C8" s="8" t="s">
        <v>82</v>
      </c>
      <c r="D8" s="8" t="s">
        <v>83</v>
      </c>
      <c r="E8" s="8" t="s">
        <v>84</v>
      </c>
      <c r="F8" s="8" t="s">
        <v>85</v>
      </c>
      <c r="G8" s="8" t="s">
        <v>86</v>
      </c>
      <c r="H8" s="8" t="s">
        <v>87</v>
      </c>
      <c r="I8" s="8" t="s">
        <v>88</v>
      </c>
      <c r="J8" s="8" t="s">
        <v>89</v>
      </c>
      <c r="K8" s="8" t="s">
        <v>90</v>
      </c>
      <c r="L8" s="8" t="s">
        <v>91</v>
      </c>
      <c r="M8" s="8" t="s">
        <v>92</v>
      </c>
      <c r="N8" s="8" t="s">
        <v>93</v>
      </c>
      <c r="O8" s="8" t="s">
        <v>94</v>
      </c>
      <c r="P8" s="8" t="s">
        <v>95</v>
      </c>
      <c r="Q8" s="8" t="s">
        <v>96</v>
      </c>
      <c r="R8" s="8" t="s">
        <v>97</v>
      </c>
      <c r="S8" s="8"/>
      <c r="T8" s="8"/>
      <c r="U8" s="8"/>
      <c r="V8" s="8"/>
      <c r="W8" s="8"/>
      <c r="X8" s="8"/>
      <c r="Y8" s="8"/>
      <c r="Z8" s="8"/>
    </row>
    <row r="9" spans="1:26" ht="108" x14ac:dyDescent="0.3">
      <c r="A9" s="7" t="s">
        <v>98</v>
      </c>
      <c r="B9" s="8" t="s">
        <v>99</v>
      </c>
      <c r="C9" s="8" t="s">
        <v>100</v>
      </c>
      <c r="D9" s="8" t="s">
        <v>101</v>
      </c>
      <c r="E9" s="8" t="s">
        <v>102</v>
      </c>
      <c r="F9" s="8" t="s">
        <v>103</v>
      </c>
      <c r="G9" s="8" t="s">
        <v>104</v>
      </c>
      <c r="H9" s="8" t="s">
        <v>105</v>
      </c>
      <c r="I9" s="8" t="s">
        <v>106</v>
      </c>
      <c r="J9" s="8" t="s">
        <v>107</v>
      </c>
      <c r="K9" s="8" t="s">
        <v>108</v>
      </c>
      <c r="L9" s="8" t="s">
        <v>109</v>
      </c>
      <c r="M9" s="8" t="s">
        <v>110</v>
      </c>
      <c r="N9" s="8" t="s">
        <v>111</v>
      </c>
      <c r="O9" s="8" t="s">
        <v>112</v>
      </c>
      <c r="P9" s="8" t="s">
        <v>113</v>
      </c>
      <c r="Q9" s="8" t="s">
        <v>114</v>
      </c>
      <c r="R9" s="8" t="s">
        <v>115</v>
      </c>
      <c r="S9" s="8"/>
      <c r="T9" s="8"/>
      <c r="U9" s="8"/>
      <c r="V9" s="8"/>
      <c r="W9" s="8"/>
      <c r="X9" s="8"/>
      <c r="Y9" s="8"/>
      <c r="Z9" s="8"/>
    </row>
    <row r="10" spans="1:26" ht="259.2" x14ac:dyDescent="0.3">
      <c r="A10" s="7" t="s">
        <v>116</v>
      </c>
      <c r="B10" s="8" t="s">
        <v>117</v>
      </c>
      <c r="C10" s="8" t="s">
        <v>118</v>
      </c>
      <c r="D10" s="8" t="s">
        <v>119</v>
      </c>
      <c r="E10" s="8" t="s">
        <v>120</v>
      </c>
      <c r="F10" s="8" t="s">
        <v>121</v>
      </c>
      <c r="G10" s="8" t="s">
        <v>122</v>
      </c>
      <c r="H10" s="8" t="s">
        <v>123</v>
      </c>
      <c r="I10" s="8" t="s">
        <v>124</v>
      </c>
      <c r="J10" s="8" t="s">
        <v>125</v>
      </c>
      <c r="K10" s="8" t="s">
        <v>126</v>
      </c>
      <c r="L10" s="8" t="s">
        <v>127</v>
      </c>
      <c r="M10" s="8" t="s">
        <v>128</v>
      </c>
      <c r="N10" s="8" t="s">
        <v>129</v>
      </c>
      <c r="O10" s="8" t="s">
        <v>130</v>
      </c>
      <c r="P10" s="8" t="s">
        <v>131</v>
      </c>
      <c r="Q10" s="8" t="s">
        <v>132</v>
      </c>
      <c r="R10" s="8" t="s">
        <v>133</v>
      </c>
      <c r="S10" s="8"/>
      <c r="T10" s="8"/>
      <c r="U10" s="8"/>
      <c r="V10" s="8"/>
      <c r="W10" s="8"/>
      <c r="X10" s="8"/>
      <c r="Y10" s="8"/>
      <c r="Z10" s="8"/>
    </row>
    <row r="11" spans="1:26" ht="237.6" x14ac:dyDescent="0.3">
      <c r="A11" s="7" t="s">
        <v>134</v>
      </c>
      <c r="B11" s="8" t="s">
        <v>135</v>
      </c>
      <c r="C11" s="8" t="s">
        <v>136</v>
      </c>
      <c r="D11" s="8" t="s">
        <v>137</v>
      </c>
      <c r="E11" s="8" t="s">
        <v>138</v>
      </c>
      <c r="F11" s="8" t="s">
        <v>139</v>
      </c>
      <c r="G11" s="8" t="s">
        <v>140</v>
      </c>
      <c r="H11" s="8" t="s">
        <v>141</v>
      </c>
      <c r="I11" s="8" t="s">
        <v>142</v>
      </c>
      <c r="J11" s="8" t="s">
        <v>143</v>
      </c>
      <c r="K11" s="8" t="s">
        <v>144</v>
      </c>
      <c r="L11" s="8" t="s">
        <v>145</v>
      </c>
      <c r="M11" s="8" t="s">
        <v>146</v>
      </c>
      <c r="N11" s="8" t="s">
        <v>147</v>
      </c>
      <c r="O11" s="8" t="s">
        <v>148</v>
      </c>
      <c r="P11" s="8" t="s">
        <v>149</v>
      </c>
      <c r="Q11" s="8" t="s">
        <v>150</v>
      </c>
      <c r="R11" s="8" t="s">
        <v>151</v>
      </c>
      <c r="S11" s="8"/>
      <c r="T11" s="8"/>
      <c r="U11" s="8"/>
      <c r="V11" s="8"/>
      <c r="W11" s="8"/>
      <c r="X11" s="8"/>
      <c r="Y11" s="8"/>
      <c r="Z11" s="8"/>
    </row>
    <row r="12" spans="1:26" ht="194.4" x14ac:dyDescent="0.3">
      <c r="A12" s="7" t="s">
        <v>152</v>
      </c>
      <c r="B12" s="8" t="s">
        <v>153</v>
      </c>
      <c r="C12" s="8" t="s">
        <v>154</v>
      </c>
      <c r="D12" s="8" t="s">
        <v>155</v>
      </c>
      <c r="E12" s="8" t="s">
        <v>156</v>
      </c>
      <c r="F12" s="8" t="s">
        <v>157</v>
      </c>
      <c r="G12" s="8" t="s">
        <v>158</v>
      </c>
      <c r="H12" s="8" t="s">
        <v>159</v>
      </c>
      <c r="I12" s="8" t="s">
        <v>160</v>
      </c>
      <c r="J12" s="8" t="s">
        <v>161</v>
      </c>
      <c r="K12" s="8" t="s">
        <v>162</v>
      </c>
      <c r="L12" s="8" t="s">
        <v>163</v>
      </c>
      <c r="M12" s="8" t="s">
        <v>164</v>
      </c>
      <c r="N12" s="8" t="s">
        <v>165</v>
      </c>
      <c r="O12" s="8" t="s">
        <v>166</v>
      </c>
      <c r="P12" s="8" t="s">
        <v>167</v>
      </c>
      <c r="Q12" s="8" t="s">
        <v>168</v>
      </c>
      <c r="R12" s="8" t="s">
        <v>169</v>
      </c>
      <c r="S12" s="8"/>
      <c r="T12" s="8"/>
      <c r="U12" s="8"/>
      <c r="V12" s="8"/>
      <c r="W12" s="8"/>
      <c r="X12" s="8"/>
      <c r="Y12" s="8"/>
      <c r="Z12" s="8"/>
    </row>
    <row r="13" spans="1:26" ht="151.19999999999999" x14ac:dyDescent="0.3">
      <c r="A13" s="7" t="s">
        <v>170</v>
      </c>
      <c r="B13" s="8" t="s">
        <v>171</v>
      </c>
      <c r="C13" s="8" t="s">
        <v>172</v>
      </c>
      <c r="D13" s="8" t="s">
        <v>173</v>
      </c>
      <c r="E13" s="8" t="s">
        <v>174</v>
      </c>
      <c r="F13" s="8" t="s">
        <v>175</v>
      </c>
      <c r="G13" s="8" t="s">
        <v>176</v>
      </c>
      <c r="H13" s="8" t="s">
        <v>177</v>
      </c>
      <c r="I13" s="8" t="s">
        <v>178</v>
      </c>
      <c r="J13" s="8" t="s">
        <v>179</v>
      </c>
      <c r="K13" s="8" t="s">
        <v>180</v>
      </c>
      <c r="L13" s="8" t="s">
        <v>181</v>
      </c>
      <c r="M13" s="8" t="s">
        <v>182</v>
      </c>
      <c r="N13" s="8" t="s">
        <v>183</v>
      </c>
      <c r="O13" s="8" t="s">
        <v>184</v>
      </c>
      <c r="P13" s="8" t="s">
        <v>185</v>
      </c>
      <c r="Q13" s="8" t="s">
        <v>186</v>
      </c>
      <c r="R13" s="8" t="s">
        <v>187</v>
      </c>
      <c r="S13" s="8"/>
      <c r="T13" s="8"/>
      <c r="U13" s="8"/>
      <c r="V13" s="8"/>
      <c r="W13" s="8"/>
      <c r="X13" s="8"/>
      <c r="Y13" s="8"/>
      <c r="Z13" s="8"/>
    </row>
    <row r="14" spans="1:26" ht="280.8" x14ac:dyDescent="0.3">
      <c r="A14" s="7" t="s">
        <v>188</v>
      </c>
      <c r="B14" s="8" t="s">
        <v>189</v>
      </c>
      <c r="C14" s="8" t="s">
        <v>190</v>
      </c>
      <c r="D14" s="8" t="s">
        <v>191</v>
      </c>
      <c r="E14" s="8" t="s">
        <v>192</v>
      </c>
      <c r="F14" s="8" t="s">
        <v>193</v>
      </c>
      <c r="G14" s="8" t="s">
        <v>194</v>
      </c>
      <c r="H14" s="8" t="s">
        <v>195</v>
      </c>
      <c r="I14" s="8" t="s">
        <v>196</v>
      </c>
      <c r="J14" s="8" t="s">
        <v>197</v>
      </c>
      <c r="K14" s="8" t="s">
        <v>198</v>
      </c>
      <c r="L14" s="8" t="s">
        <v>199</v>
      </c>
      <c r="M14" s="8" t="s">
        <v>200</v>
      </c>
      <c r="N14" s="8" t="s">
        <v>201</v>
      </c>
      <c r="O14" s="8" t="s">
        <v>202</v>
      </c>
      <c r="P14" s="8" t="s">
        <v>203</v>
      </c>
      <c r="Q14" s="8" t="s">
        <v>204</v>
      </c>
      <c r="R14" s="8" t="s">
        <v>205</v>
      </c>
      <c r="S14" s="8"/>
      <c r="T14" s="8"/>
      <c r="U14" s="8"/>
      <c r="V14" s="8"/>
      <c r="W14" s="8"/>
      <c r="X14" s="8"/>
      <c r="Y14" s="8"/>
      <c r="Z14" s="8"/>
    </row>
    <row r="15" spans="1:26" ht="86.4" x14ac:dyDescent="0.3">
      <c r="A15" s="7" t="s">
        <v>206</v>
      </c>
      <c r="B15" s="8" t="s">
        <v>207</v>
      </c>
      <c r="C15" s="8" t="s">
        <v>208</v>
      </c>
      <c r="D15" s="8" t="s">
        <v>209</v>
      </c>
      <c r="E15" s="8" t="s">
        <v>210</v>
      </c>
      <c r="F15" s="8" t="s">
        <v>211</v>
      </c>
      <c r="G15" s="8" t="s">
        <v>212</v>
      </c>
      <c r="H15" s="8" t="s">
        <v>213</v>
      </c>
      <c r="I15" s="8" t="s">
        <v>214</v>
      </c>
      <c r="J15" s="8" t="s">
        <v>215</v>
      </c>
      <c r="K15" s="8" t="s">
        <v>216</v>
      </c>
      <c r="L15" s="8" t="s">
        <v>217</v>
      </c>
      <c r="M15" s="8" t="s">
        <v>218</v>
      </c>
      <c r="N15" s="8" t="s">
        <v>219</v>
      </c>
      <c r="O15" s="8" t="s">
        <v>220</v>
      </c>
      <c r="P15" s="8" t="s">
        <v>221</v>
      </c>
      <c r="Q15" s="8" t="s">
        <v>222</v>
      </c>
      <c r="R15" s="8" t="s">
        <v>223</v>
      </c>
      <c r="S15" s="8"/>
      <c r="T15" s="8"/>
      <c r="U15" s="8"/>
      <c r="V15" s="8"/>
      <c r="W15" s="8"/>
      <c r="X15" s="8"/>
      <c r="Y15" s="8"/>
      <c r="Z15" s="8"/>
    </row>
    <row r="16" spans="1:26" ht="172.8" x14ac:dyDescent="0.3">
      <c r="A16" s="7" t="s">
        <v>224</v>
      </c>
      <c r="B16" s="8" t="s">
        <v>225</v>
      </c>
      <c r="C16" s="8" t="s">
        <v>226</v>
      </c>
      <c r="D16" s="8" t="s">
        <v>227</v>
      </c>
      <c r="E16" s="8" t="s">
        <v>228</v>
      </c>
      <c r="F16" s="8" t="s">
        <v>229</v>
      </c>
      <c r="G16" s="8" t="s">
        <v>230</v>
      </c>
      <c r="H16" s="8" t="s">
        <v>231</v>
      </c>
      <c r="I16" s="8" t="s">
        <v>232</v>
      </c>
      <c r="J16" s="8" t="s">
        <v>233</v>
      </c>
      <c r="K16" s="8" t="s">
        <v>234</v>
      </c>
      <c r="L16" s="8" t="s">
        <v>235</v>
      </c>
      <c r="M16" s="8" t="s">
        <v>236</v>
      </c>
      <c r="N16" s="8" t="s">
        <v>237</v>
      </c>
      <c r="O16" s="8" t="s">
        <v>238</v>
      </c>
      <c r="P16" s="8" t="s">
        <v>239</v>
      </c>
      <c r="Q16" s="8" t="s">
        <v>240</v>
      </c>
      <c r="R16" s="8" t="s">
        <v>241</v>
      </c>
      <c r="S16" s="8"/>
      <c r="T16" s="8"/>
      <c r="U16" s="8"/>
      <c r="V16" s="8"/>
      <c r="W16" s="8"/>
      <c r="X16" s="8"/>
      <c r="Y16" s="8"/>
      <c r="Z16" s="8"/>
    </row>
    <row r="17" spans="1:26" ht="151.19999999999999" x14ac:dyDescent="0.3">
      <c r="A17" s="7" t="s">
        <v>242</v>
      </c>
      <c r="B17" s="8" t="s">
        <v>243</v>
      </c>
      <c r="C17" s="8" t="s">
        <v>244</v>
      </c>
      <c r="D17" s="8" t="s">
        <v>245</v>
      </c>
      <c r="E17" s="8" t="s">
        <v>246</v>
      </c>
      <c r="F17" s="8" t="s">
        <v>247</v>
      </c>
      <c r="G17" s="8" t="s">
        <v>248</v>
      </c>
      <c r="H17" s="8" t="s">
        <v>249</v>
      </c>
      <c r="I17" s="8" t="s">
        <v>250</v>
      </c>
      <c r="J17" s="8" t="s">
        <v>251</v>
      </c>
      <c r="K17" s="8" t="s">
        <v>252</v>
      </c>
      <c r="L17" s="8" t="s">
        <v>253</v>
      </c>
      <c r="M17" s="8" t="s">
        <v>254</v>
      </c>
      <c r="N17" s="8" t="s">
        <v>255</v>
      </c>
      <c r="O17" s="8" t="s">
        <v>256</v>
      </c>
      <c r="P17" s="8" t="s">
        <v>257</v>
      </c>
      <c r="Q17" s="8" t="s">
        <v>258</v>
      </c>
      <c r="R17" s="8" t="s">
        <v>259</v>
      </c>
      <c r="S17" s="8"/>
      <c r="T17" s="8"/>
      <c r="U17" s="8"/>
      <c r="V17" s="8"/>
      <c r="W17" s="8"/>
      <c r="X17" s="8"/>
      <c r="Y17" s="8"/>
      <c r="Z17" s="8"/>
    </row>
    <row r="18" spans="1:26" ht="151.19999999999999" x14ac:dyDescent="0.3">
      <c r="A18" s="7" t="s">
        <v>260</v>
      </c>
      <c r="B18" s="8" t="s">
        <v>261</v>
      </c>
      <c r="C18" s="8" t="s">
        <v>262</v>
      </c>
      <c r="D18" s="8" t="s">
        <v>263</v>
      </c>
      <c r="E18" s="8" t="s">
        <v>264</v>
      </c>
      <c r="F18" s="8" t="s">
        <v>265</v>
      </c>
      <c r="G18" s="8" t="s">
        <v>266</v>
      </c>
      <c r="H18" s="8" t="s">
        <v>267</v>
      </c>
      <c r="I18" s="8" t="s">
        <v>268</v>
      </c>
      <c r="J18" s="8" t="s">
        <v>269</v>
      </c>
      <c r="K18" s="8" t="s">
        <v>270</v>
      </c>
      <c r="L18" s="8" t="s">
        <v>271</v>
      </c>
      <c r="M18" s="8" t="s">
        <v>272</v>
      </c>
      <c r="N18" s="8" t="s">
        <v>273</v>
      </c>
      <c r="O18" s="8" t="s">
        <v>274</v>
      </c>
      <c r="P18" s="8" t="s">
        <v>275</v>
      </c>
      <c r="Q18" s="8" t="s">
        <v>276</v>
      </c>
      <c r="R18" s="8" t="s">
        <v>277</v>
      </c>
      <c r="S18" s="8"/>
      <c r="T18" s="8"/>
      <c r="U18" s="8"/>
      <c r="V18" s="8"/>
      <c r="W18" s="8"/>
      <c r="X18" s="8"/>
      <c r="Y18" s="8"/>
      <c r="Z18" s="8"/>
    </row>
    <row r="19" spans="1:26" ht="172.8" x14ac:dyDescent="0.3">
      <c r="A19" s="7" t="s">
        <v>278</v>
      </c>
      <c r="B19" s="8" t="s">
        <v>279</v>
      </c>
      <c r="C19" s="8" t="s">
        <v>280</v>
      </c>
      <c r="D19" s="8" t="s">
        <v>281</v>
      </c>
      <c r="E19" s="8" t="s">
        <v>282</v>
      </c>
      <c r="F19" s="8" t="s">
        <v>283</v>
      </c>
      <c r="G19" s="8" t="s">
        <v>284</v>
      </c>
      <c r="H19" s="8" t="s">
        <v>285</v>
      </c>
      <c r="I19" s="8" t="s">
        <v>286</v>
      </c>
      <c r="J19" s="8" t="s">
        <v>287</v>
      </c>
      <c r="K19" s="8" t="s">
        <v>288</v>
      </c>
      <c r="L19" s="8" t="s">
        <v>289</v>
      </c>
      <c r="M19" s="8" t="s">
        <v>290</v>
      </c>
      <c r="N19" s="8" t="s">
        <v>291</v>
      </c>
      <c r="O19" s="8" t="s">
        <v>292</v>
      </c>
      <c r="P19" s="8" t="s">
        <v>293</v>
      </c>
      <c r="Q19" s="8" t="s">
        <v>294</v>
      </c>
      <c r="R19" s="8" t="s">
        <v>295</v>
      </c>
      <c r="S19" s="8"/>
      <c r="T19" s="8"/>
      <c r="U19" s="8"/>
      <c r="V19" s="8"/>
      <c r="W19" s="8"/>
      <c r="X19" s="8"/>
      <c r="Y19" s="8"/>
      <c r="Z19" s="8"/>
    </row>
    <row r="20" spans="1:26" ht="194.4" x14ac:dyDescent="0.3">
      <c r="A20" s="7" t="s">
        <v>296</v>
      </c>
      <c r="B20" s="8" t="s">
        <v>297</v>
      </c>
      <c r="C20" s="8" t="s">
        <v>298</v>
      </c>
      <c r="D20" s="8" t="s">
        <v>299</v>
      </c>
      <c r="E20" s="8" t="s">
        <v>300</v>
      </c>
      <c r="F20" s="8" t="s">
        <v>301</v>
      </c>
      <c r="G20" s="8" t="s">
        <v>302</v>
      </c>
      <c r="H20" s="8" t="s">
        <v>303</v>
      </c>
      <c r="I20" s="8" t="s">
        <v>304</v>
      </c>
      <c r="J20" s="8" t="s">
        <v>305</v>
      </c>
      <c r="K20" s="8" t="s">
        <v>306</v>
      </c>
      <c r="L20" s="8" t="s">
        <v>307</v>
      </c>
      <c r="M20" s="8" t="s">
        <v>308</v>
      </c>
      <c r="N20" s="8" t="s">
        <v>309</v>
      </c>
      <c r="O20" s="8" t="s">
        <v>310</v>
      </c>
      <c r="P20" s="8" t="s">
        <v>311</v>
      </c>
      <c r="Q20" s="8" t="s">
        <v>312</v>
      </c>
      <c r="R20" s="8" t="s">
        <v>313</v>
      </c>
      <c r="S20" s="8"/>
      <c r="T20" s="8"/>
      <c r="U20" s="8"/>
      <c r="V20" s="8"/>
      <c r="W20" s="8"/>
      <c r="X20" s="8"/>
      <c r="Y20" s="8"/>
      <c r="Z20" s="8"/>
    </row>
    <row r="21" spans="1:26" ht="15.75" customHeight="1" x14ac:dyDescent="0.3">
      <c r="A21" s="7" t="s">
        <v>314</v>
      </c>
      <c r="B21" s="8" t="s">
        <v>315</v>
      </c>
      <c r="C21" s="8" t="s">
        <v>316</v>
      </c>
      <c r="D21" s="8" t="s">
        <v>317</v>
      </c>
      <c r="E21" s="8" t="s">
        <v>318</v>
      </c>
      <c r="F21" s="8" t="s">
        <v>319</v>
      </c>
      <c r="G21" s="8" t="s">
        <v>320</v>
      </c>
      <c r="H21" s="8" t="s">
        <v>321</v>
      </c>
      <c r="I21" s="8" t="s">
        <v>322</v>
      </c>
      <c r="J21" s="8" t="s">
        <v>323</v>
      </c>
      <c r="K21" s="8" t="s">
        <v>324</v>
      </c>
      <c r="L21" s="8" t="s">
        <v>325</v>
      </c>
      <c r="M21" s="8" t="s">
        <v>326</v>
      </c>
      <c r="N21" s="8" t="s">
        <v>327</v>
      </c>
      <c r="O21" s="8" t="s">
        <v>328</v>
      </c>
      <c r="P21" s="8" t="s">
        <v>329</v>
      </c>
      <c r="Q21" s="8" t="s">
        <v>330</v>
      </c>
      <c r="R21" s="8" t="s">
        <v>331</v>
      </c>
      <c r="S21" s="8"/>
      <c r="T21" s="8"/>
      <c r="U21" s="8"/>
      <c r="V21" s="8"/>
      <c r="W21" s="8"/>
      <c r="X21" s="8"/>
      <c r="Y21" s="8"/>
      <c r="Z21" s="8"/>
    </row>
    <row r="22" spans="1:26" ht="15.75" customHeight="1" x14ac:dyDescent="0.3">
      <c r="A22" s="7" t="s">
        <v>332</v>
      </c>
      <c r="B22" s="8" t="s">
        <v>333</v>
      </c>
      <c r="C22" s="8" t="s">
        <v>334</v>
      </c>
      <c r="D22" s="8" t="s">
        <v>335</v>
      </c>
      <c r="E22" s="8" t="s">
        <v>336</v>
      </c>
      <c r="F22" s="8" t="s">
        <v>337</v>
      </c>
      <c r="G22" s="8" t="s">
        <v>338</v>
      </c>
      <c r="H22" s="8" t="s">
        <v>339</v>
      </c>
      <c r="I22" s="8" t="s">
        <v>340</v>
      </c>
      <c r="J22" s="8" t="s">
        <v>341</v>
      </c>
      <c r="K22" s="8" t="s">
        <v>342</v>
      </c>
      <c r="L22" s="8" t="s">
        <v>343</v>
      </c>
      <c r="M22" s="8" t="s">
        <v>344</v>
      </c>
      <c r="N22" s="8" t="s">
        <v>345</v>
      </c>
      <c r="O22" s="8" t="s">
        <v>346</v>
      </c>
      <c r="P22" s="8" t="s">
        <v>347</v>
      </c>
      <c r="Q22" s="8" t="s">
        <v>348</v>
      </c>
      <c r="R22" s="8" t="s">
        <v>349</v>
      </c>
      <c r="S22" s="8"/>
      <c r="T22" s="8"/>
      <c r="U22" s="8"/>
      <c r="V22" s="8"/>
      <c r="W22" s="8"/>
      <c r="X22" s="8"/>
      <c r="Y22" s="8"/>
      <c r="Z22" s="8"/>
    </row>
    <row r="23" spans="1:26" ht="15.75" customHeight="1" x14ac:dyDescent="0.3">
      <c r="A23" s="7" t="s">
        <v>350</v>
      </c>
      <c r="B23" s="8" t="s">
        <v>351</v>
      </c>
      <c r="C23" s="8" t="s">
        <v>352</v>
      </c>
      <c r="D23" s="8" t="s">
        <v>353</v>
      </c>
      <c r="E23" s="8" t="s">
        <v>354</v>
      </c>
      <c r="F23" s="8" t="s">
        <v>355</v>
      </c>
      <c r="G23" s="8" t="s">
        <v>356</v>
      </c>
      <c r="H23" s="8" t="s">
        <v>357</v>
      </c>
      <c r="I23" s="8" t="s">
        <v>358</v>
      </c>
      <c r="J23" s="8" t="s">
        <v>359</v>
      </c>
      <c r="K23" s="8" t="s">
        <v>360</v>
      </c>
      <c r="L23" s="8" t="s">
        <v>361</v>
      </c>
      <c r="M23" s="8" t="s">
        <v>362</v>
      </c>
      <c r="N23" s="8" t="s">
        <v>363</v>
      </c>
      <c r="O23" s="8" t="s">
        <v>364</v>
      </c>
      <c r="P23" s="8" t="s">
        <v>365</v>
      </c>
      <c r="Q23" s="8" t="s">
        <v>366</v>
      </c>
      <c r="R23" s="8" t="s">
        <v>367</v>
      </c>
      <c r="S23" s="8"/>
      <c r="T23" s="8"/>
      <c r="U23" s="8"/>
      <c r="V23" s="8"/>
      <c r="W23" s="8"/>
      <c r="X23" s="8"/>
      <c r="Y23" s="8"/>
      <c r="Z23" s="8"/>
    </row>
    <row r="24" spans="1:26" ht="15.75" customHeight="1" x14ac:dyDescent="0.3">
      <c r="A24" s="7" t="s">
        <v>368</v>
      </c>
      <c r="B24" s="8" t="s">
        <v>369</v>
      </c>
      <c r="C24" s="8" t="s">
        <v>370</v>
      </c>
      <c r="D24" s="8" t="s">
        <v>371</v>
      </c>
      <c r="E24" s="8" t="s">
        <v>372</v>
      </c>
      <c r="F24" s="8" t="s">
        <v>373</v>
      </c>
      <c r="G24" s="8" t="s">
        <v>374</v>
      </c>
      <c r="H24" s="8" t="s">
        <v>375</v>
      </c>
      <c r="I24" s="8" t="s">
        <v>376</v>
      </c>
      <c r="J24" s="8" t="s">
        <v>377</v>
      </c>
      <c r="K24" s="8" t="s">
        <v>378</v>
      </c>
      <c r="L24" s="8" t="s">
        <v>379</v>
      </c>
      <c r="M24" s="8" t="s">
        <v>380</v>
      </c>
      <c r="N24" s="8" t="s">
        <v>381</v>
      </c>
      <c r="O24" s="8" t="s">
        <v>382</v>
      </c>
      <c r="P24" s="8" t="s">
        <v>383</v>
      </c>
      <c r="Q24" s="8" t="s">
        <v>384</v>
      </c>
      <c r="R24" s="8" t="s">
        <v>385</v>
      </c>
      <c r="S24" s="8"/>
      <c r="T24" s="8"/>
      <c r="U24" s="8"/>
      <c r="V24" s="8"/>
      <c r="W24" s="8"/>
      <c r="X24" s="8"/>
      <c r="Y24" s="8"/>
      <c r="Z24" s="8"/>
    </row>
    <row r="25" spans="1:26" ht="15.75" customHeight="1" x14ac:dyDescent="0.3">
      <c r="A25" s="7" t="s">
        <v>386</v>
      </c>
      <c r="B25" s="8" t="s">
        <v>387</v>
      </c>
      <c r="C25" s="8" t="s">
        <v>388</v>
      </c>
      <c r="D25" s="8" t="s">
        <v>389</v>
      </c>
      <c r="E25" s="8" t="s">
        <v>390</v>
      </c>
      <c r="F25" s="8" t="s">
        <v>391</v>
      </c>
      <c r="G25" s="8" t="s">
        <v>392</v>
      </c>
      <c r="H25" s="8" t="s">
        <v>393</v>
      </c>
      <c r="I25" s="8" t="s">
        <v>394</v>
      </c>
      <c r="J25" s="8" t="s">
        <v>395</v>
      </c>
      <c r="K25" s="8" t="s">
        <v>396</v>
      </c>
      <c r="L25" s="8" t="s">
        <v>397</v>
      </c>
      <c r="M25" s="8" t="s">
        <v>398</v>
      </c>
      <c r="N25" s="8" t="s">
        <v>399</v>
      </c>
      <c r="O25" s="8" t="s">
        <v>400</v>
      </c>
      <c r="P25" s="8" t="s">
        <v>401</v>
      </c>
      <c r="Q25" s="8" t="s">
        <v>402</v>
      </c>
      <c r="R25" s="8" t="s">
        <v>403</v>
      </c>
      <c r="S25" s="8"/>
      <c r="T25" s="8"/>
      <c r="U25" s="8"/>
      <c r="V25" s="8"/>
      <c r="W25" s="8"/>
      <c r="X25" s="8"/>
      <c r="Y25" s="8"/>
      <c r="Z25" s="8"/>
    </row>
    <row r="26" spans="1:26" ht="15.75" customHeight="1" x14ac:dyDescent="0.3">
      <c r="A26" s="7" t="s">
        <v>404</v>
      </c>
      <c r="B26" s="8" t="s">
        <v>405</v>
      </c>
      <c r="C26" s="8" t="s">
        <v>406</v>
      </c>
      <c r="D26" s="8" t="s">
        <v>407</v>
      </c>
      <c r="E26" s="8" t="s">
        <v>408</v>
      </c>
      <c r="F26" s="8" t="s">
        <v>409</v>
      </c>
      <c r="G26" s="8" t="s">
        <v>410</v>
      </c>
      <c r="H26" s="8" t="s">
        <v>411</v>
      </c>
      <c r="I26" s="8" t="s">
        <v>412</v>
      </c>
      <c r="J26" s="8" t="s">
        <v>413</v>
      </c>
      <c r="K26" s="8" t="s">
        <v>414</v>
      </c>
      <c r="L26" s="8" t="s">
        <v>415</v>
      </c>
      <c r="M26" s="8" t="s">
        <v>416</v>
      </c>
      <c r="N26" s="8" t="s">
        <v>417</v>
      </c>
      <c r="O26" s="8" t="s">
        <v>418</v>
      </c>
      <c r="P26" s="8" t="s">
        <v>419</v>
      </c>
      <c r="Q26" s="8" t="s">
        <v>420</v>
      </c>
      <c r="R26" s="8" t="s">
        <v>421</v>
      </c>
      <c r="S26" s="8"/>
      <c r="T26" s="8"/>
      <c r="U26" s="8"/>
      <c r="V26" s="8"/>
      <c r="W26" s="8"/>
      <c r="X26" s="8"/>
      <c r="Y26" s="8"/>
      <c r="Z26" s="8"/>
    </row>
    <row r="27" spans="1:26" ht="15.75" customHeight="1" x14ac:dyDescent="0.3">
      <c r="A27" s="7" t="s">
        <v>422</v>
      </c>
      <c r="B27" s="8" t="s">
        <v>423</v>
      </c>
      <c r="C27" s="8" t="s">
        <v>424</v>
      </c>
      <c r="D27" s="8" t="s">
        <v>425</v>
      </c>
      <c r="E27" s="8" t="s">
        <v>426</v>
      </c>
      <c r="F27" s="8" t="s">
        <v>427</v>
      </c>
      <c r="G27" s="8" t="s">
        <v>428</v>
      </c>
      <c r="H27" s="8" t="s">
        <v>429</v>
      </c>
      <c r="I27" s="8" t="s">
        <v>430</v>
      </c>
      <c r="J27" s="8" t="s">
        <v>431</v>
      </c>
      <c r="K27" s="8" t="s">
        <v>432</v>
      </c>
      <c r="L27" s="8" t="s">
        <v>433</v>
      </c>
      <c r="M27" s="8" t="s">
        <v>434</v>
      </c>
      <c r="N27" s="8" t="s">
        <v>435</v>
      </c>
      <c r="O27" s="8" t="s">
        <v>436</v>
      </c>
      <c r="P27" s="8" t="s">
        <v>437</v>
      </c>
      <c r="Q27" s="8" t="s">
        <v>438</v>
      </c>
      <c r="R27" s="8" t="s">
        <v>439</v>
      </c>
      <c r="S27" s="8"/>
      <c r="T27" s="8"/>
      <c r="U27" s="8"/>
      <c r="V27" s="8"/>
      <c r="W27" s="8"/>
      <c r="X27" s="8"/>
      <c r="Y27" s="8"/>
      <c r="Z27" s="8"/>
    </row>
    <row r="28" spans="1:26" ht="15.75" customHeight="1" x14ac:dyDescent="0.3">
      <c r="A28" s="7" t="s">
        <v>440</v>
      </c>
      <c r="B28" s="8" t="s">
        <v>441</v>
      </c>
      <c r="C28" s="8" t="s">
        <v>442</v>
      </c>
      <c r="D28" s="8" t="s">
        <v>443</v>
      </c>
      <c r="E28" s="8" t="s">
        <v>444</v>
      </c>
      <c r="F28" s="8" t="s">
        <v>445</v>
      </c>
      <c r="G28" s="8" t="s">
        <v>446</v>
      </c>
      <c r="H28" s="8" t="s">
        <v>447</v>
      </c>
      <c r="I28" s="8" t="s">
        <v>448</v>
      </c>
      <c r="J28" s="8" t="s">
        <v>449</v>
      </c>
      <c r="K28" s="8" t="s">
        <v>450</v>
      </c>
      <c r="L28" s="8" t="s">
        <v>451</v>
      </c>
      <c r="M28" s="8" t="s">
        <v>452</v>
      </c>
      <c r="N28" s="8" t="s">
        <v>453</v>
      </c>
      <c r="O28" s="8" t="s">
        <v>454</v>
      </c>
      <c r="P28" s="8" t="s">
        <v>455</v>
      </c>
      <c r="Q28" s="8" t="s">
        <v>456</v>
      </c>
      <c r="R28" s="8" t="s">
        <v>457</v>
      </c>
      <c r="S28" s="8"/>
      <c r="T28" s="8"/>
      <c r="U28" s="8"/>
      <c r="V28" s="8"/>
      <c r="W28" s="8"/>
      <c r="X28" s="8"/>
      <c r="Y28" s="8"/>
      <c r="Z28" s="8"/>
    </row>
    <row r="29" spans="1:26" ht="15.75" customHeight="1" x14ac:dyDescent="0.3">
      <c r="A29" s="7" t="s">
        <v>458</v>
      </c>
      <c r="B29" s="8" t="s">
        <v>459</v>
      </c>
      <c r="C29" s="8" t="s">
        <v>460</v>
      </c>
      <c r="D29" s="8" t="s">
        <v>461</v>
      </c>
      <c r="E29" s="8" t="s">
        <v>462</v>
      </c>
      <c r="F29" s="8" t="s">
        <v>463</v>
      </c>
      <c r="G29" s="8" t="s">
        <v>464</v>
      </c>
      <c r="H29" s="8" t="s">
        <v>465</v>
      </c>
      <c r="I29" s="8" t="s">
        <v>466</v>
      </c>
      <c r="J29" s="8" t="s">
        <v>467</v>
      </c>
      <c r="K29" s="8" t="s">
        <v>468</v>
      </c>
      <c r="L29" s="8" t="s">
        <v>469</v>
      </c>
      <c r="M29" s="8" t="s">
        <v>470</v>
      </c>
      <c r="N29" s="8" t="s">
        <v>471</v>
      </c>
      <c r="O29" s="8" t="s">
        <v>472</v>
      </c>
      <c r="P29" s="8" t="s">
        <v>473</v>
      </c>
      <c r="Q29" s="8" t="s">
        <v>474</v>
      </c>
      <c r="R29" s="8" t="s">
        <v>475</v>
      </c>
      <c r="S29" s="8"/>
      <c r="T29" s="8"/>
      <c r="U29" s="8"/>
      <c r="V29" s="8"/>
      <c r="W29" s="8"/>
      <c r="X29" s="8"/>
      <c r="Y29" s="8"/>
      <c r="Z29" s="8"/>
    </row>
    <row r="30" spans="1:26" ht="15.75" customHeight="1" x14ac:dyDescent="0.3">
      <c r="A30" s="7" t="s">
        <v>476</v>
      </c>
      <c r="B30" s="8" t="s">
        <v>477</v>
      </c>
      <c r="C30" s="8" t="s">
        <v>478</v>
      </c>
      <c r="D30" s="8" t="s">
        <v>479</v>
      </c>
      <c r="E30" s="8" t="s">
        <v>480</v>
      </c>
      <c r="F30" s="8" t="s">
        <v>481</v>
      </c>
      <c r="G30" s="8" t="s">
        <v>482</v>
      </c>
      <c r="H30" s="8" t="s">
        <v>483</v>
      </c>
      <c r="I30" s="8" t="s">
        <v>484</v>
      </c>
      <c r="J30" s="8" t="s">
        <v>485</v>
      </c>
      <c r="K30" s="8" t="s">
        <v>486</v>
      </c>
      <c r="L30" s="8" t="s">
        <v>487</v>
      </c>
      <c r="M30" s="8" t="s">
        <v>488</v>
      </c>
      <c r="N30" s="8" t="s">
        <v>489</v>
      </c>
      <c r="O30" s="8" t="s">
        <v>490</v>
      </c>
      <c r="P30" s="8" t="s">
        <v>491</v>
      </c>
      <c r="Q30" s="8" t="s">
        <v>492</v>
      </c>
      <c r="R30" s="8" t="s">
        <v>493</v>
      </c>
      <c r="S30" s="8"/>
      <c r="T30" s="8"/>
      <c r="U30" s="8"/>
      <c r="V30" s="8"/>
      <c r="W30" s="8"/>
      <c r="X30" s="8"/>
      <c r="Y30" s="8"/>
      <c r="Z30" s="8"/>
    </row>
    <row r="31" spans="1:26" ht="15.75" customHeight="1" x14ac:dyDescent="0.3">
      <c r="A31" s="7" t="s">
        <v>494</v>
      </c>
      <c r="B31" s="8" t="s">
        <v>495</v>
      </c>
      <c r="C31" s="8" t="s">
        <v>496</v>
      </c>
      <c r="D31" s="8" t="s">
        <v>497</v>
      </c>
      <c r="E31" s="8" t="s">
        <v>498</v>
      </c>
      <c r="F31" s="8" t="s">
        <v>499</v>
      </c>
      <c r="G31" s="8" t="s">
        <v>500</v>
      </c>
      <c r="H31" s="8" t="s">
        <v>501</v>
      </c>
      <c r="I31" s="8" t="s">
        <v>502</v>
      </c>
      <c r="J31" s="8" t="s">
        <v>503</v>
      </c>
      <c r="K31" s="8" t="s">
        <v>504</v>
      </c>
      <c r="L31" s="8" t="s">
        <v>505</v>
      </c>
      <c r="M31" s="8" t="s">
        <v>506</v>
      </c>
      <c r="N31" s="8" t="s">
        <v>507</v>
      </c>
      <c r="O31" s="8" t="s">
        <v>508</v>
      </c>
      <c r="P31" s="8" t="s">
        <v>509</v>
      </c>
      <c r="Q31" s="8" t="s">
        <v>510</v>
      </c>
      <c r="R31" s="8" t="s">
        <v>511</v>
      </c>
      <c r="S31" s="8"/>
      <c r="T31" s="8"/>
      <c r="U31" s="8"/>
      <c r="V31" s="8"/>
      <c r="W31" s="8"/>
      <c r="X31" s="8"/>
      <c r="Y31" s="8"/>
      <c r="Z31" s="8"/>
    </row>
    <row r="32" spans="1:26" ht="15.75" customHeight="1" x14ac:dyDescent="0.3">
      <c r="A32" s="7" t="s">
        <v>512</v>
      </c>
      <c r="B32" s="8" t="s">
        <v>513</v>
      </c>
      <c r="C32" s="8" t="s">
        <v>514</v>
      </c>
      <c r="D32" s="8" t="s">
        <v>515</v>
      </c>
      <c r="E32" s="8" t="s">
        <v>516</v>
      </c>
      <c r="F32" s="8" t="s">
        <v>517</v>
      </c>
      <c r="G32" s="8" t="s">
        <v>518</v>
      </c>
      <c r="H32" s="8" t="s">
        <v>519</v>
      </c>
      <c r="I32" s="8" t="s">
        <v>520</v>
      </c>
      <c r="J32" s="8" t="s">
        <v>521</v>
      </c>
      <c r="K32" s="8" t="s">
        <v>522</v>
      </c>
      <c r="L32" s="8" t="s">
        <v>523</v>
      </c>
      <c r="M32" s="8" t="s">
        <v>524</v>
      </c>
      <c r="N32" s="8" t="s">
        <v>525</v>
      </c>
      <c r="O32" s="8" t="s">
        <v>526</v>
      </c>
      <c r="P32" s="8" t="s">
        <v>527</v>
      </c>
      <c r="Q32" s="8" t="s">
        <v>528</v>
      </c>
      <c r="R32" s="8" t="s">
        <v>529</v>
      </c>
      <c r="S32" s="8"/>
      <c r="T32" s="8"/>
      <c r="U32" s="8"/>
      <c r="V32" s="8"/>
      <c r="W32" s="8"/>
      <c r="X32" s="8"/>
      <c r="Y32" s="8"/>
      <c r="Z32" s="8"/>
    </row>
    <row r="33" spans="1:26" ht="15.75" customHeight="1" x14ac:dyDescent="0.3">
      <c r="A33" s="7" t="s">
        <v>530</v>
      </c>
      <c r="B33" s="8" t="s">
        <v>531</v>
      </c>
      <c r="C33" s="8" t="s">
        <v>532</v>
      </c>
      <c r="D33" s="8" t="s">
        <v>533</v>
      </c>
      <c r="E33" s="8" t="s">
        <v>534</v>
      </c>
      <c r="F33" s="8" t="s">
        <v>535</v>
      </c>
      <c r="G33" s="8" t="s">
        <v>536</v>
      </c>
      <c r="H33" s="8" t="s">
        <v>537</v>
      </c>
      <c r="I33" s="8" t="s">
        <v>538</v>
      </c>
      <c r="J33" s="8" t="s">
        <v>539</v>
      </c>
      <c r="K33" s="8" t="s">
        <v>540</v>
      </c>
      <c r="L33" s="8" t="s">
        <v>541</v>
      </c>
      <c r="M33" s="8" t="s">
        <v>542</v>
      </c>
      <c r="N33" s="8" t="s">
        <v>543</v>
      </c>
      <c r="O33" s="8" t="s">
        <v>544</v>
      </c>
      <c r="P33" s="8" t="s">
        <v>545</v>
      </c>
      <c r="Q33" s="8" t="s">
        <v>546</v>
      </c>
      <c r="R33" s="8" t="s">
        <v>547</v>
      </c>
      <c r="S33" s="8"/>
      <c r="T33" s="8"/>
      <c r="U33" s="8"/>
      <c r="V33" s="8"/>
      <c r="W33" s="8"/>
      <c r="X33" s="8"/>
      <c r="Y33" s="8"/>
      <c r="Z33" s="8"/>
    </row>
    <row r="34" spans="1:26" ht="15.75" customHeight="1" x14ac:dyDescent="0.3">
      <c r="A34" s="7" t="s">
        <v>548</v>
      </c>
      <c r="B34" s="8" t="s">
        <v>549</v>
      </c>
      <c r="C34" s="8" t="s">
        <v>550</v>
      </c>
      <c r="D34" s="8" t="s">
        <v>551</v>
      </c>
      <c r="E34" s="8" t="s">
        <v>552</v>
      </c>
      <c r="F34" s="8" t="s">
        <v>553</v>
      </c>
      <c r="G34" s="8" t="s">
        <v>554</v>
      </c>
      <c r="H34" s="8" t="s">
        <v>555</v>
      </c>
      <c r="I34" s="8" t="s">
        <v>556</v>
      </c>
      <c r="J34" s="8" t="s">
        <v>557</v>
      </c>
      <c r="K34" s="8" t="s">
        <v>558</v>
      </c>
      <c r="L34" s="8" t="s">
        <v>559</v>
      </c>
      <c r="M34" s="8" t="s">
        <v>560</v>
      </c>
      <c r="N34" s="8" t="s">
        <v>561</v>
      </c>
      <c r="O34" s="8" t="s">
        <v>562</v>
      </c>
      <c r="P34" s="8" t="s">
        <v>563</v>
      </c>
      <c r="Q34" s="8" t="s">
        <v>564</v>
      </c>
      <c r="R34" s="8" t="s">
        <v>565</v>
      </c>
      <c r="S34" s="8"/>
      <c r="T34" s="8"/>
      <c r="U34" s="8"/>
      <c r="V34" s="8"/>
      <c r="W34" s="8"/>
      <c r="X34" s="8"/>
      <c r="Y34" s="8"/>
      <c r="Z34" s="8"/>
    </row>
    <row r="35" spans="1:26" ht="15.75" customHeight="1" x14ac:dyDescent="0.3">
      <c r="A35" s="7" t="s">
        <v>566</v>
      </c>
      <c r="B35" s="8" t="s">
        <v>567</v>
      </c>
      <c r="C35" s="8" t="s">
        <v>568</v>
      </c>
      <c r="D35" s="8" t="s">
        <v>569</v>
      </c>
      <c r="E35" s="8" t="s">
        <v>570</v>
      </c>
      <c r="F35" s="8" t="s">
        <v>571</v>
      </c>
      <c r="G35" s="8" t="s">
        <v>572</v>
      </c>
      <c r="H35" s="8" t="s">
        <v>573</v>
      </c>
      <c r="I35" s="8" t="s">
        <v>574</v>
      </c>
      <c r="J35" s="8" t="s">
        <v>575</v>
      </c>
      <c r="K35" s="8" t="s">
        <v>576</v>
      </c>
      <c r="L35" s="8" t="s">
        <v>577</v>
      </c>
      <c r="M35" s="8" t="s">
        <v>578</v>
      </c>
      <c r="N35" s="8" t="s">
        <v>579</v>
      </c>
      <c r="O35" s="8" t="s">
        <v>580</v>
      </c>
      <c r="P35" s="8" t="s">
        <v>581</v>
      </c>
      <c r="Q35" s="8" t="s">
        <v>582</v>
      </c>
      <c r="R35" s="8" t="s">
        <v>583</v>
      </c>
      <c r="S35" s="8"/>
      <c r="T35" s="8"/>
      <c r="U35" s="8"/>
      <c r="V35" s="8"/>
      <c r="W35" s="8"/>
      <c r="X35" s="8"/>
      <c r="Y35" s="8"/>
      <c r="Z35" s="8"/>
    </row>
    <row r="36" spans="1:26" ht="15.75" customHeight="1" x14ac:dyDescent="0.3">
      <c r="A36" s="7" t="s">
        <v>584</v>
      </c>
      <c r="B36" s="8" t="s">
        <v>585</v>
      </c>
      <c r="C36" s="8" t="s">
        <v>586</v>
      </c>
      <c r="D36" s="8" t="s">
        <v>587</v>
      </c>
      <c r="E36" s="8" t="s">
        <v>588</v>
      </c>
      <c r="F36" s="8" t="s">
        <v>589</v>
      </c>
      <c r="G36" s="8" t="s">
        <v>590</v>
      </c>
      <c r="H36" s="8" t="s">
        <v>591</v>
      </c>
      <c r="I36" s="8" t="s">
        <v>592</v>
      </c>
      <c r="J36" s="8" t="s">
        <v>593</v>
      </c>
      <c r="K36" s="8" t="s">
        <v>594</v>
      </c>
      <c r="L36" s="8" t="s">
        <v>595</v>
      </c>
      <c r="M36" s="8" t="s">
        <v>596</v>
      </c>
      <c r="N36" s="8" t="s">
        <v>597</v>
      </c>
      <c r="O36" s="8" t="s">
        <v>598</v>
      </c>
      <c r="P36" s="8" t="s">
        <v>599</v>
      </c>
      <c r="Q36" s="8" t="s">
        <v>600</v>
      </c>
      <c r="R36" s="8" t="s">
        <v>601</v>
      </c>
      <c r="S36" s="8"/>
      <c r="T36" s="8"/>
      <c r="U36" s="8"/>
      <c r="V36" s="8"/>
      <c r="W36" s="8"/>
      <c r="X36" s="8"/>
      <c r="Y36" s="8"/>
      <c r="Z36" s="8"/>
    </row>
    <row r="37" spans="1:26" ht="15.75" customHeight="1" x14ac:dyDescent="0.3">
      <c r="A37" s="7" t="s">
        <v>602</v>
      </c>
      <c r="B37" s="8" t="s">
        <v>603</v>
      </c>
      <c r="C37" s="8" t="s">
        <v>604</v>
      </c>
      <c r="D37" s="8" t="s">
        <v>605</v>
      </c>
      <c r="E37" s="8" t="s">
        <v>606</v>
      </c>
      <c r="F37" s="8" t="s">
        <v>607</v>
      </c>
      <c r="G37" s="8" t="s">
        <v>608</v>
      </c>
      <c r="H37" s="8" t="s">
        <v>609</v>
      </c>
      <c r="I37" s="8" t="s">
        <v>610</v>
      </c>
      <c r="J37" s="8" t="s">
        <v>611</v>
      </c>
      <c r="K37" s="8" t="s">
        <v>612</v>
      </c>
      <c r="L37" s="8" t="s">
        <v>613</v>
      </c>
      <c r="M37" s="8" t="s">
        <v>614</v>
      </c>
      <c r="N37" s="8" t="s">
        <v>615</v>
      </c>
      <c r="O37" s="8" t="s">
        <v>616</v>
      </c>
      <c r="P37" s="8" t="s">
        <v>617</v>
      </c>
      <c r="Q37" s="8" t="s">
        <v>618</v>
      </c>
      <c r="R37" s="8" t="s">
        <v>619</v>
      </c>
      <c r="S37" s="8"/>
      <c r="T37" s="8"/>
      <c r="U37" s="8"/>
      <c r="V37" s="8"/>
      <c r="W37" s="8"/>
      <c r="X37" s="8"/>
      <c r="Y37" s="8"/>
      <c r="Z37" s="8"/>
    </row>
    <row r="38" spans="1:26" ht="15.75" customHeight="1" x14ac:dyDescent="0.3">
      <c r="A38" s="9"/>
      <c r="B38" s="224"/>
      <c r="C38" s="224"/>
      <c r="D38" s="224"/>
      <c r="E38" s="224"/>
      <c r="F38" s="224"/>
      <c r="G38" s="224"/>
      <c r="H38" s="224"/>
      <c r="I38" s="224"/>
      <c r="J38" s="224"/>
      <c r="K38" s="224"/>
      <c r="L38" s="224"/>
      <c r="M38" s="224"/>
      <c r="N38" s="224"/>
      <c r="O38" s="224"/>
      <c r="P38" s="224"/>
      <c r="Q38" s="224"/>
      <c r="R38" s="224"/>
      <c r="S38" s="224"/>
      <c r="T38" s="224"/>
      <c r="U38" s="224"/>
      <c r="V38" s="224"/>
      <c r="W38" s="224"/>
      <c r="X38" s="224"/>
      <c r="Y38" s="224"/>
      <c r="Z38" s="224"/>
    </row>
    <row r="39" spans="1:26" ht="15.75" customHeight="1" x14ac:dyDescent="0.3">
      <c r="A39" s="10"/>
      <c r="B39" s="6" t="s">
        <v>620</v>
      </c>
      <c r="C39" s="6" t="s">
        <v>621</v>
      </c>
      <c r="D39" s="6" t="s">
        <v>622</v>
      </c>
      <c r="E39" s="6" t="s">
        <v>623</v>
      </c>
      <c r="F39" s="6" t="s">
        <v>624</v>
      </c>
      <c r="G39" s="6" t="s">
        <v>625</v>
      </c>
      <c r="H39" s="6" t="s">
        <v>626</v>
      </c>
      <c r="I39" s="6" t="s">
        <v>627</v>
      </c>
      <c r="J39" s="6" t="s">
        <v>628</v>
      </c>
      <c r="K39" s="6" t="s">
        <v>629</v>
      </c>
      <c r="L39" s="6" t="s">
        <v>630</v>
      </c>
      <c r="M39" s="6" t="s">
        <v>631</v>
      </c>
      <c r="N39" s="6" t="s">
        <v>632</v>
      </c>
      <c r="O39" s="6" t="s">
        <v>633</v>
      </c>
      <c r="P39" s="6" t="s">
        <v>634</v>
      </c>
      <c r="Q39" s="6" t="s">
        <v>635</v>
      </c>
      <c r="R39" s="6" t="s">
        <v>636</v>
      </c>
      <c r="S39" s="6"/>
      <c r="T39" s="6"/>
      <c r="U39" s="6"/>
      <c r="V39" s="6"/>
      <c r="W39" s="6"/>
      <c r="X39" s="6"/>
      <c r="Y39" s="6"/>
      <c r="Z39" s="6"/>
    </row>
    <row r="40" spans="1:26" ht="15.75" customHeight="1" x14ac:dyDescent="0.3">
      <c r="A40" s="7" t="s">
        <v>44</v>
      </c>
      <c r="B40" s="8" t="s">
        <v>637</v>
      </c>
      <c r="C40" s="8" t="s">
        <v>638</v>
      </c>
      <c r="D40" s="8" t="s">
        <v>639</v>
      </c>
      <c r="E40" s="8" t="s">
        <v>640</v>
      </c>
      <c r="F40" s="8" t="s">
        <v>641</v>
      </c>
      <c r="G40" s="8" t="s">
        <v>642</v>
      </c>
      <c r="H40" s="8" t="s">
        <v>643</v>
      </c>
      <c r="I40" s="8" t="s">
        <v>644</v>
      </c>
      <c r="J40" s="8" t="s">
        <v>645</v>
      </c>
      <c r="K40" s="8" t="s">
        <v>646</v>
      </c>
      <c r="L40" s="8" t="s">
        <v>647</v>
      </c>
      <c r="M40" s="8" t="s">
        <v>648</v>
      </c>
      <c r="N40" s="8" t="s">
        <v>649</v>
      </c>
      <c r="O40" s="8" t="s">
        <v>650</v>
      </c>
      <c r="P40" s="8" t="s">
        <v>651</v>
      </c>
      <c r="Q40" s="8" t="s">
        <v>652</v>
      </c>
      <c r="R40" s="8" t="s">
        <v>653</v>
      </c>
      <c r="S40" s="8"/>
      <c r="T40" s="8"/>
      <c r="U40" s="8"/>
      <c r="V40" s="8"/>
      <c r="W40" s="8"/>
      <c r="X40" s="8"/>
      <c r="Y40" s="8"/>
      <c r="Z40" s="8"/>
    </row>
    <row r="41" spans="1:26" ht="15.75" customHeight="1" x14ac:dyDescent="0.3">
      <c r="A41" s="9"/>
      <c r="B41" s="224"/>
      <c r="C41" s="224"/>
      <c r="D41" s="224"/>
      <c r="E41" s="224"/>
      <c r="F41" s="224"/>
      <c r="G41" s="224"/>
      <c r="H41" s="224"/>
      <c r="I41" s="224"/>
      <c r="J41" s="224"/>
      <c r="K41" s="224"/>
      <c r="L41" s="224"/>
      <c r="M41" s="224"/>
      <c r="N41" s="224"/>
      <c r="O41" s="224"/>
      <c r="P41" s="224"/>
      <c r="Q41" s="224"/>
      <c r="R41" s="224"/>
      <c r="S41" s="224"/>
      <c r="T41" s="224"/>
      <c r="U41" s="224"/>
      <c r="V41" s="224"/>
      <c r="W41" s="224"/>
      <c r="X41" s="224"/>
      <c r="Y41" s="224"/>
      <c r="Z41" s="224"/>
    </row>
    <row r="42" spans="1:26" ht="15.75" customHeight="1" x14ac:dyDescent="0.3">
      <c r="A42" s="10"/>
      <c r="B42" s="6" t="s">
        <v>654</v>
      </c>
      <c r="C42" s="6" t="s">
        <v>655</v>
      </c>
      <c r="D42" s="6" t="s">
        <v>656</v>
      </c>
      <c r="E42" s="6" t="s">
        <v>657</v>
      </c>
      <c r="F42" s="6" t="s">
        <v>658</v>
      </c>
      <c r="G42" s="6" t="s">
        <v>659</v>
      </c>
      <c r="H42" s="6" t="s">
        <v>660</v>
      </c>
      <c r="I42" s="6" t="s">
        <v>661</v>
      </c>
      <c r="J42" s="6" t="s">
        <v>662</v>
      </c>
      <c r="K42" s="6" t="s">
        <v>663</v>
      </c>
      <c r="L42" s="6" t="s">
        <v>664</v>
      </c>
      <c r="M42" s="6" t="s">
        <v>665</v>
      </c>
      <c r="N42" s="6" t="s">
        <v>666</v>
      </c>
      <c r="O42" s="6" t="s">
        <v>667</v>
      </c>
      <c r="P42" s="6" t="s">
        <v>668</v>
      </c>
      <c r="Q42" s="6" t="s">
        <v>669</v>
      </c>
      <c r="R42" s="6" t="s">
        <v>670</v>
      </c>
      <c r="S42" s="6"/>
      <c r="T42" s="6"/>
      <c r="U42" s="6"/>
      <c r="V42" s="6"/>
      <c r="W42" s="6"/>
      <c r="X42" s="6"/>
      <c r="Y42" s="6"/>
      <c r="Z42" s="6"/>
    </row>
    <row r="43" spans="1:26" ht="15.75" customHeight="1" x14ac:dyDescent="0.3">
      <c r="A43" s="7" t="s">
        <v>44</v>
      </c>
      <c r="B43" s="8" t="s">
        <v>671</v>
      </c>
      <c r="C43" s="8" t="s">
        <v>672</v>
      </c>
      <c r="D43" s="8" t="s">
        <v>673</v>
      </c>
      <c r="E43" s="8" t="s">
        <v>674</v>
      </c>
      <c r="F43" s="8" t="s">
        <v>675</v>
      </c>
      <c r="G43" s="8" t="s">
        <v>676</v>
      </c>
      <c r="H43" s="8" t="s">
        <v>677</v>
      </c>
      <c r="I43" s="8" t="s">
        <v>678</v>
      </c>
      <c r="J43" s="8" t="s">
        <v>679</v>
      </c>
      <c r="K43" s="8" t="s">
        <v>680</v>
      </c>
      <c r="L43" s="8" t="s">
        <v>681</v>
      </c>
      <c r="M43" s="8" t="s">
        <v>682</v>
      </c>
      <c r="N43" s="8" t="s">
        <v>683</v>
      </c>
      <c r="O43" s="8" t="s">
        <v>684</v>
      </c>
      <c r="P43" s="8" t="s">
        <v>685</v>
      </c>
      <c r="Q43" s="8" t="s">
        <v>686</v>
      </c>
      <c r="R43" s="8" t="s">
        <v>687</v>
      </c>
      <c r="S43" s="8"/>
      <c r="T43" s="8"/>
      <c r="U43" s="8"/>
      <c r="V43" s="8"/>
      <c r="W43" s="8"/>
      <c r="X43" s="8"/>
      <c r="Y43" s="8"/>
      <c r="Z43" s="8"/>
    </row>
    <row r="44" spans="1:26" ht="15.75" customHeight="1" x14ac:dyDescent="0.3">
      <c r="A44" s="9"/>
      <c r="B44" s="224"/>
      <c r="C44" s="224"/>
      <c r="D44" s="224"/>
      <c r="E44" s="224"/>
      <c r="F44" s="224"/>
      <c r="G44" s="224"/>
      <c r="H44" s="224"/>
      <c r="I44" s="224"/>
      <c r="J44" s="224"/>
      <c r="K44" s="224"/>
      <c r="L44" s="224"/>
      <c r="M44" s="224"/>
      <c r="N44" s="224"/>
      <c r="O44" s="224"/>
      <c r="P44" s="224"/>
      <c r="Q44" s="224"/>
      <c r="R44" s="224"/>
      <c r="S44" s="224"/>
      <c r="T44" s="224"/>
      <c r="U44" s="224"/>
      <c r="V44" s="224"/>
      <c r="W44" s="224"/>
      <c r="X44" s="224"/>
      <c r="Y44" s="224"/>
      <c r="Z44" s="224"/>
    </row>
    <row r="45" spans="1:26" ht="15.75" customHeight="1" x14ac:dyDescent="0.3">
      <c r="A45" s="10"/>
      <c r="B45" s="6" t="s">
        <v>688</v>
      </c>
      <c r="C45" s="6" t="s">
        <v>689</v>
      </c>
      <c r="D45" s="6" t="s">
        <v>690</v>
      </c>
      <c r="E45" s="6" t="s">
        <v>691</v>
      </c>
      <c r="F45" s="6" t="s">
        <v>692</v>
      </c>
      <c r="G45" s="6" t="s">
        <v>693</v>
      </c>
      <c r="H45" s="6" t="s">
        <v>694</v>
      </c>
      <c r="I45" s="6" t="s">
        <v>695</v>
      </c>
      <c r="J45" s="6" t="s">
        <v>696</v>
      </c>
      <c r="K45" s="6" t="s">
        <v>697</v>
      </c>
      <c r="L45" s="6" t="s">
        <v>698</v>
      </c>
      <c r="M45" s="6" t="s">
        <v>699</v>
      </c>
      <c r="N45" s="6" t="s">
        <v>700</v>
      </c>
      <c r="O45" s="6" t="s">
        <v>701</v>
      </c>
      <c r="P45" s="6" t="s">
        <v>702</v>
      </c>
      <c r="Q45" s="6" t="s">
        <v>703</v>
      </c>
      <c r="R45" s="6" t="s">
        <v>704</v>
      </c>
      <c r="S45" s="6"/>
      <c r="T45" s="6"/>
      <c r="U45" s="6"/>
      <c r="V45" s="6"/>
      <c r="W45" s="6"/>
      <c r="X45" s="6"/>
      <c r="Y45" s="6"/>
      <c r="Z45" s="6"/>
    </row>
    <row r="46" spans="1:26" ht="15.75" customHeight="1" x14ac:dyDescent="0.3">
      <c r="A46" s="7" t="s">
        <v>44</v>
      </c>
      <c r="B46" s="8" t="s">
        <v>705</v>
      </c>
      <c r="C46" s="8" t="s">
        <v>706</v>
      </c>
      <c r="D46" s="8" t="s">
        <v>707</v>
      </c>
      <c r="E46" s="8" t="s">
        <v>708</v>
      </c>
      <c r="F46" s="8" t="s">
        <v>709</v>
      </c>
      <c r="G46" s="8" t="s">
        <v>710</v>
      </c>
      <c r="H46" s="8" t="s">
        <v>711</v>
      </c>
      <c r="I46" s="8" t="s">
        <v>712</v>
      </c>
      <c r="J46" s="8" t="s">
        <v>713</v>
      </c>
      <c r="K46" s="8" t="s">
        <v>714</v>
      </c>
      <c r="L46" s="8" t="s">
        <v>715</v>
      </c>
      <c r="M46" s="8" t="s">
        <v>716</v>
      </c>
      <c r="N46" s="8" t="s">
        <v>717</v>
      </c>
      <c r="O46" s="8" t="s">
        <v>718</v>
      </c>
      <c r="P46" s="8" t="s">
        <v>719</v>
      </c>
      <c r="Q46" s="8" t="s">
        <v>720</v>
      </c>
      <c r="R46" s="8" t="s">
        <v>721</v>
      </c>
      <c r="S46" s="8"/>
      <c r="T46" s="8"/>
      <c r="U46" s="8"/>
      <c r="V46" s="8"/>
      <c r="W46" s="8"/>
      <c r="X46" s="8"/>
      <c r="Y46" s="8"/>
      <c r="Z46" s="8"/>
    </row>
    <row r="47" spans="1:26" ht="15.75" customHeight="1" x14ac:dyDescent="0.3">
      <c r="A47" s="7" t="s">
        <v>62</v>
      </c>
      <c r="B47" s="8" t="s">
        <v>722</v>
      </c>
      <c r="C47" s="8" t="s">
        <v>723</v>
      </c>
      <c r="D47" s="8" t="s">
        <v>724</v>
      </c>
      <c r="E47" s="8" t="s">
        <v>725</v>
      </c>
      <c r="F47" s="8" t="s">
        <v>726</v>
      </c>
      <c r="G47" s="8" t="s">
        <v>727</v>
      </c>
      <c r="H47" s="8" t="s">
        <v>728</v>
      </c>
      <c r="I47" s="8" t="s">
        <v>729</v>
      </c>
      <c r="J47" s="8" t="s">
        <v>730</v>
      </c>
      <c r="K47" s="8" t="s">
        <v>731</v>
      </c>
      <c r="L47" s="8" t="s">
        <v>732</v>
      </c>
      <c r="M47" s="8" t="s">
        <v>733</v>
      </c>
      <c r="N47" s="8" t="s">
        <v>734</v>
      </c>
      <c r="O47" s="8" t="s">
        <v>735</v>
      </c>
      <c r="P47" s="8" t="s">
        <v>736</v>
      </c>
      <c r="Q47" s="8" t="s">
        <v>737</v>
      </c>
      <c r="R47" s="8" t="s">
        <v>738</v>
      </c>
      <c r="S47" s="8"/>
      <c r="T47" s="8"/>
      <c r="U47" s="8"/>
      <c r="V47" s="8"/>
      <c r="W47" s="8"/>
      <c r="X47" s="8"/>
      <c r="Y47" s="8"/>
      <c r="Z47" s="8"/>
    </row>
    <row r="48" spans="1:26" ht="15.75" customHeight="1" x14ac:dyDescent="0.3">
      <c r="A48" s="7" t="s">
        <v>80</v>
      </c>
      <c r="B48" s="8" t="s">
        <v>739</v>
      </c>
      <c r="C48" s="8" t="s">
        <v>740</v>
      </c>
      <c r="D48" s="8" t="s">
        <v>741</v>
      </c>
      <c r="E48" s="8" t="s">
        <v>742</v>
      </c>
      <c r="F48" s="8" t="s">
        <v>743</v>
      </c>
      <c r="G48" s="8" t="s">
        <v>744</v>
      </c>
      <c r="H48" s="8" t="s">
        <v>745</v>
      </c>
      <c r="I48" s="8" t="s">
        <v>746</v>
      </c>
      <c r="J48" s="8" t="s">
        <v>747</v>
      </c>
      <c r="K48" s="8" t="s">
        <v>748</v>
      </c>
      <c r="L48" s="8" t="s">
        <v>749</v>
      </c>
      <c r="M48" s="8" t="s">
        <v>750</v>
      </c>
      <c r="N48" s="8" t="s">
        <v>751</v>
      </c>
      <c r="O48" s="8" t="s">
        <v>752</v>
      </c>
      <c r="P48" s="8" t="s">
        <v>753</v>
      </c>
      <c r="Q48" s="8" t="s">
        <v>754</v>
      </c>
      <c r="R48" s="8" t="s">
        <v>755</v>
      </c>
      <c r="S48" s="8"/>
      <c r="T48" s="8"/>
      <c r="U48" s="8"/>
      <c r="V48" s="8"/>
      <c r="W48" s="8"/>
      <c r="X48" s="8"/>
      <c r="Y48" s="8"/>
      <c r="Z48" s="8"/>
    </row>
    <row r="49" spans="1:26" ht="15.75" customHeight="1" x14ac:dyDescent="0.3">
      <c r="A49" s="7" t="s">
        <v>98</v>
      </c>
      <c r="B49" s="8" t="s">
        <v>756</v>
      </c>
      <c r="C49" s="8" t="s">
        <v>757</v>
      </c>
      <c r="D49" s="8" t="s">
        <v>758</v>
      </c>
      <c r="E49" s="8" t="s">
        <v>759</v>
      </c>
      <c r="F49" s="8" t="s">
        <v>760</v>
      </c>
      <c r="G49" s="8" t="s">
        <v>761</v>
      </c>
      <c r="H49" s="8" t="s">
        <v>762</v>
      </c>
      <c r="I49" s="8" t="s">
        <v>763</v>
      </c>
      <c r="J49" s="8" t="s">
        <v>764</v>
      </c>
      <c r="K49" s="8" t="s">
        <v>765</v>
      </c>
      <c r="L49" s="8" t="s">
        <v>766</v>
      </c>
      <c r="M49" s="8" t="s">
        <v>767</v>
      </c>
      <c r="N49" s="8" t="s">
        <v>768</v>
      </c>
      <c r="O49" s="8" t="s">
        <v>769</v>
      </c>
      <c r="P49" s="8" t="s">
        <v>770</v>
      </c>
      <c r="Q49" s="8" t="s">
        <v>771</v>
      </c>
      <c r="R49" s="8" t="s">
        <v>772</v>
      </c>
      <c r="S49" s="8"/>
      <c r="T49" s="8"/>
      <c r="U49" s="8"/>
      <c r="V49" s="8"/>
      <c r="W49" s="8"/>
      <c r="X49" s="8"/>
      <c r="Y49" s="8"/>
      <c r="Z49" s="8"/>
    </row>
    <row r="50" spans="1:26" ht="15.75" customHeight="1" x14ac:dyDescent="0.3">
      <c r="A50" s="7" t="s">
        <v>116</v>
      </c>
      <c r="B50" s="8" t="s">
        <v>773</v>
      </c>
      <c r="C50" s="8" t="s">
        <v>774</v>
      </c>
      <c r="D50" s="8" t="s">
        <v>775</v>
      </c>
      <c r="E50" s="8" t="s">
        <v>776</v>
      </c>
      <c r="F50" s="8" t="s">
        <v>777</v>
      </c>
      <c r="G50" s="8" t="s">
        <v>778</v>
      </c>
      <c r="H50" s="8" t="s">
        <v>779</v>
      </c>
      <c r="I50" s="8" t="s">
        <v>780</v>
      </c>
      <c r="J50" s="8" t="s">
        <v>781</v>
      </c>
      <c r="K50" s="8" t="s">
        <v>782</v>
      </c>
      <c r="L50" s="8" t="s">
        <v>783</v>
      </c>
      <c r="M50" s="8" t="s">
        <v>784</v>
      </c>
      <c r="N50" s="8" t="s">
        <v>785</v>
      </c>
      <c r="O50" s="8" t="s">
        <v>786</v>
      </c>
      <c r="P50" s="8" t="s">
        <v>787</v>
      </c>
      <c r="Q50" s="8" t="s">
        <v>788</v>
      </c>
      <c r="R50" s="8" t="s">
        <v>789</v>
      </c>
      <c r="S50" s="8"/>
      <c r="T50" s="8"/>
      <c r="U50" s="8"/>
      <c r="V50" s="8"/>
      <c r="W50" s="8"/>
      <c r="X50" s="8"/>
      <c r="Y50" s="8"/>
      <c r="Z50" s="8"/>
    </row>
    <row r="51" spans="1:26" ht="15.75" customHeight="1" x14ac:dyDescent="0.3">
      <c r="A51" s="9"/>
      <c r="B51" s="224"/>
      <c r="C51" s="224"/>
      <c r="D51" s="224"/>
      <c r="E51" s="224"/>
      <c r="F51" s="224"/>
      <c r="G51" s="224"/>
      <c r="H51" s="224"/>
      <c r="I51" s="224"/>
      <c r="J51" s="224"/>
      <c r="K51" s="224"/>
      <c r="L51" s="224"/>
      <c r="M51" s="224"/>
      <c r="N51" s="224"/>
      <c r="O51" s="224"/>
      <c r="P51" s="224"/>
      <c r="Q51" s="224"/>
      <c r="R51" s="224"/>
      <c r="S51" s="224"/>
      <c r="T51" s="224"/>
      <c r="U51" s="224"/>
      <c r="V51" s="224"/>
      <c r="W51" s="224"/>
      <c r="X51" s="224"/>
      <c r="Y51" s="224"/>
      <c r="Z51" s="224"/>
    </row>
    <row r="52" spans="1:26" ht="15.75" customHeight="1" x14ac:dyDescent="0.3">
      <c r="A52" s="10"/>
      <c r="B52" s="6" t="s">
        <v>790</v>
      </c>
      <c r="C52" s="6" t="s">
        <v>791</v>
      </c>
      <c r="D52" s="6" t="s">
        <v>792</v>
      </c>
      <c r="E52" s="6" t="s">
        <v>793</v>
      </c>
      <c r="F52" s="6" t="s">
        <v>790</v>
      </c>
      <c r="G52" s="6" t="s">
        <v>794</v>
      </c>
      <c r="H52" s="6" t="s">
        <v>795</v>
      </c>
      <c r="I52" s="6" t="s">
        <v>796</v>
      </c>
      <c r="J52" s="6" t="s">
        <v>797</v>
      </c>
      <c r="K52" s="6" t="s">
        <v>798</v>
      </c>
      <c r="L52" s="6" t="s">
        <v>799</v>
      </c>
      <c r="M52" s="6" t="s">
        <v>790</v>
      </c>
      <c r="N52" s="6" t="s">
        <v>800</v>
      </c>
      <c r="O52" s="6" t="s">
        <v>801</v>
      </c>
      <c r="P52" s="6" t="s">
        <v>802</v>
      </c>
      <c r="Q52" s="6" t="s">
        <v>803</v>
      </c>
      <c r="R52" s="6" t="s">
        <v>804</v>
      </c>
      <c r="S52" s="6"/>
      <c r="T52" s="6"/>
      <c r="U52" s="6"/>
      <c r="V52" s="6"/>
      <c r="W52" s="6"/>
      <c r="X52" s="6"/>
      <c r="Y52" s="6"/>
      <c r="Z52" s="6"/>
    </row>
    <row r="53" spans="1:26" ht="15.75" customHeight="1" x14ac:dyDescent="0.3">
      <c r="A53" s="7" t="s">
        <v>44</v>
      </c>
      <c r="B53" s="8" t="s">
        <v>805</v>
      </c>
      <c r="C53" s="8" t="s">
        <v>806</v>
      </c>
      <c r="D53" s="8" t="s">
        <v>807</v>
      </c>
      <c r="E53" s="8" t="s">
        <v>808</v>
      </c>
      <c r="F53" s="8" t="s">
        <v>809</v>
      </c>
      <c r="G53" s="8" t="s">
        <v>810</v>
      </c>
      <c r="H53" s="8" t="s">
        <v>811</v>
      </c>
      <c r="I53" s="8" t="s">
        <v>812</v>
      </c>
      <c r="J53" s="8" t="s">
        <v>813</v>
      </c>
      <c r="K53" s="8" t="s">
        <v>814</v>
      </c>
      <c r="L53" s="8" t="s">
        <v>815</v>
      </c>
      <c r="M53" s="8" t="s">
        <v>816</v>
      </c>
      <c r="N53" s="8" t="s">
        <v>817</v>
      </c>
      <c r="O53" s="8" t="s">
        <v>818</v>
      </c>
      <c r="P53" s="8" t="s">
        <v>819</v>
      </c>
      <c r="Q53" s="8" t="s">
        <v>820</v>
      </c>
      <c r="R53" s="8" t="s">
        <v>821</v>
      </c>
      <c r="S53" s="8"/>
      <c r="T53" s="8"/>
      <c r="U53" s="8"/>
      <c r="V53" s="8"/>
      <c r="W53" s="8"/>
      <c r="X53" s="8"/>
      <c r="Y53" s="8"/>
      <c r="Z53" s="8"/>
    </row>
    <row r="54" spans="1:26" ht="15.75" customHeight="1" x14ac:dyDescent="0.3">
      <c r="A54" s="7" t="s">
        <v>62</v>
      </c>
      <c r="B54" s="8" t="s">
        <v>822</v>
      </c>
      <c r="C54" s="8" t="s">
        <v>823</v>
      </c>
      <c r="D54" s="8" t="s">
        <v>824</v>
      </c>
      <c r="E54" s="8" t="s">
        <v>825</v>
      </c>
      <c r="F54" s="8" t="s">
        <v>826</v>
      </c>
      <c r="G54" s="8" t="s">
        <v>827</v>
      </c>
      <c r="H54" s="8" t="s">
        <v>828</v>
      </c>
      <c r="I54" s="8" t="s">
        <v>829</v>
      </c>
      <c r="J54" s="8" t="s">
        <v>830</v>
      </c>
      <c r="K54" s="8" t="s">
        <v>831</v>
      </c>
      <c r="L54" s="8" t="s">
        <v>832</v>
      </c>
      <c r="M54" s="8" t="s">
        <v>833</v>
      </c>
      <c r="N54" s="8" t="s">
        <v>834</v>
      </c>
      <c r="O54" s="8" t="s">
        <v>835</v>
      </c>
      <c r="P54" s="8" t="s">
        <v>836</v>
      </c>
      <c r="Q54" s="8" t="s">
        <v>837</v>
      </c>
      <c r="R54" s="8" t="s">
        <v>838</v>
      </c>
      <c r="S54" s="8"/>
      <c r="T54" s="8"/>
      <c r="U54" s="8"/>
      <c r="V54" s="8"/>
      <c r="W54" s="8"/>
      <c r="X54" s="8"/>
      <c r="Y54" s="8"/>
      <c r="Z54" s="8"/>
    </row>
    <row r="55" spans="1:26" ht="15.75" customHeight="1" x14ac:dyDescent="0.3">
      <c r="A55" s="7" t="s">
        <v>80</v>
      </c>
      <c r="B55" s="8" t="s">
        <v>839</v>
      </c>
      <c r="C55" s="8" t="s">
        <v>840</v>
      </c>
      <c r="D55" s="8" t="s">
        <v>841</v>
      </c>
      <c r="E55" s="8" t="s">
        <v>842</v>
      </c>
      <c r="F55" s="8" t="s">
        <v>843</v>
      </c>
      <c r="G55" s="8" t="s">
        <v>844</v>
      </c>
      <c r="H55" s="8" t="s">
        <v>845</v>
      </c>
      <c r="I55" s="8" t="s">
        <v>846</v>
      </c>
      <c r="J55" s="8" t="s">
        <v>847</v>
      </c>
      <c r="K55" s="8" t="s">
        <v>848</v>
      </c>
      <c r="L55" s="8" t="s">
        <v>849</v>
      </c>
      <c r="M55" s="8" t="s">
        <v>850</v>
      </c>
      <c r="N55" s="8" t="s">
        <v>851</v>
      </c>
      <c r="O55" s="8" t="s">
        <v>852</v>
      </c>
      <c r="P55" s="8" t="s">
        <v>853</v>
      </c>
      <c r="Q55" s="8" t="s">
        <v>854</v>
      </c>
      <c r="R55" s="8" t="s">
        <v>855</v>
      </c>
      <c r="S55" s="8"/>
      <c r="T55" s="8"/>
      <c r="U55" s="8"/>
      <c r="V55" s="8"/>
      <c r="W55" s="8"/>
      <c r="X55" s="8"/>
      <c r="Y55" s="8"/>
      <c r="Z55" s="8"/>
    </row>
    <row r="56" spans="1:26" ht="15.75" customHeight="1" x14ac:dyDescent="0.3">
      <c r="A56" s="7" t="s">
        <v>98</v>
      </c>
      <c r="B56" s="8" t="s">
        <v>856</v>
      </c>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3">
      <c r="A57" s="7" t="s">
        <v>116</v>
      </c>
      <c r="B57" s="8" t="s">
        <v>857</v>
      </c>
      <c r="C57" s="8" t="s">
        <v>858</v>
      </c>
      <c r="D57" s="8" t="s">
        <v>859</v>
      </c>
      <c r="E57" s="8" t="s">
        <v>860</v>
      </c>
      <c r="F57" s="8" t="s">
        <v>861</v>
      </c>
      <c r="G57" s="8" t="s">
        <v>862</v>
      </c>
      <c r="H57" s="8" t="s">
        <v>863</v>
      </c>
      <c r="I57" s="8" t="s">
        <v>864</v>
      </c>
      <c r="J57" s="8" t="s">
        <v>865</v>
      </c>
      <c r="K57" s="8" t="s">
        <v>866</v>
      </c>
      <c r="L57" s="8" t="s">
        <v>867</v>
      </c>
      <c r="M57" s="8" t="s">
        <v>868</v>
      </c>
      <c r="N57" s="8" t="s">
        <v>869</v>
      </c>
      <c r="O57" s="8" t="s">
        <v>870</v>
      </c>
      <c r="P57" s="8" t="s">
        <v>871</v>
      </c>
      <c r="Q57" s="8" t="s">
        <v>872</v>
      </c>
      <c r="R57" s="8" t="s">
        <v>873</v>
      </c>
      <c r="S57" s="8"/>
      <c r="T57" s="8"/>
      <c r="U57" s="8"/>
      <c r="V57" s="8"/>
      <c r="W57" s="8"/>
      <c r="X57" s="8"/>
      <c r="Y57" s="8"/>
      <c r="Z57" s="8"/>
    </row>
    <row r="58" spans="1:26" ht="15.75" customHeight="1" x14ac:dyDescent="0.3">
      <c r="A58" s="7" t="s">
        <v>134</v>
      </c>
      <c r="B58" s="8" t="s">
        <v>874</v>
      </c>
      <c r="C58" s="8" t="s">
        <v>875</v>
      </c>
      <c r="D58" s="8" t="s">
        <v>876</v>
      </c>
      <c r="E58" s="8" t="s">
        <v>877</v>
      </c>
      <c r="F58" s="8" t="s">
        <v>878</v>
      </c>
      <c r="G58" s="8" t="s">
        <v>879</v>
      </c>
      <c r="H58" s="8" t="s">
        <v>880</v>
      </c>
      <c r="I58" s="8" t="s">
        <v>881</v>
      </c>
      <c r="J58" s="8" t="s">
        <v>882</v>
      </c>
      <c r="K58" s="8" t="s">
        <v>883</v>
      </c>
      <c r="L58" s="8" t="s">
        <v>884</v>
      </c>
      <c r="M58" s="8" t="s">
        <v>885</v>
      </c>
      <c r="N58" s="8" t="s">
        <v>886</v>
      </c>
      <c r="O58" s="8" t="s">
        <v>887</v>
      </c>
      <c r="P58" s="8" t="s">
        <v>888</v>
      </c>
      <c r="Q58" s="8" t="s">
        <v>889</v>
      </c>
      <c r="R58" s="8" t="s">
        <v>890</v>
      </c>
      <c r="S58" s="8"/>
      <c r="T58" s="8"/>
      <c r="U58" s="8"/>
      <c r="V58" s="8"/>
      <c r="W58" s="8"/>
      <c r="X58" s="8"/>
      <c r="Y58" s="8"/>
      <c r="Z58" s="8"/>
    </row>
    <row r="59" spans="1:26" ht="15.75" customHeight="1" x14ac:dyDescent="0.3">
      <c r="A59" s="7" t="s">
        <v>152</v>
      </c>
      <c r="B59" s="8" t="s">
        <v>891</v>
      </c>
      <c r="C59" s="8" t="s">
        <v>892</v>
      </c>
      <c r="D59" s="8" t="s">
        <v>893</v>
      </c>
      <c r="E59" s="8" t="s">
        <v>894</v>
      </c>
      <c r="F59" s="8" t="s">
        <v>895</v>
      </c>
      <c r="G59" s="8" t="s">
        <v>896</v>
      </c>
      <c r="H59" s="8" t="s">
        <v>897</v>
      </c>
      <c r="I59" s="8" t="s">
        <v>898</v>
      </c>
      <c r="J59" s="8" t="s">
        <v>899</v>
      </c>
      <c r="K59" s="8" t="s">
        <v>900</v>
      </c>
      <c r="L59" s="8" t="s">
        <v>901</v>
      </c>
      <c r="M59" s="8" t="s">
        <v>902</v>
      </c>
      <c r="N59" s="8" t="s">
        <v>903</v>
      </c>
      <c r="O59" s="8" t="s">
        <v>904</v>
      </c>
      <c r="P59" s="8" t="s">
        <v>905</v>
      </c>
      <c r="Q59" s="8" t="s">
        <v>906</v>
      </c>
      <c r="R59" s="8" t="s">
        <v>907</v>
      </c>
      <c r="S59" s="8"/>
      <c r="T59" s="8"/>
      <c r="U59" s="8"/>
      <c r="V59" s="8"/>
      <c r="W59" s="8"/>
      <c r="X59" s="8"/>
      <c r="Y59" s="8"/>
      <c r="Z59" s="8"/>
    </row>
    <row r="60" spans="1:26" ht="15.75" customHeight="1" x14ac:dyDescent="0.3">
      <c r="A60" s="7" t="s">
        <v>170</v>
      </c>
      <c r="B60" s="8" t="s">
        <v>908</v>
      </c>
      <c r="C60" s="8" t="s">
        <v>909</v>
      </c>
      <c r="D60" s="8" t="s">
        <v>910</v>
      </c>
      <c r="E60" s="8" t="s">
        <v>911</v>
      </c>
      <c r="F60" s="8" t="s">
        <v>912</v>
      </c>
      <c r="G60" s="8" t="s">
        <v>913</v>
      </c>
      <c r="H60" s="8" t="s">
        <v>914</v>
      </c>
      <c r="I60" s="8" t="s">
        <v>915</v>
      </c>
      <c r="J60" s="8" t="s">
        <v>916</v>
      </c>
      <c r="K60" s="8" t="s">
        <v>917</v>
      </c>
      <c r="L60" s="8" t="s">
        <v>918</v>
      </c>
      <c r="M60" s="8" t="s">
        <v>919</v>
      </c>
      <c r="N60" s="8" t="s">
        <v>920</v>
      </c>
      <c r="O60" s="8" t="s">
        <v>921</v>
      </c>
      <c r="P60" s="8" t="s">
        <v>922</v>
      </c>
      <c r="Q60" s="8" t="s">
        <v>923</v>
      </c>
      <c r="R60" s="8" t="s">
        <v>924</v>
      </c>
      <c r="S60" s="8"/>
      <c r="T60" s="8"/>
      <c r="U60" s="8"/>
      <c r="V60" s="8"/>
      <c r="W60" s="8"/>
      <c r="X60" s="8"/>
      <c r="Y60" s="8"/>
      <c r="Z60" s="8"/>
    </row>
    <row r="61" spans="1:26" ht="15.75" customHeight="1" x14ac:dyDescent="0.3">
      <c r="A61" s="7" t="s">
        <v>188</v>
      </c>
      <c r="B61" s="8" t="s">
        <v>925</v>
      </c>
      <c r="C61" s="8" t="s">
        <v>926</v>
      </c>
      <c r="D61" s="8" t="s">
        <v>927</v>
      </c>
      <c r="E61" s="8" t="s">
        <v>928</v>
      </c>
      <c r="F61" s="8" t="s">
        <v>929</v>
      </c>
      <c r="G61" s="8" t="s">
        <v>930</v>
      </c>
      <c r="H61" s="8" t="s">
        <v>931</v>
      </c>
      <c r="I61" s="8" t="s">
        <v>932</v>
      </c>
      <c r="J61" s="8" t="s">
        <v>933</v>
      </c>
      <c r="K61" s="8" t="s">
        <v>934</v>
      </c>
      <c r="L61" s="8" t="s">
        <v>935</v>
      </c>
      <c r="M61" s="8" t="s">
        <v>936</v>
      </c>
      <c r="N61" s="8" t="s">
        <v>937</v>
      </c>
      <c r="O61" s="8" t="s">
        <v>938</v>
      </c>
      <c r="P61" s="8" t="s">
        <v>939</v>
      </c>
      <c r="Q61" s="8" t="s">
        <v>940</v>
      </c>
      <c r="R61" s="8" t="s">
        <v>941</v>
      </c>
      <c r="S61" s="8"/>
      <c r="T61" s="8"/>
      <c r="U61" s="8"/>
      <c r="V61" s="8"/>
      <c r="W61" s="8"/>
      <c r="X61" s="8"/>
      <c r="Y61" s="8"/>
      <c r="Z61" s="8"/>
    </row>
    <row r="62" spans="1:26" ht="15.75" customHeight="1" x14ac:dyDescent="0.3">
      <c r="A62" s="7" t="s">
        <v>206</v>
      </c>
      <c r="B62" s="8" t="s">
        <v>942</v>
      </c>
      <c r="C62" s="8" t="s">
        <v>943</v>
      </c>
      <c r="D62" s="8" t="s">
        <v>944</v>
      </c>
      <c r="E62" s="8" t="s">
        <v>945</v>
      </c>
      <c r="F62" s="8" t="s">
        <v>946</v>
      </c>
      <c r="G62" s="8" t="s">
        <v>947</v>
      </c>
      <c r="H62" s="8" t="s">
        <v>948</v>
      </c>
      <c r="I62" s="8" t="s">
        <v>949</v>
      </c>
      <c r="J62" s="8" t="s">
        <v>950</v>
      </c>
      <c r="K62" s="8" t="s">
        <v>951</v>
      </c>
      <c r="L62" s="8" t="s">
        <v>952</v>
      </c>
      <c r="M62" s="8" t="s">
        <v>953</v>
      </c>
      <c r="N62" s="8" t="s">
        <v>954</v>
      </c>
      <c r="O62" s="8" t="s">
        <v>955</v>
      </c>
      <c r="P62" s="8" t="s">
        <v>956</v>
      </c>
      <c r="Q62" s="8" t="s">
        <v>957</v>
      </c>
      <c r="R62" s="8" t="s">
        <v>958</v>
      </c>
      <c r="S62" s="8"/>
      <c r="T62" s="8"/>
      <c r="U62" s="8"/>
      <c r="V62" s="8"/>
      <c r="W62" s="8"/>
      <c r="X62" s="8"/>
      <c r="Y62" s="8"/>
      <c r="Z62" s="8"/>
    </row>
    <row r="63" spans="1:26" ht="15.75" customHeight="1" x14ac:dyDescent="0.3">
      <c r="A63" s="7" t="s">
        <v>224</v>
      </c>
      <c r="B63" s="8" t="s">
        <v>959</v>
      </c>
      <c r="C63" s="8" t="s">
        <v>960</v>
      </c>
      <c r="D63" s="8" t="s">
        <v>961</v>
      </c>
      <c r="E63" s="8" t="s">
        <v>962</v>
      </c>
      <c r="F63" s="8" t="s">
        <v>963</v>
      </c>
      <c r="G63" s="8" t="s">
        <v>964</v>
      </c>
      <c r="H63" s="8" t="s">
        <v>965</v>
      </c>
      <c r="I63" s="8" t="s">
        <v>966</v>
      </c>
      <c r="J63" s="8" t="s">
        <v>967</v>
      </c>
      <c r="K63" s="8" t="s">
        <v>968</v>
      </c>
      <c r="L63" s="8" t="s">
        <v>969</v>
      </c>
      <c r="M63" s="8" t="s">
        <v>970</v>
      </c>
      <c r="N63" s="8" t="s">
        <v>971</v>
      </c>
      <c r="O63" s="8" t="s">
        <v>972</v>
      </c>
      <c r="P63" s="8" t="s">
        <v>973</v>
      </c>
      <c r="Q63" s="8" t="s">
        <v>974</v>
      </c>
      <c r="R63" s="8" t="s">
        <v>975</v>
      </c>
      <c r="S63" s="8"/>
      <c r="T63" s="8"/>
      <c r="U63" s="8"/>
      <c r="V63" s="8"/>
      <c r="W63" s="8"/>
      <c r="X63" s="8"/>
      <c r="Y63" s="8"/>
      <c r="Z63" s="8"/>
    </row>
    <row r="64" spans="1:26" ht="15.75" customHeight="1" x14ac:dyDescent="0.3">
      <c r="A64" s="7" t="s">
        <v>242</v>
      </c>
      <c r="B64" s="8" t="s">
        <v>976</v>
      </c>
      <c r="C64" s="8" t="s">
        <v>977</v>
      </c>
      <c r="D64" s="8" t="s">
        <v>978</v>
      </c>
      <c r="E64" s="8" t="s">
        <v>979</v>
      </c>
      <c r="F64" s="8" t="s">
        <v>980</v>
      </c>
      <c r="G64" s="8" t="s">
        <v>981</v>
      </c>
      <c r="H64" s="8" t="s">
        <v>982</v>
      </c>
      <c r="I64" s="8" t="s">
        <v>983</v>
      </c>
      <c r="J64" s="8" t="s">
        <v>984</v>
      </c>
      <c r="K64" s="8" t="s">
        <v>985</v>
      </c>
      <c r="L64" s="8" t="s">
        <v>986</v>
      </c>
      <c r="M64" s="8" t="s">
        <v>987</v>
      </c>
      <c r="N64" s="8" t="s">
        <v>988</v>
      </c>
      <c r="O64" s="8" t="s">
        <v>989</v>
      </c>
      <c r="P64" s="8" t="s">
        <v>990</v>
      </c>
      <c r="Q64" s="8" t="s">
        <v>991</v>
      </c>
      <c r="R64" s="8" t="s">
        <v>992</v>
      </c>
      <c r="S64" s="8"/>
      <c r="T64" s="8"/>
      <c r="U64" s="8"/>
      <c r="V64" s="8"/>
      <c r="W64" s="8"/>
      <c r="X64" s="8"/>
      <c r="Y64" s="8"/>
      <c r="Z64" s="8"/>
    </row>
    <row r="65" spans="1:26" ht="15.75" customHeight="1" x14ac:dyDescent="0.3">
      <c r="A65" s="7" t="s">
        <v>260</v>
      </c>
      <c r="B65" s="8" t="s">
        <v>993</v>
      </c>
      <c r="C65" s="8" t="s">
        <v>994</v>
      </c>
      <c r="D65" s="8" t="s">
        <v>995</v>
      </c>
      <c r="E65" s="8" t="s">
        <v>996</v>
      </c>
      <c r="F65" s="8" t="s">
        <v>997</v>
      </c>
      <c r="G65" s="8" t="s">
        <v>998</v>
      </c>
      <c r="H65" s="8" t="s">
        <v>999</v>
      </c>
      <c r="I65" s="8" t="s">
        <v>1000</v>
      </c>
      <c r="J65" s="8" t="s">
        <v>1001</v>
      </c>
      <c r="K65" s="8" t="s">
        <v>1002</v>
      </c>
      <c r="L65" s="8" t="s">
        <v>1003</v>
      </c>
      <c r="M65" s="8" t="s">
        <v>1004</v>
      </c>
      <c r="N65" s="8" t="s">
        <v>1005</v>
      </c>
      <c r="O65" s="8" t="s">
        <v>1006</v>
      </c>
      <c r="P65" s="8" t="s">
        <v>1007</v>
      </c>
      <c r="Q65" s="8" t="s">
        <v>1008</v>
      </c>
      <c r="R65" s="8" t="s">
        <v>1009</v>
      </c>
      <c r="S65" s="8"/>
      <c r="T65" s="8"/>
      <c r="U65" s="8"/>
      <c r="V65" s="8"/>
      <c r="W65" s="8"/>
      <c r="X65" s="8"/>
      <c r="Y65" s="8"/>
      <c r="Z65" s="8"/>
    </row>
    <row r="66" spans="1:26" ht="15.75" customHeight="1" x14ac:dyDescent="0.3">
      <c r="A66" s="7" t="s">
        <v>278</v>
      </c>
      <c r="B66" s="8" t="s">
        <v>1010</v>
      </c>
      <c r="C66" s="8" t="s">
        <v>1011</v>
      </c>
      <c r="D66" s="8" t="s">
        <v>1012</v>
      </c>
      <c r="E66" s="8" t="s">
        <v>1013</v>
      </c>
      <c r="F66" s="8" t="s">
        <v>1014</v>
      </c>
      <c r="G66" s="8" t="s">
        <v>1015</v>
      </c>
      <c r="H66" s="8" t="s">
        <v>1016</v>
      </c>
      <c r="I66" s="8" t="s">
        <v>1017</v>
      </c>
      <c r="J66" s="8" t="s">
        <v>1018</v>
      </c>
      <c r="K66" s="8" t="s">
        <v>1019</v>
      </c>
      <c r="L66" s="8" t="s">
        <v>1020</v>
      </c>
      <c r="M66" s="8" t="s">
        <v>1021</v>
      </c>
      <c r="N66" s="8" t="s">
        <v>1022</v>
      </c>
      <c r="O66" s="8" t="s">
        <v>1023</v>
      </c>
      <c r="P66" s="8" t="s">
        <v>1024</v>
      </c>
      <c r="Q66" s="8" t="s">
        <v>1025</v>
      </c>
      <c r="R66" s="8" t="s">
        <v>1026</v>
      </c>
      <c r="S66" s="8"/>
      <c r="T66" s="8"/>
      <c r="U66" s="8"/>
      <c r="V66" s="8"/>
      <c r="W66" s="8"/>
      <c r="X66" s="8"/>
      <c r="Y66" s="8"/>
      <c r="Z66" s="8"/>
    </row>
    <row r="67" spans="1:26" ht="15.75" customHeight="1" x14ac:dyDescent="0.3">
      <c r="A67" s="9"/>
      <c r="B67" s="224"/>
      <c r="C67" s="224"/>
      <c r="D67" s="224"/>
      <c r="E67" s="224"/>
      <c r="F67" s="224"/>
      <c r="G67" s="224"/>
      <c r="H67" s="224"/>
      <c r="I67" s="224"/>
      <c r="J67" s="224"/>
      <c r="K67" s="224"/>
      <c r="L67" s="224"/>
      <c r="M67" s="224"/>
      <c r="N67" s="224"/>
      <c r="O67" s="224"/>
      <c r="P67" s="224"/>
      <c r="Q67" s="224"/>
      <c r="R67" s="224"/>
      <c r="S67" s="224"/>
      <c r="T67" s="224"/>
      <c r="U67" s="224"/>
      <c r="V67" s="224"/>
      <c r="W67" s="224"/>
      <c r="X67" s="224"/>
      <c r="Y67" s="224"/>
      <c r="Z67" s="224"/>
    </row>
    <row r="68" spans="1:26" ht="15.75" customHeight="1" x14ac:dyDescent="0.3">
      <c r="A68" s="10"/>
      <c r="B68" s="6" t="s">
        <v>1027</v>
      </c>
      <c r="C68" s="6" t="s">
        <v>1028</v>
      </c>
      <c r="D68" s="6" t="s">
        <v>1029</v>
      </c>
      <c r="E68" s="6" t="s">
        <v>1030</v>
      </c>
      <c r="F68" s="6" t="s">
        <v>1031</v>
      </c>
      <c r="G68" s="6" t="s">
        <v>1032</v>
      </c>
      <c r="H68" s="6" t="s">
        <v>1033</v>
      </c>
      <c r="I68" s="6" t="s">
        <v>1034</v>
      </c>
      <c r="J68" s="6" t="s">
        <v>1035</v>
      </c>
      <c r="K68" s="6" t="s">
        <v>1036</v>
      </c>
      <c r="L68" s="6" t="s">
        <v>1037</v>
      </c>
      <c r="M68" s="6" t="s">
        <v>1038</v>
      </c>
      <c r="N68" s="6" t="s">
        <v>1039</v>
      </c>
      <c r="O68" s="6" t="s">
        <v>1040</v>
      </c>
      <c r="P68" s="6" t="s">
        <v>1041</v>
      </c>
      <c r="Q68" s="6" t="s">
        <v>1042</v>
      </c>
      <c r="R68" s="6" t="s">
        <v>1043</v>
      </c>
      <c r="S68" s="6"/>
      <c r="T68" s="6"/>
      <c r="U68" s="6"/>
      <c r="V68" s="6"/>
      <c r="W68" s="6"/>
      <c r="X68" s="6"/>
      <c r="Y68" s="6"/>
      <c r="Z68" s="6"/>
    </row>
    <row r="69" spans="1:26" ht="15.75" customHeight="1" x14ac:dyDescent="0.3">
      <c r="A69" s="7" t="s">
        <v>44</v>
      </c>
      <c r="B69" s="8" t="s">
        <v>1044</v>
      </c>
      <c r="C69" s="8" t="s">
        <v>1045</v>
      </c>
      <c r="D69" s="8" t="s">
        <v>1046</v>
      </c>
      <c r="E69" s="8" t="s">
        <v>1047</v>
      </c>
      <c r="F69" s="8" t="s">
        <v>1048</v>
      </c>
      <c r="G69" s="8" t="s">
        <v>1049</v>
      </c>
      <c r="H69" s="8" t="s">
        <v>1050</v>
      </c>
      <c r="I69" s="8" t="s">
        <v>1051</v>
      </c>
      <c r="J69" s="8" t="s">
        <v>1052</v>
      </c>
      <c r="K69" s="8" t="s">
        <v>1053</v>
      </c>
      <c r="L69" s="8" t="s">
        <v>1054</v>
      </c>
      <c r="M69" s="8" t="s">
        <v>1055</v>
      </c>
      <c r="N69" s="8" t="s">
        <v>1056</v>
      </c>
      <c r="O69" s="8" t="s">
        <v>1057</v>
      </c>
      <c r="P69" s="8" t="s">
        <v>1058</v>
      </c>
      <c r="Q69" s="8" t="s">
        <v>1059</v>
      </c>
      <c r="R69" s="8" t="s">
        <v>1060</v>
      </c>
      <c r="S69" s="8"/>
      <c r="T69" s="8"/>
      <c r="U69" s="8"/>
      <c r="V69" s="8"/>
      <c r="W69" s="8"/>
      <c r="X69" s="8"/>
      <c r="Y69" s="8"/>
      <c r="Z69" s="8"/>
    </row>
    <row r="70" spans="1:26" ht="15.75" customHeight="1" x14ac:dyDescent="0.3">
      <c r="A70" s="7" t="s">
        <v>62</v>
      </c>
      <c r="B70" s="8" t="s">
        <v>1061</v>
      </c>
      <c r="C70" s="8" t="s">
        <v>1062</v>
      </c>
      <c r="D70" s="8" t="s">
        <v>1063</v>
      </c>
      <c r="E70" s="8" t="s">
        <v>1064</v>
      </c>
      <c r="F70" s="8" t="s">
        <v>1065</v>
      </c>
      <c r="G70" s="8" t="s">
        <v>1066</v>
      </c>
      <c r="H70" s="8" t="s">
        <v>1067</v>
      </c>
      <c r="I70" s="8" t="s">
        <v>1068</v>
      </c>
      <c r="J70" s="8" t="s">
        <v>1069</v>
      </c>
      <c r="K70" s="8" t="s">
        <v>1070</v>
      </c>
      <c r="L70" s="8" t="s">
        <v>1071</v>
      </c>
      <c r="M70" s="8" t="s">
        <v>1072</v>
      </c>
      <c r="N70" s="8" t="s">
        <v>1073</v>
      </c>
      <c r="O70" s="8" t="s">
        <v>1074</v>
      </c>
      <c r="P70" s="8" t="s">
        <v>1075</v>
      </c>
      <c r="Q70" s="8" t="s">
        <v>1076</v>
      </c>
      <c r="R70" s="8" t="s">
        <v>1077</v>
      </c>
      <c r="S70" s="8"/>
      <c r="T70" s="8"/>
      <c r="U70" s="8"/>
      <c r="V70" s="8"/>
      <c r="W70" s="8"/>
      <c r="X70" s="8"/>
      <c r="Y70" s="8"/>
      <c r="Z70" s="8"/>
    </row>
    <row r="71" spans="1:26" ht="15.75" customHeight="1" x14ac:dyDescent="0.3">
      <c r="A71" s="7" t="s">
        <v>80</v>
      </c>
      <c r="B71" s="8" t="s">
        <v>1078</v>
      </c>
      <c r="C71" s="8" t="s">
        <v>1079</v>
      </c>
      <c r="D71" s="8" t="s">
        <v>1080</v>
      </c>
      <c r="E71" s="8" t="s">
        <v>1081</v>
      </c>
      <c r="F71" s="8" t="s">
        <v>1082</v>
      </c>
      <c r="G71" s="8" t="s">
        <v>1083</v>
      </c>
      <c r="H71" s="8" t="s">
        <v>1084</v>
      </c>
      <c r="I71" s="8" t="s">
        <v>1085</v>
      </c>
      <c r="J71" s="8" t="s">
        <v>1086</v>
      </c>
      <c r="K71" s="8" t="s">
        <v>1087</v>
      </c>
      <c r="L71" s="8" t="s">
        <v>1088</v>
      </c>
      <c r="M71" s="8" t="s">
        <v>1089</v>
      </c>
      <c r="N71" s="8" t="s">
        <v>1090</v>
      </c>
      <c r="O71" s="8" t="s">
        <v>1091</v>
      </c>
      <c r="P71" s="8" t="s">
        <v>1092</v>
      </c>
      <c r="Q71" s="8" t="s">
        <v>1093</v>
      </c>
      <c r="R71" s="8" t="s">
        <v>1094</v>
      </c>
      <c r="S71" s="8"/>
      <c r="T71" s="8"/>
      <c r="U71" s="8"/>
      <c r="V71" s="8"/>
      <c r="W71" s="8"/>
      <c r="X71" s="8"/>
      <c r="Y71" s="8"/>
      <c r="Z71" s="8"/>
    </row>
    <row r="72" spans="1:26" ht="15.75" customHeight="1" x14ac:dyDescent="0.3">
      <c r="A72" s="7" t="s">
        <v>98</v>
      </c>
      <c r="B72" s="8" t="s">
        <v>1095</v>
      </c>
      <c r="C72" s="8" t="s">
        <v>1096</v>
      </c>
      <c r="D72" s="8" t="s">
        <v>1097</v>
      </c>
      <c r="E72" s="8" t="s">
        <v>1098</v>
      </c>
      <c r="F72" s="8" t="s">
        <v>1099</v>
      </c>
      <c r="G72" s="8" t="s">
        <v>1100</v>
      </c>
      <c r="H72" s="8" t="s">
        <v>1101</v>
      </c>
      <c r="I72" s="8" t="s">
        <v>1102</v>
      </c>
      <c r="J72" s="8" t="s">
        <v>1103</v>
      </c>
      <c r="K72" s="8" t="s">
        <v>1104</v>
      </c>
      <c r="L72" s="8" t="s">
        <v>1105</v>
      </c>
      <c r="M72" s="8" t="s">
        <v>1106</v>
      </c>
      <c r="N72" s="8" t="s">
        <v>1107</v>
      </c>
      <c r="O72" s="8" t="s">
        <v>1108</v>
      </c>
      <c r="P72" s="8" t="s">
        <v>1109</v>
      </c>
      <c r="Q72" s="8" t="s">
        <v>1110</v>
      </c>
      <c r="R72" s="8" t="s">
        <v>1111</v>
      </c>
      <c r="S72" s="8"/>
      <c r="T72" s="8"/>
      <c r="U72" s="8"/>
      <c r="V72" s="8"/>
      <c r="W72" s="8"/>
      <c r="X72" s="8"/>
      <c r="Y72" s="8"/>
      <c r="Z72" s="8"/>
    </row>
    <row r="73" spans="1:26" ht="15.75" customHeight="1" x14ac:dyDescent="0.3">
      <c r="A73" s="7" t="s">
        <v>116</v>
      </c>
      <c r="B73" s="8" t="s">
        <v>1112</v>
      </c>
      <c r="C73" s="8" t="s">
        <v>1113</v>
      </c>
      <c r="D73" s="8" t="s">
        <v>1114</v>
      </c>
      <c r="E73" s="8" t="s">
        <v>1115</v>
      </c>
      <c r="F73" s="8" t="s">
        <v>1116</v>
      </c>
      <c r="G73" s="8" t="s">
        <v>1117</v>
      </c>
      <c r="H73" s="8" t="s">
        <v>1118</v>
      </c>
      <c r="I73" s="8" t="s">
        <v>1119</v>
      </c>
      <c r="J73" s="8" t="s">
        <v>1120</v>
      </c>
      <c r="K73" s="8" t="s">
        <v>1121</v>
      </c>
      <c r="L73" s="8" t="s">
        <v>1122</v>
      </c>
      <c r="M73" s="8" t="s">
        <v>1123</v>
      </c>
      <c r="N73" s="8" t="s">
        <v>1124</v>
      </c>
      <c r="O73" s="8" t="s">
        <v>1125</v>
      </c>
      <c r="P73" s="8" t="s">
        <v>1126</v>
      </c>
      <c r="Q73" s="8" t="s">
        <v>1127</v>
      </c>
      <c r="R73" s="8" t="s">
        <v>1128</v>
      </c>
      <c r="S73" s="8"/>
      <c r="T73" s="8"/>
      <c r="U73" s="8"/>
      <c r="V73" s="8"/>
      <c r="W73" s="8"/>
      <c r="X73" s="8"/>
      <c r="Y73" s="8"/>
      <c r="Z73" s="8"/>
    </row>
    <row r="74" spans="1:26" ht="15.75" customHeight="1" x14ac:dyDescent="0.3">
      <c r="A74" s="7" t="s">
        <v>134</v>
      </c>
      <c r="B74" s="8" t="s">
        <v>1129</v>
      </c>
      <c r="C74" s="8" t="s">
        <v>1130</v>
      </c>
      <c r="D74" s="8" t="s">
        <v>1131</v>
      </c>
      <c r="E74" s="8" t="s">
        <v>1132</v>
      </c>
      <c r="F74" s="8" t="s">
        <v>1133</v>
      </c>
      <c r="G74" s="8" t="s">
        <v>1134</v>
      </c>
      <c r="H74" s="8" t="s">
        <v>1135</v>
      </c>
      <c r="I74" s="8" t="s">
        <v>1136</v>
      </c>
      <c r="J74" s="8" t="s">
        <v>1137</v>
      </c>
      <c r="K74" s="8" t="s">
        <v>1138</v>
      </c>
      <c r="L74" s="8" t="s">
        <v>1139</v>
      </c>
      <c r="M74" s="8" t="s">
        <v>1140</v>
      </c>
      <c r="N74" s="8" t="s">
        <v>1141</v>
      </c>
      <c r="O74" s="8" t="s">
        <v>1142</v>
      </c>
      <c r="P74" s="8" t="s">
        <v>1143</v>
      </c>
      <c r="Q74" s="8" t="s">
        <v>1144</v>
      </c>
      <c r="R74" s="8" t="s">
        <v>1145</v>
      </c>
      <c r="S74" s="8"/>
      <c r="T74" s="8"/>
      <c r="U74" s="8"/>
      <c r="V74" s="8"/>
      <c r="W74" s="8"/>
      <c r="X74" s="8"/>
      <c r="Y74" s="8"/>
      <c r="Z74" s="8"/>
    </row>
    <row r="75" spans="1:26" ht="15.75" customHeight="1" x14ac:dyDescent="0.3">
      <c r="A75" s="7" t="s">
        <v>152</v>
      </c>
      <c r="B75" s="8" t="s">
        <v>1146</v>
      </c>
      <c r="C75" s="8" t="s">
        <v>1147</v>
      </c>
      <c r="D75" s="8" t="s">
        <v>1148</v>
      </c>
      <c r="E75" s="8" t="s">
        <v>1149</v>
      </c>
      <c r="F75" s="8" t="s">
        <v>1150</v>
      </c>
      <c r="G75" s="8" t="s">
        <v>1151</v>
      </c>
      <c r="H75" s="8" t="s">
        <v>1152</v>
      </c>
      <c r="I75" s="8" t="s">
        <v>1153</v>
      </c>
      <c r="J75" s="8" t="s">
        <v>1154</v>
      </c>
      <c r="K75" s="8" t="s">
        <v>1155</v>
      </c>
      <c r="L75" s="8" t="s">
        <v>1156</v>
      </c>
      <c r="M75" s="8" t="s">
        <v>1157</v>
      </c>
      <c r="N75" s="8" t="s">
        <v>1158</v>
      </c>
      <c r="O75" s="8" t="s">
        <v>1159</v>
      </c>
      <c r="P75" s="8" t="s">
        <v>1160</v>
      </c>
      <c r="Q75" s="8" t="s">
        <v>1161</v>
      </c>
      <c r="R75" s="8" t="s">
        <v>1162</v>
      </c>
      <c r="S75" s="8"/>
      <c r="T75" s="8"/>
      <c r="U75" s="8"/>
      <c r="V75" s="8"/>
      <c r="W75" s="8"/>
      <c r="X75" s="8"/>
      <c r="Y75" s="8"/>
      <c r="Z75" s="8"/>
    </row>
    <row r="76" spans="1:26" ht="15.75" customHeight="1" x14ac:dyDescent="0.3">
      <c r="A76" s="7" t="s">
        <v>170</v>
      </c>
      <c r="B76" s="8" t="s">
        <v>1163</v>
      </c>
      <c r="C76" s="8" t="s">
        <v>1164</v>
      </c>
      <c r="D76" s="8" t="s">
        <v>1165</v>
      </c>
      <c r="E76" s="8" t="s">
        <v>1166</v>
      </c>
      <c r="F76" s="8" t="s">
        <v>1167</v>
      </c>
      <c r="G76" s="8" t="s">
        <v>1168</v>
      </c>
      <c r="H76" s="8" t="s">
        <v>1169</v>
      </c>
      <c r="I76" s="8" t="s">
        <v>1170</v>
      </c>
      <c r="J76" s="8" t="s">
        <v>1171</v>
      </c>
      <c r="K76" s="8" t="s">
        <v>1172</v>
      </c>
      <c r="L76" s="8" t="s">
        <v>1173</v>
      </c>
      <c r="M76" s="8" t="s">
        <v>1174</v>
      </c>
      <c r="N76" s="8" t="s">
        <v>1175</v>
      </c>
      <c r="O76" s="8" t="s">
        <v>1176</v>
      </c>
      <c r="P76" s="8" t="s">
        <v>1177</v>
      </c>
      <c r="Q76" s="8" t="s">
        <v>1178</v>
      </c>
      <c r="R76" s="8" t="s">
        <v>1179</v>
      </c>
      <c r="S76" s="8"/>
      <c r="T76" s="8"/>
      <c r="U76" s="8"/>
      <c r="V76" s="8"/>
      <c r="W76" s="8"/>
      <c r="X76" s="8"/>
      <c r="Y76" s="8"/>
      <c r="Z76" s="8"/>
    </row>
    <row r="77" spans="1:26" ht="15.75" customHeight="1" x14ac:dyDescent="0.3">
      <c r="A77" s="7" t="s">
        <v>188</v>
      </c>
      <c r="B77" s="8" t="s">
        <v>1180</v>
      </c>
      <c r="C77" s="8" t="s">
        <v>1181</v>
      </c>
      <c r="D77" s="8" t="s">
        <v>1182</v>
      </c>
      <c r="E77" s="8" t="s">
        <v>1183</v>
      </c>
      <c r="F77" s="8" t="s">
        <v>1184</v>
      </c>
      <c r="G77" s="8" t="s">
        <v>1185</v>
      </c>
      <c r="H77" s="8" t="s">
        <v>1186</v>
      </c>
      <c r="I77" s="8" t="s">
        <v>1187</v>
      </c>
      <c r="J77" s="8" t="s">
        <v>1188</v>
      </c>
      <c r="K77" s="8" t="s">
        <v>1189</v>
      </c>
      <c r="L77" s="8" t="s">
        <v>1190</v>
      </c>
      <c r="M77" s="8" t="s">
        <v>1191</v>
      </c>
      <c r="N77" s="8" t="s">
        <v>1192</v>
      </c>
      <c r="O77" s="8" t="s">
        <v>1193</v>
      </c>
      <c r="P77" s="8" t="s">
        <v>1194</v>
      </c>
      <c r="Q77" s="8" t="s">
        <v>1195</v>
      </c>
      <c r="R77" s="8" t="s">
        <v>1196</v>
      </c>
      <c r="S77" s="8"/>
      <c r="T77" s="8"/>
      <c r="U77" s="8"/>
      <c r="V77" s="8"/>
      <c r="W77" s="8"/>
      <c r="X77" s="8"/>
      <c r="Y77" s="8"/>
      <c r="Z77" s="8"/>
    </row>
    <row r="78" spans="1:26" ht="15.75" customHeight="1" x14ac:dyDescent="0.3">
      <c r="A78" s="7" t="s">
        <v>206</v>
      </c>
      <c r="B78" s="8" t="s">
        <v>1197</v>
      </c>
      <c r="C78" s="8" t="s">
        <v>1198</v>
      </c>
      <c r="D78" s="8" t="s">
        <v>1199</v>
      </c>
      <c r="E78" s="8" t="s">
        <v>1200</v>
      </c>
      <c r="F78" s="8" t="s">
        <v>1201</v>
      </c>
      <c r="G78" s="8" t="s">
        <v>1202</v>
      </c>
      <c r="H78" s="8" t="s">
        <v>1203</v>
      </c>
      <c r="I78" s="8" t="s">
        <v>1204</v>
      </c>
      <c r="J78" s="8" t="s">
        <v>1205</v>
      </c>
      <c r="K78" s="8" t="s">
        <v>1206</v>
      </c>
      <c r="L78" s="8" t="s">
        <v>1207</v>
      </c>
      <c r="M78" s="8" t="s">
        <v>1208</v>
      </c>
      <c r="N78" s="8" t="s">
        <v>1209</v>
      </c>
      <c r="O78" s="8" t="s">
        <v>1210</v>
      </c>
      <c r="P78" s="8" t="s">
        <v>1211</v>
      </c>
      <c r="Q78" s="8" t="s">
        <v>1212</v>
      </c>
      <c r="R78" s="8" t="s">
        <v>1213</v>
      </c>
      <c r="S78" s="8"/>
      <c r="T78" s="8"/>
      <c r="U78" s="8"/>
      <c r="V78" s="8"/>
      <c r="W78" s="8"/>
      <c r="X78" s="8"/>
      <c r="Y78" s="8"/>
      <c r="Z78" s="8"/>
    </row>
    <row r="79" spans="1:26" ht="15.75" customHeight="1" x14ac:dyDescent="0.3">
      <c r="A79" s="7" t="s">
        <v>224</v>
      </c>
      <c r="B79" s="8" t="s">
        <v>1214</v>
      </c>
      <c r="C79" s="8" t="s">
        <v>1215</v>
      </c>
      <c r="D79" s="8" t="s">
        <v>1216</v>
      </c>
      <c r="E79" s="8" t="s">
        <v>1217</v>
      </c>
      <c r="F79" s="8" t="s">
        <v>1218</v>
      </c>
      <c r="G79" s="8" t="s">
        <v>1219</v>
      </c>
      <c r="H79" s="8" t="s">
        <v>1220</v>
      </c>
      <c r="I79" s="8" t="s">
        <v>1221</v>
      </c>
      <c r="J79" s="8" t="s">
        <v>1222</v>
      </c>
      <c r="K79" s="8" t="s">
        <v>1223</v>
      </c>
      <c r="L79" s="8" t="s">
        <v>1224</v>
      </c>
      <c r="M79" s="8" t="s">
        <v>1225</v>
      </c>
      <c r="N79" s="8" t="s">
        <v>1226</v>
      </c>
      <c r="O79" s="8" t="s">
        <v>1227</v>
      </c>
      <c r="P79" s="8" t="s">
        <v>1228</v>
      </c>
      <c r="Q79" s="8" t="s">
        <v>1229</v>
      </c>
      <c r="R79" s="8" t="s">
        <v>1230</v>
      </c>
      <c r="S79" s="8"/>
      <c r="T79" s="8"/>
      <c r="U79" s="8"/>
      <c r="V79" s="8"/>
      <c r="W79" s="8"/>
      <c r="X79" s="8"/>
      <c r="Y79" s="8"/>
      <c r="Z79" s="8"/>
    </row>
    <row r="80" spans="1:26" ht="15.75" customHeight="1" x14ac:dyDescent="0.3">
      <c r="A80" s="7" t="s">
        <v>242</v>
      </c>
      <c r="B80" s="8" t="s">
        <v>1231</v>
      </c>
      <c r="C80" s="8" t="s">
        <v>1232</v>
      </c>
      <c r="D80" s="8" t="s">
        <v>1233</v>
      </c>
      <c r="E80" s="8" t="s">
        <v>1234</v>
      </c>
      <c r="F80" s="8" t="s">
        <v>1235</v>
      </c>
      <c r="G80" s="8" t="s">
        <v>1236</v>
      </c>
      <c r="H80" s="8" t="s">
        <v>1237</v>
      </c>
      <c r="I80" s="8" t="s">
        <v>1238</v>
      </c>
      <c r="J80" s="8" t="s">
        <v>1239</v>
      </c>
      <c r="K80" s="8" t="s">
        <v>1240</v>
      </c>
      <c r="L80" s="8" t="s">
        <v>1241</v>
      </c>
      <c r="M80" s="8" t="s">
        <v>1242</v>
      </c>
      <c r="N80" s="8" t="s">
        <v>1243</v>
      </c>
      <c r="O80" s="8" t="s">
        <v>1244</v>
      </c>
      <c r="P80" s="8" t="s">
        <v>1245</v>
      </c>
      <c r="Q80" s="8" t="s">
        <v>1246</v>
      </c>
      <c r="R80" s="8" t="s">
        <v>1247</v>
      </c>
      <c r="S80" s="8"/>
      <c r="T80" s="8"/>
      <c r="U80" s="8"/>
      <c r="V80" s="8"/>
      <c r="W80" s="8"/>
      <c r="X80" s="8"/>
      <c r="Y80" s="8"/>
      <c r="Z80" s="8"/>
    </row>
    <row r="81" spans="1:26" ht="15.75" customHeight="1" x14ac:dyDescent="0.3">
      <c r="A81" s="7" t="s">
        <v>260</v>
      </c>
      <c r="B81" s="8" t="s">
        <v>1248</v>
      </c>
      <c r="C81" s="8" t="s">
        <v>1249</v>
      </c>
      <c r="D81" s="8" t="s">
        <v>1250</v>
      </c>
      <c r="E81" s="8" t="s">
        <v>1251</v>
      </c>
      <c r="F81" s="8" t="s">
        <v>1252</v>
      </c>
      <c r="G81" s="8" t="s">
        <v>1253</v>
      </c>
      <c r="H81" s="8" t="s">
        <v>1254</v>
      </c>
      <c r="I81" s="8" t="s">
        <v>1255</v>
      </c>
      <c r="J81" s="8" t="s">
        <v>1256</v>
      </c>
      <c r="K81" s="8" t="s">
        <v>1257</v>
      </c>
      <c r="L81" s="8" t="s">
        <v>1258</v>
      </c>
      <c r="M81" s="8" t="s">
        <v>1259</v>
      </c>
      <c r="N81" s="8" t="s">
        <v>1260</v>
      </c>
      <c r="O81" s="8" t="s">
        <v>1261</v>
      </c>
      <c r="P81" s="8" t="s">
        <v>1262</v>
      </c>
      <c r="Q81" s="8" t="s">
        <v>1263</v>
      </c>
      <c r="R81" s="8" t="s">
        <v>1264</v>
      </c>
      <c r="S81" s="8"/>
      <c r="T81" s="8"/>
      <c r="U81" s="8"/>
      <c r="V81" s="8"/>
      <c r="W81" s="8"/>
      <c r="X81" s="8"/>
      <c r="Y81" s="8"/>
      <c r="Z81" s="8"/>
    </row>
    <row r="82" spans="1:26" ht="15.75" customHeight="1" x14ac:dyDescent="0.3">
      <c r="A82" s="7" t="s">
        <v>278</v>
      </c>
      <c r="B82" s="8" t="s">
        <v>1265</v>
      </c>
      <c r="C82" s="8" t="s">
        <v>1266</v>
      </c>
      <c r="D82" s="8" t="s">
        <v>1267</v>
      </c>
      <c r="E82" s="8" t="s">
        <v>1268</v>
      </c>
      <c r="F82" s="8" t="s">
        <v>1269</v>
      </c>
      <c r="G82" s="8" t="s">
        <v>1270</v>
      </c>
      <c r="H82" s="8" t="s">
        <v>1271</v>
      </c>
      <c r="I82" s="8" t="s">
        <v>1272</v>
      </c>
      <c r="J82" s="8" t="s">
        <v>1273</v>
      </c>
      <c r="K82" s="8" t="s">
        <v>1274</v>
      </c>
      <c r="L82" s="8" t="s">
        <v>1275</v>
      </c>
      <c r="M82" s="8" t="s">
        <v>1276</v>
      </c>
      <c r="N82" s="8" t="s">
        <v>1277</v>
      </c>
      <c r="O82" s="8" t="s">
        <v>1278</v>
      </c>
      <c r="P82" s="8" t="s">
        <v>1279</v>
      </c>
      <c r="Q82" s="8" t="s">
        <v>1280</v>
      </c>
      <c r="R82" s="8" t="s">
        <v>1281</v>
      </c>
      <c r="S82" s="8"/>
      <c r="T82" s="8"/>
      <c r="U82" s="8"/>
      <c r="V82" s="8"/>
      <c r="W82" s="8"/>
      <c r="X82" s="8"/>
      <c r="Y82" s="8"/>
      <c r="Z82" s="8"/>
    </row>
    <row r="83" spans="1:26" ht="15.75" customHeight="1" x14ac:dyDescent="0.3">
      <c r="A83" s="7" t="s">
        <v>296</v>
      </c>
      <c r="B83" s="8" t="s">
        <v>1282</v>
      </c>
      <c r="C83" s="8" t="s">
        <v>1283</v>
      </c>
      <c r="D83" s="8" t="s">
        <v>1284</v>
      </c>
      <c r="E83" s="8" t="s">
        <v>1285</v>
      </c>
      <c r="F83" s="8" t="s">
        <v>1286</v>
      </c>
      <c r="G83" s="8" t="s">
        <v>1287</v>
      </c>
      <c r="H83" s="8" t="s">
        <v>1288</v>
      </c>
      <c r="I83" s="8" t="s">
        <v>1289</v>
      </c>
      <c r="J83" s="8" t="s">
        <v>1290</v>
      </c>
      <c r="K83" s="8" t="s">
        <v>1291</v>
      </c>
      <c r="L83" s="8" t="s">
        <v>1292</v>
      </c>
      <c r="M83" s="8" t="s">
        <v>1293</v>
      </c>
      <c r="N83" s="8" t="s">
        <v>1294</v>
      </c>
      <c r="O83" s="8" t="s">
        <v>1295</v>
      </c>
      <c r="P83" s="8" t="s">
        <v>1296</v>
      </c>
      <c r="Q83" s="8" t="s">
        <v>1297</v>
      </c>
      <c r="R83" s="8" t="s">
        <v>1298</v>
      </c>
      <c r="S83" s="8"/>
      <c r="T83" s="8"/>
      <c r="U83" s="8"/>
      <c r="V83" s="8"/>
      <c r="W83" s="8"/>
      <c r="X83" s="8"/>
      <c r="Y83" s="8"/>
      <c r="Z83" s="8"/>
    </row>
    <row r="84" spans="1:26" ht="15.75" customHeight="1" x14ac:dyDescent="0.3">
      <c r="A84" s="11"/>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5.75" customHeight="1" x14ac:dyDescent="0.3">
      <c r="A85" s="11"/>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x14ac:dyDescent="0.3">
      <c r="A86" s="11"/>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x14ac:dyDescent="0.3">
      <c r="A87" s="11"/>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x14ac:dyDescent="0.3">
      <c r="A88" s="11"/>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3">
      <c r="A89" s="11"/>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x14ac:dyDescent="0.3">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5.75" customHeight="1" x14ac:dyDescent="0.3">
      <c r="A91" s="11"/>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5.75" customHeight="1" x14ac:dyDescent="0.3">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x14ac:dyDescent="0.3">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3">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x14ac:dyDescent="0.3">
      <c r="A95" s="11"/>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x14ac:dyDescent="0.3">
      <c r="A96" s="11"/>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x14ac:dyDescent="0.3">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x14ac:dyDescent="0.3">
      <c r="A98" s="11"/>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x14ac:dyDescent="0.3">
      <c r="A99" s="11"/>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3">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3">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3">
      <c r="A102" s="11"/>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3">
      <c r="A103" s="11"/>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3">
      <c r="A104" s="11"/>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3">
      <c r="A105" s="11"/>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3">
      <c r="A106" s="1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3">
      <c r="A107" s="1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3">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3">
      <c r="A109" s="1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3">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3">
      <c r="A111" s="1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3">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3">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3">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3">
      <c r="A115" s="1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3">
      <c r="A116" s="1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3">
      <c r="A117" s="1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3">
      <c r="A118" s="11"/>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3">
      <c r="A119" s="1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3">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3">
      <c r="A121" s="1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3">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3">
      <c r="A123" s="1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3">
      <c r="A124" s="1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3">
      <c r="A125" s="11"/>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3">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3">
      <c r="A127" s="11"/>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3">
      <c r="A128" s="1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3">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3">
      <c r="A130" s="1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3">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3">
      <c r="A132" s="1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3">
      <c r="A133" s="11"/>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3">
      <c r="A134" s="1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3">
      <c r="A135" s="1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3">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3">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3">
      <c r="A138" s="1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3">
      <c r="A139" s="1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3">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3">
      <c r="A141" s="1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3">
      <c r="A142" s="11"/>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3">
      <c r="A143" s="1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3">
      <c r="A144" s="1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3">
      <c r="A145" s="1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3">
      <c r="A146" s="1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3">
      <c r="A147" s="11"/>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3">
      <c r="A148" s="11"/>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3">
      <c r="A149" s="1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3">
      <c r="A150" s="1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3">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3">
      <c r="A152" s="1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3">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3">
      <c r="A154" s="1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3">
      <c r="A155" s="11"/>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3">
      <c r="A156" s="11"/>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3">
      <c r="A157" s="1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3">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3">
      <c r="A159" s="1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3">
      <c r="A160" s="11"/>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3">
      <c r="A161" s="1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3">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3">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3">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3">
      <c r="A165" s="1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3">
      <c r="A166" s="1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3">
      <c r="A167" s="1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3">
      <c r="A168" s="1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3">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3">
      <c r="A170" s="11"/>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3">
      <c r="A171" s="1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3">
      <c r="A172" s="1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3">
      <c r="A173" s="1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3">
      <c r="A174" s="1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3">
      <c r="A175" s="1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3">
      <c r="A176" s="11"/>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3">
      <c r="A177" s="1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3">
      <c r="A178" s="1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3">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3">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3">
      <c r="A181" s="1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3">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3">
      <c r="A183" s="1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3">
      <c r="A184" s="1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3">
      <c r="A185" s="1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3">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3">
      <c r="A187" s="1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3">
      <c r="A188" s="1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3">
      <c r="A189" s="1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3">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3">
      <c r="A191" s="1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3">
      <c r="A192" s="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3">
      <c r="A193" s="1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3">
      <c r="A194" s="1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3">
      <c r="A195" s="1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3">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3">
      <c r="A197" s="1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3">
      <c r="A198" s="1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3">
      <c r="A199" s="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3">
      <c r="A200" s="1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3">
      <c r="A201" s="1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3">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3">
      <c r="A203" s="1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3">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3">
      <c r="A205" s="1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3">
      <c r="A206" s="1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3">
      <c r="A207" s="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3">
      <c r="A208" s="1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3">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3">
      <c r="A210" s="1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3">
      <c r="A211" s="1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3">
      <c r="A212" s="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3">
      <c r="A213" s="1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3">
      <c r="A214" s="1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3">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3">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3">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3">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3">
      <c r="A219" s="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3">
      <c r="A220" s="1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3">
      <c r="A221" s="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3">
      <c r="A222" s="1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3">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3">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
      <c r="A225" s="1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
      <c r="A226" s="1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
      <c r="A230" s="1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
      <c r="A231" s="1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
      <c r="A232" s="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
      <c r="A233" s="1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
      <c r="A234" s="1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
      <c r="A235" s="1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
      <c r="A236" s="1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
      <c r="A237" s="1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
      <c r="A238" s="1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
      <c r="A239" s="1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
      <c r="A240" s="1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
      <c r="A241" s="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
      <c r="A243" s="1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
      <c r="A244" s="1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
      <c r="A245" s="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
      <c r="A247" s="1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
      <c r="A248" s="1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
      <c r="A249" s="1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
      <c r="A250" s="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
      <c r="A253" s="1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
      <c r="A254" s="1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
      <c r="A255" s="1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
      <c r="A256" s="1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
      <c r="A257" s="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
      <c r="A259" s="1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
      <c r="A260" s="1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
      <c r="A261" s="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
      <c r="A262" s="1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
      <c r="A263" s="1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
      <c r="A264" s="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
      <c r="A265" s="1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
      <c r="A266" s="1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
      <c r="A267" s="1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
      <c r="A269" s="1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
      <c r="A270" s="1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
      <c r="A271" s="1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
      <c r="A272" s="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
      <c r="A273" s="1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
      <c r="A274" s="1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
      <c r="A275" s="1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
      <c r="A276" s="1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
      <c r="A277" s="1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
      <c r="A279" s="1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
      <c r="A280" s="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
      <c r="A281" s="1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
      <c r="A282" s="1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
      <c r="A283" s="1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
    <row r="285" spans="1:26" ht="15.75" customHeight="1" x14ac:dyDescent="0.3"/>
    <row r="286" spans="1:26" ht="15.75" customHeight="1" x14ac:dyDescent="0.3"/>
    <row r="287" spans="1:26" ht="15.75" customHeight="1" x14ac:dyDescent="0.3"/>
    <row r="288" spans="1:26"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1000"/>
  <sheetViews>
    <sheetView workbookViewId="0">
      <selection sqref="A1:K1"/>
    </sheetView>
  </sheetViews>
  <sheetFormatPr baseColWidth="10" defaultColWidth="14.44140625" defaultRowHeight="15" customHeight="1" x14ac:dyDescent="0.3"/>
  <cols>
    <col min="1" max="9" width="18.44140625" customWidth="1"/>
    <col min="10" max="11" width="30.6640625" customWidth="1"/>
    <col min="12" max="26" width="12.5546875" customWidth="1"/>
  </cols>
  <sheetData>
    <row r="1" spans="1:12" ht="36" x14ac:dyDescent="0.4">
      <c r="A1" s="372" t="s">
        <v>1299</v>
      </c>
      <c r="B1" s="373"/>
      <c r="C1" s="373"/>
      <c r="D1" s="373"/>
      <c r="E1" s="373"/>
      <c r="F1" s="373"/>
      <c r="G1" s="373"/>
      <c r="H1" s="373"/>
      <c r="I1" s="373"/>
      <c r="J1" s="373"/>
      <c r="K1" s="373"/>
      <c r="L1" s="1"/>
    </row>
    <row r="2" spans="1:12" ht="27" x14ac:dyDescent="0.4">
      <c r="A2" s="374" t="s">
        <v>1300</v>
      </c>
      <c r="B2" s="375"/>
      <c r="C2" s="375"/>
      <c r="D2" s="375"/>
      <c r="E2" s="375"/>
      <c r="F2" s="375"/>
      <c r="G2" s="375"/>
      <c r="H2" s="375"/>
      <c r="I2" s="375"/>
      <c r="J2" s="375"/>
      <c r="K2" s="375"/>
      <c r="L2" s="1"/>
    </row>
    <row r="3" spans="1:12" ht="54" customHeight="1" x14ac:dyDescent="0.4">
      <c r="A3" s="363" t="s">
        <v>1301</v>
      </c>
      <c r="B3" s="373"/>
      <c r="C3" s="373"/>
      <c r="D3" s="373"/>
      <c r="E3" s="373"/>
      <c r="F3" s="373"/>
      <c r="G3" s="373"/>
      <c r="H3" s="373"/>
      <c r="I3" s="364"/>
      <c r="J3" s="13" t="s">
        <v>1302</v>
      </c>
      <c r="K3" s="14" t="s">
        <v>1303</v>
      </c>
      <c r="L3" s="1"/>
    </row>
    <row r="4" spans="1:12" ht="54" customHeight="1" x14ac:dyDescent="0.4">
      <c r="A4" s="365"/>
      <c r="B4" s="375"/>
      <c r="C4" s="375"/>
      <c r="D4" s="375"/>
      <c r="E4" s="375"/>
      <c r="F4" s="375"/>
      <c r="G4" s="375"/>
      <c r="H4" s="375"/>
      <c r="I4" s="366"/>
      <c r="J4" s="15" t="s">
        <v>1304</v>
      </c>
      <c r="K4" s="16"/>
      <c r="L4" s="1"/>
    </row>
    <row r="5" spans="1:12" ht="54" customHeight="1" x14ac:dyDescent="0.4">
      <c r="A5" s="365"/>
      <c r="B5" s="375"/>
      <c r="C5" s="375"/>
      <c r="D5" s="375"/>
      <c r="E5" s="375"/>
      <c r="F5" s="375"/>
      <c r="G5" s="375"/>
      <c r="H5" s="375"/>
      <c r="I5" s="366"/>
      <c r="J5" s="15" t="s">
        <v>1305</v>
      </c>
      <c r="K5" s="17"/>
      <c r="L5" s="1"/>
    </row>
    <row r="6" spans="1:12" ht="54" customHeight="1" x14ac:dyDescent="0.4">
      <c r="A6" s="365"/>
      <c r="B6" s="375"/>
      <c r="C6" s="375"/>
      <c r="D6" s="375"/>
      <c r="E6" s="375"/>
      <c r="F6" s="375"/>
      <c r="G6" s="375"/>
      <c r="H6" s="375"/>
      <c r="I6" s="366"/>
      <c r="J6" s="15" t="s">
        <v>1306</v>
      </c>
      <c r="K6" s="17"/>
      <c r="L6" s="1"/>
    </row>
    <row r="7" spans="1:12" ht="54" customHeight="1" x14ac:dyDescent="0.4">
      <c r="A7" s="367"/>
      <c r="B7" s="376"/>
      <c r="C7" s="376"/>
      <c r="D7" s="376"/>
      <c r="E7" s="376"/>
      <c r="F7" s="376"/>
      <c r="G7" s="376"/>
      <c r="H7" s="376"/>
      <c r="I7" s="368"/>
      <c r="J7" s="18" t="s">
        <v>1307</v>
      </c>
      <c r="K7" s="17"/>
      <c r="L7" s="1"/>
    </row>
    <row r="8" spans="1:12" ht="63" customHeight="1" x14ac:dyDescent="0.4">
      <c r="A8" s="377" t="s">
        <v>1308</v>
      </c>
      <c r="B8" s="370"/>
      <c r="C8" s="370"/>
      <c r="D8" s="370"/>
      <c r="E8" s="370"/>
      <c r="F8" s="370"/>
      <c r="G8" s="370"/>
      <c r="H8" s="370"/>
      <c r="I8" s="370"/>
      <c r="J8" s="370"/>
      <c r="K8" s="359"/>
      <c r="L8" s="1"/>
    </row>
    <row r="9" spans="1:12" ht="16.8" x14ac:dyDescent="0.4">
      <c r="A9" s="378" t="s">
        <v>1309</v>
      </c>
      <c r="B9" s="375"/>
      <c r="C9" s="375"/>
      <c r="D9" s="375"/>
      <c r="E9" s="375"/>
      <c r="F9" s="375"/>
      <c r="G9" s="375"/>
      <c r="H9" s="375"/>
      <c r="I9" s="375"/>
      <c r="J9" s="375"/>
      <c r="K9" s="366"/>
      <c r="L9" s="1"/>
    </row>
    <row r="10" spans="1:12" ht="33.75" customHeight="1" x14ac:dyDescent="0.4">
      <c r="A10" s="371" t="s">
        <v>1310</v>
      </c>
      <c r="B10" s="370"/>
      <c r="C10" s="370"/>
      <c r="D10" s="370"/>
      <c r="E10" s="370"/>
      <c r="F10" s="370"/>
      <c r="G10" s="370"/>
      <c r="H10" s="370"/>
      <c r="I10" s="370"/>
      <c r="J10" s="370"/>
      <c r="K10" s="359"/>
      <c r="L10" s="1"/>
    </row>
    <row r="11" spans="1:12" ht="33.75" customHeight="1" x14ac:dyDescent="0.4">
      <c r="A11" s="360" t="s">
        <v>1311</v>
      </c>
      <c r="B11" s="369"/>
      <c r="C11" s="370"/>
      <c r="D11" s="370"/>
      <c r="E11" s="370"/>
      <c r="F11" s="370"/>
      <c r="G11" s="370"/>
      <c r="H11" s="370"/>
      <c r="I11" s="359"/>
      <c r="J11" s="363" t="s">
        <v>1312</v>
      </c>
      <c r="K11" s="364"/>
      <c r="L11" s="1"/>
    </row>
    <row r="12" spans="1:12" ht="33.75" customHeight="1" x14ac:dyDescent="0.4">
      <c r="A12" s="361"/>
      <c r="B12" s="369"/>
      <c r="C12" s="370"/>
      <c r="D12" s="370"/>
      <c r="E12" s="370"/>
      <c r="F12" s="370"/>
      <c r="G12" s="370"/>
      <c r="H12" s="370"/>
      <c r="I12" s="359"/>
      <c r="J12" s="365"/>
      <c r="K12" s="366"/>
      <c r="L12" s="1"/>
    </row>
    <row r="13" spans="1:12" ht="33.75" customHeight="1" x14ac:dyDescent="0.4">
      <c r="A13" s="361"/>
      <c r="B13" s="369"/>
      <c r="C13" s="370"/>
      <c r="D13" s="370"/>
      <c r="E13" s="370"/>
      <c r="F13" s="370"/>
      <c r="G13" s="370"/>
      <c r="H13" s="370"/>
      <c r="I13" s="359"/>
      <c r="J13" s="365"/>
      <c r="K13" s="366"/>
      <c r="L13" s="1"/>
    </row>
    <row r="14" spans="1:12" ht="33.75" customHeight="1" x14ac:dyDescent="0.4">
      <c r="A14" s="362"/>
      <c r="B14" s="369"/>
      <c r="C14" s="370"/>
      <c r="D14" s="370"/>
      <c r="E14" s="370"/>
      <c r="F14" s="370"/>
      <c r="G14" s="370"/>
      <c r="H14" s="370"/>
      <c r="I14" s="359"/>
      <c r="J14" s="367"/>
      <c r="K14" s="368"/>
      <c r="L14" s="1"/>
    </row>
    <row r="15" spans="1:12" ht="33.75" customHeight="1" x14ac:dyDescent="0.4">
      <c r="A15" s="360" t="s">
        <v>1313</v>
      </c>
      <c r="B15" s="369"/>
      <c r="C15" s="370"/>
      <c r="D15" s="370"/>
      <c r="E15" s="370"/>
      <c r="F15" s="370"/>
      <c r="G15" s="370"/>
      <c r="H15" s="370"/>
      <c r="I15" s="359"/>
      <c r="J15" s="363" t="s">
        <v>1314</v>
      </c>
      <c r="K15" s="364"/>
      <c r="L15" s="1"/>
    </row>
    <row r="16" spans="1:12" ht="33.75" customHeight="1" x14ac:dyDescent="0.4">
      <c r="A16" s="361"/>
      <c r="B16" s="369"/>
      <c r="C16" s="370"/>
      <c r="D16" s="370"/>
      <c r="E16" s="370"/>
      <c r="F16" s="370"/>
      <c r="G16" s="370"/>
      <c r="H16" s="370"/>
      <c r="I16" s="359"/>
      <c r="J16" s="365"/>
      <c r="K16" s="366"/>
      <c r="L16" s="1"/>
    </row>
    <row r="17" spans="1:12" ht="33.75" customHeight="1" x14ac:dyDescent="0.4">
      <c r="A17" s="361"/>
      <c r="B17" s="369"/>
      <c r="C17" s="370"/>
      <c r="D17" s="370"/>
      <c r="E17" s="370"/>
      <c r="F17" s="370"/>
      <c r="G17" s="370"/>
      <c r="H17" s="370"/>
      <c r="I17" s="359"/>
      <c r="J17" s="365"/>
      <c r="K17" s="366"/>
      <c r="L17" s="1"/>
    </row>
    <row r="18" spans="1:12" ht="33.75" customHeight="1" x14ac:dyDescent="0.4">
      <c r="A18" s="362"/>
      <c r="B18" s="369"/>
      <c r="C18" s="370"/>
      <c r="D18" s="370"/>
      <c r="E18" s="370"/>
      <c r="F18" s="370"/>
      <c r="G18" s="370"/>
      <c r="H18" s="370"/>
      <c r="I18" s="359"/>
      <c r="J18" s="367"/>
      <c r="K18" s="368"/>
      <c r="L18" s="1"/>
    </row>
    <row r="19" spans="1:12" ht="33.75" customHeight="1" x14ac:dyDescent="0.4">
      <c r="A19" s="360" t="s">
        <v>1315</v>
      </c>
      <c r="B19" s="369"/>
      <c r="C19" s="370"/>
      <c r="D19" s="370"/>
      <c r="E19" s="370"/>
      <c r="F19" s="370"/>
      <c r="G19" s="370"/>
      <c r="H19" s="370"/>
      <c r="I19" s="359"/>
      <c r="J19" s="363" t="s">
        <v>1316</v>
      </c>
      <c r="K19" s="364"/>
      <c r="L19" s="1"/>
    </row>
    <row r="20" spans="1:12" ht="33.75" customHeight="1" x14ac:dyDescent="0.4">
      <c r="A20" s="361"/>
      <c r="B20" s="369"/>
      <c r="C20" s="370"/>
      <c r="D20" s="370"/>
      <c r="E20" s="370"/>
      <c r="F20" s="370"/>
      <c r="G20" s="370"/>
      <c r="H20" s="370"/>
      <c r="I20" s="359"/>
      <c r="J20" s="365"/>
      <c r="K20" s="366"/>
      <c r="L20" s="1"/>
    </row>
    <row r="21" spans="1:12" ht="33.75" customHeight="1" x14ac:dyDescent="0.4">
      <c r="A21" s="361"/>
      <c r="B21" s="369"/>
      <c r="C21" s="370"/>
      <c r="D21" s="370"/>
      <c r="E21" s="370"/>
      <c r="F21" s="370"/>
      <c r="G21" s="370"/>
      <c r="H21" s="370"/>
      <c r="I21" s="359"/>
      <c r="J21" s="365"/>
      <c r="K21" s="366"/>
      <c r="L21" s="1"/>
    </row>
    <row r="22" spans="1:12" ht="33.75" customHeight="1" x14ac:dyDescent="0.4">
      <c r="A22" s="362"/>
      <c r="B22" s="369"/>
      <c r="C22" s="370"/>
      <c r="D22" s="370"/>
      <c r="E22" s="370"/>
      <c r="F22" s="370"/>
      <c r="G22" s="370"/>
      <c r="H22" s="370"/>
      <c r="I22" s="359"/>
      <c r="J22" s="367"/>
      <c r="K22" s="368"/>
      <c r="L22" s="1"/>
    </row>
    <row r="23" spans="1:12" ht="33.75" customHeight="1" x14ac:dyDescent="0.4">
      <c r="A23" s="360" t="s">
        <v>1317</v>
      </c>
      <c r="B23" s="369"/>
      <c r="C23" s="370"/>
      <c r="D23" s="370"/>
      <c r="E23" s="370"/>
      <c r="F23" s="370"/>
      <c r="G23" s="370"/>
      <c r="H23" s="370"/>
      <c r="I23" s="359"/>
      <c r="J23" s="363" t="s">
        <v>1318</v>
      </c>
      <c r="K23" s="364"/>
      <c r="L23" s="1"/>
    </row>
    <row r="24" spans="1:12" ht="33.75" customHeight="1" x14ac:dyDescent="0.4">
      <c r="A24" s="361"/>
      <c r="B24" s="369"/>
      <c r="C24" s="370"/>
      <c r="D24" s="370"/>
      <c r="E24" s="370"/>
      <c r="F24" s="370"/>
      <c r="G24" s="370"/>
      <c r="H24" s="370"/>
      <c r="I24" s="359"/>
      <c r="J24" s="365"/>
      <c r="K24" s="366"/>
      <c r="L24" s="1"/>
    </row>
    <row r="25" spans="1:12" ht="33.75" customHeight="1" x14ac:dyDescent="0.4">
      <c r="A25" s="361"/>
      <c r="B25" s="369"/>
      <c r="C25" s="370"/>
      <c r="D25" s="370"/>
      <c r="E25" s="370"/>
      <c r="F25" s="370"/>
      <c r="G25" s="370"/>
      <c r="H25" s="370"/>
      <c r="I25" s="359"/>
      <c r="J25" s="365"/>
      <c r="K25" s="366"/>
      <c r="L25" s="1"/>
    </row>
    <row r="26" spans="1:12" ht="33.75" customHeight="1" x14ac:dyDescent="0.4">
      <c r="A26" s="362"/>
      <c r="B26" s="369"/>
      <c r="C26" s="370"/>
      <c r="D26" s="370"/>
      <c r="E26" s="370"/>
      <c r="F26" s="370"/>
      <c r="G26" s="370"/>
      <c r="H26" s="370"/>
      <c r="I26" s="359"/>
      <c r="J26" s="367"/>
      <c r="K26" s="368"/>
      <c r="L26" s="1"/>
    </row>
    <row r="27" spans="1:12" ht="33.75" customHeight="1" x14ac:dyDescent="0.4">
      <c r="A27" s="371" t="s">
        <v>1319</v>
      </c>
      <c r="B27" s="370"/>
      <c r="C27" s="370"/>
      <c r="D27" s="370"/>
      <c r="E27" s="370"/>
      <c r="F27" s="370"/>
      <c r="G27" s="370"/>
      <c r="H27" s="370"/>
      <c r="I27" s="370"/>
      <c r="J27" s="370"/>
      <c r="K27" s="359"/>
      <c r="L27" s="1"/>
    </row>
    <row r="28" spans="1:12" ht="33.75" customHeight="1" x14ac:dyDescent="0.4">
      <c r="A28" s="360" t="s">
        <v>1320</v>
      </c>
      <c r="B28" s="369"/>
      <c r="C28" s="370"/>
      <c r="D28" s="370"/>
      <c r="E28" s="370"/>
      <c r="F28" s="370"/>
      <c r="G28" s="370"/>
      <c r="H28" s="370"/>
      <c r="I28" s="359"/>
      <c r="J28" s="363" t="s">
        <v>1321</v>
      </c>
      <c r="K28" s="364"/>
      <c r="L28" s="1"/>
    </row>
    <row r="29" spans="1:12" ht="33.75" customHeight="1" x14ac:dyDescent="0.4">
      <c r="A29" s="361"/>
      <c r="B29" s="369"/>
      <c r="C29" s="370"/>
      <c r="D29" s="370"/>
      <c r="E29" s="370"/>
      <c r="F29" s="370"/>
      <c r="G29" s="370"/>
      <c r="H29" s="370"/>
      <c r="I29" s="359"/>
      <c r="J29" s="365"/>
      <c r="K29" s="366"/>
      <c r="L29" s="1"/>
    </row>
    <row r="30" spans="1:12" ht="33.75" customHeight="1" x14ac:dyDescent="0.4">
      <c r="A30" s="361"/>
      <c r="B30" s="369"/>
      <c r="C30" s="370"/>
      <c r="D30" s="370"/>
      <c r="E30" s="370"/>
      <c r="F30" s="370"/>
      <c r="G30" s="370"/>
      <c r="H30" s="370"/>
      <c r="I30" s="359"/>
      <c r="J30" s="365"/>
      <c r="K30" s="366"/>
      <c r="L30" s="1"/>
    </row>
    <row r="31" spans="1:12" ht="33.75" customHeight="1" x14ac:dyDescent="0.4">
      <c r="A31" s="362"/>
      <c r="B31" s="369"/>
      <c r="C31" s="370"/>
      <c r="D31" s="370"/>
      <c r="E31" s="370"/>
      <c r="F31" s="370"/>
      <c r="G31" s="370"/>
      <c r="H31" s="370"/>
      <c r="I31" s="359"/>
      <c r="J31" s="367"/>
      <c r="K31" s="368"/>
      <c r="L31" s="1"/>
    </row>
    <row r="32" spans="1:12" ht="33.75" customHeight="1" x14ac:dyDescent="0.4">
      <c r="A32" s="360" t="s">
        <v>1322</v>
      </c>
      <c r="B32" s="369"/>
      <c r="C32" s="370"/>
      <c r="D32" s="370"/>
      <c r="E32" s="370"/>
      <c r="F32" s="370"/>
      <c r="G32" s="370"/>
      <c r="H32" s="370"/>
      <c r="I32" s="359"/>
      <c r="J32" s="363" t="s">
        <v>1323</v>
      </c>
      <c r="K32" s="364"/>
      <c r="L32" s="1"/>
    </row>
    <row r="33" spans="1:12" ht="33.75" customHeight="1" x14ac:dyDescent="0.4">
      <c r="A33" s="361"/>
      <c r="B33" s="369"/>
      <c r="C33" s="370"/>
      <c r="D33" s="370"/>
      <c r="E33" s="370"/>
      <c r="F33" s="370"/>
      <c r="G33" s="370"/>
      <c r="H33" s="370"/>
      <c r="I33" s="359"/>
      <c r="J33" s="365"/>
      <c r="K33" s="366"/>
      <c r="L33" s="1"/>
    </row>
    <row r="34" spans="1:12" ht="33.75" customHeight="1" x14ac:dyDescent="0.4">
      <c r="A34" s="361"/>
      <c r="B34" s="369"/>
      <c r="C34" s="370"/>
      <c r="D34" s="370"/>
      <c r="E34" s="370"/>
      <c r="F34" s="370"/>
      <c r="G34" s="370"/>
      <c r="H34" s="370"/>
      <c r="I34" s="359"/>
      <c r="J34" s="365"/>
      <c r="K34" s="366"/>
      <c r="L34" s="1"/>
    </row>
    <row r="35" spans="1:12" ht="33.75" customHeight="1" x14ac:dyDescent="0.4">
      <c r="A35" s="362"/>
      <c r="B35" s="369"/>
      <c r="C35" s="370"/>
      <c r="D35" s="370"/>
      <c r="E35" s="370"/>
      <c r="F35" s="370"/>
      <c r="G35" s="370"/>
      <c r="H35" s="370"/>
      <c r="I35" s="359"/>
      <c r="J35" s="367"/>
      <c r="K35" s="368"/>
      <c r="L35" s="1"/>
    </row>
    <row r="36" spans="1:12" ht="33.75" customHeight="1" x14ac:dyDescent="0.4">
      <c r="A36" s="371" t="s">
        <v>1324</v>
      </c>
      <c r="B36" s="370"/>
      <c r="C36" s="370"/>
      <c r="D36" s="370"/>
      <c r="E36" s="370"/>
      <c r="F36" s="370"/>
      <c r="G36" s="370"/>
      <c r="H36" s="370"/>
      <c r="I36" s="370"/>
      <c r="J36" s="370"/>
      <c r="K36" s="359"/>
      <c r="L36" s="1"/>
    </row>
    <row r="37" spans="1:12" ht="33.75" customHeight="1" x14ac:dyDescent="0.4">
      <c r="A37" s="360" t="s">
        <v>1325</v>
      </c>
      <c r="B37" s="369"/>
      <c r="C37" s="370"/>
      <c r="D37" s="370"/>
      <c r="E37" s="370"/>
      <c r="F37" s="370"/>
      <c r="G37" s="370"/>
      <c r="H37" s="370"/>
      <c r="I37" s="359"/>
      <c r="J37" s="363" t="s">
        <v>1326</v>
      </c>
      <c r="K37" s="364"/>
      <c r="L37" s="1"/>
    </row>
    <row r="38" spans="1:12" ht="33.75" customHeight="1" x14ac:dyDescent="0.4">
      <c r="A38" s="361"/>
      <c r="B38" s="369"/>
      <c r="C38" s="370"/>
      <c r="D38" s="370"/>
      <c r="E38" s="370"/>
      <c r="F38" s="370"/>
      <c r="G38" s="370"/>
      <c r="H38" s="370"/>
      <c r="I38" s="359"/>
      <c r="J38" s="365"/>
      <c r="K38" s="366"/>
      <c r="L38" s="1"/>
    </row>
    <row r="39" spans="1:12" ht="33.75" customHeight="1" x14ac:dyDescent="0.4">
      <c r="A39" s="361"/>
      <c r="B39" s="369"/>
      <c r="C39" s="370"/>
      <c r="D39" s="370"/>
      <c r="E39" s="370"/>
      <c r="F39" s="370"/>
      <c r="G39" s="370"/>
      <c r="H39" s="370"/>
      <c r="I39" s="359"/>
      <c r="J39" s="365"/>
      <c r="K39" s="366"/>
      <c r="L39" s="1"/>
    </row>
    <row r="40" spans="1:12" ht="33.75" customHeight="1" x14ac:dyDescent="0.4">
      <c r="A40" s="362"/>
      <c r="B40" s="369"/>
      <c r="C40" s="370"/>
      <c r="D40" s="370"/>
      <c r="E40" s="370"/>
      <c r="F40" s="370"/>
      <c r="G40" s="370"/>
      <c r="H40" s="370"/>
      <c r="I40" s="359"/>
      <c r="J40" s="367"/>
      <c r="K40" s="368"/>
      <c r="L40" s="1"/>
    </row>
    <row r="41" spans="1:12" ht="33.75" customHeight="1" x14ac:dyDescent="0.4">
      <c r="A41" s="360" t="s">
        <v>1322</v>
      </c>
      <c r="B41" s="369"/>
      <c r="C41" s="370"/>
      <c r="D41" s="370"/>
      <c r="E41" s="370"/>
      <c r="F41" s="370"/>
      <c r="G41" s="370"/>
      <c r="H41" s="370"/>
      <c r="I41" s="359"/>
      <c r="J41" s="363" t="s">
        <v>1323</v>
      </c>
      <c r="K41" s="364"/>
      <c r="L41" s="1"/>
    </row>
    <row r="42" spans="1:12" ht="33.75" customHeight="1" x14ac:dyDescent="0.4">
      <c r="A42" s="361"/>
      <c r="B42" s="369"/>
      <c r="C42" s="370"/>
      <c r="D42" s="370"/>
      <c r="E42" s="370"/>
      <c r="F42" s="370"/>
      <c r="G42" s="370"/>
      <c r="H42" s="370"/>
      <c r="I42" s="359"/>
      <c r="J42" s="365"/>
      <c r="K42" s="366"/>
      <c r="L42" s="1"/>
    </row>
    <row r="43" spans="1:12" ht="33.75" customHeight="1" x14ac:dyDescent="0.4">
      <c r="A43" s="361"/>
      <c r="B43" s="369"/>
      <c r="C43" s="370"/>
      <c r="D43" s="370"/>
      <c r="E43" s="370"/>
      <c r="F43" s="370"/>
      <c r="G43" s="370"/>
      <c r="H43" s="370"/>
      <c r="I43" s="359"/>
      <c r="J43" s="365"/>
      <c r="K43" s="366"/>
      <c r="L43" s="1"/>
    </row>
    <row r="44" spans="1:12" ht="33.75" customHeight="1" x14ac:dyDescent="0.4">
      <c r="A44" s="362"/>
      <c r="B44" s="369"/>
      <c r="C44" s="370"/>
      <c r="D44" s="370"/>
      <c r="E44" s="370"/>
      <c r="F44" s="370"/>
      <c r="G44" s="370"/>
      <c r="H44" s="370"/>
      <c r="I44" s="359"/>
      <c r="J44" s="367"/>
      <c r="K44" s="368"/>
      <c r="L44" s="1"/>
    </row>
    <row r="45" spans="1:12" ht="33.75" customHeight="1" x14ac:dyDescent="0.4">
      <c r="A45" s="371" t="s">
        <v>1327</v>
      </c>
      <c r="B45" s="370"/>
      <c r="C45" s="370"/>
      <c r="D45" s="370"/>
      <c r="E45" s="370"/>
      <c r="F45" s="370"/>
      <c r="G45" s="370"/>
      <c r="H45" s="370"/>
      <c r="I45" s="370"/>
      <c r="J45" s="370"/>
      <c r="K45" s="359"/>
      <c r="L45" s="1"/>
    </row>
    <row r="46" spans="1:12" ht="33.75" customHeight="1" x14ac:dyDescent="0.4">
      <c r="A46" s="360" t="s">
        <v>1328</v>
      </c>
      <c r="B46" s="369"/>
      <c r="C46" s="370"/>
      <c r="D46" s="370"/>
      <c r="E46" s="370"/>
      <c r="F46" s="370"/>
      <c r="G46" s="370"/>
      <c r="H46" s="370"/>
      <c r="I46" s="359"/>
      <c r="J46" s="363" t="s">
        <v>1329</v>
      </c>
      <c r="K46" s="364"/>
      <c r="L46" s="225"/>
    </row>
    <row r="47" spans="1:12" ht="33.75" customHeight="1" x14ac:dyDescent="0.4">
      <c r="A47" s="361"/>
      <c r="B47" s="369"/>
      <c r="C47" s="370"/>
      <c r="D47" s="370"/>
      <c r="E47" s="370"/>
      <c r="F47" s="370"/>
      <c r="G47" s="370"/>
      <c r="H47" s="370"/>
      <c r="I47" s="359"/>
      <c r="J47" s="365"/>
      <c r="K47" s="366"/>
      <c r="L47" s="225"/>
    </row>
    <row r="48" spans="1:12" ht="33.75" customHeight="1" x14ac:dyDescent="0.4">
      <c r="A48" s="361"/>
      <c r="B48" s="369"/>
      <c r="C48" s="370"/>
      <c r="D48" s="370"/>
      <c r="E48" s="370"/>
      <c r="F48" s="370"/>
      <c r="G48" s="370"/>
      <c r="H48" s="370"/>
      <c r="I48" s="359"/>
      <c r="J48" s="365"/>
      <c r="K48" s="366"/>
      <c r="L48" s="1"/>
    </row>
    <row r="49" spans="1:12" ht="33.75" customHeight="1" x14ac:dyDescent="0.4">
      <c r="A49" s="362"/>
      <c r="B49" s="369"/>
      <c r="C49" s="370"/>
      <c r="D49" s="370"/>
      <c r="E49" s="370"/>
      <c r="F49" s="370"/>
      <c r="G49" s="370"/>
      <c r="H49" s="370"/>
      <c r="I49" s="359"/>
      <c r="J49" s="367"/>
      <c r="K49" s="368"/>
      <c r="L49" s="1"/>
    </row>
    <row r="50" spans="1:12" ht="33.75" customHeight="1" x14ac:dyDescent="0.4">
      <c r="A50" s="360" t="s">
        <v>1330</v>
      </c>
      <c r="B50" s="369"/>
      <c r="C50" s="370"/>
      <c r="D50" s="370"/>
      <c r="E50" s="370"/>
      <c r="F50" s="370"/>
      <c r="G50" s="370"/>
      <c r="H50" s="370"/>
      <c r="I50" s="359"/>
      <c r="J50" s="363" t="s">
        <v>1331</v>
      </c>
      <c r="K50" s="364"/>
      <c r="L50" s="1"/>
    </row>
    <row r="51" spans="1:12" ht="33.75" customHeight="1" x14ac:dyDescent="0.4">
      <c r="A51" s="361"/>
      <c r="B51" s="369"/>
      <c r="C51" s="370"/>
      <c r="D51" s="370"/>
      <c r="E51" s="370"/>
      <c r="F51" s="370"/>
      <c r="G51" s="370"/>
      <c r="H51" s="370"/>
      <c r="I51" s="359"/>
      <c r="J51" s="365"/>
      <c r="K51" s="366"/>
      <c r="L51" s="1"/>
    </row>
    <row r="52" spans="1:12" ht="33.75" customHeight="1" x14ac:dyDescent="0.4">
      <c r="A52" s="361"/>
      <c r="B52" s="369"/>
      <c r="C52" s="370"/>
      <c r="D52" s="370"/>
      <c r="E52" s="370"/>
      <c r="F52" s="370"/>
      <c r="G52" s="370"/>
      <c r="H52" s="370"/>
      <c r="I52" s="359"/>
      <c r="J52" s="365"/>
      <c r="K52" s="366"/>
      <c r="L52" s="1"/>
    </row>
    <row r="53" spans="1:12" ht="33.75" customHeight="1" x14ac:dyDescent="0.4">
      <c r="A53" s="362"/>
      <c r="B53" s="369"/>
      <c r="C53" s="370"/>
      <c r="D53" s="370"/>
      <c r="E53" s="370"/>
      <c r="F53" s="370"/>
      <c r="G53" s="370"/>
      <c r="H53" s="370"/>
      <c r="I53" s="359"/>
      <c r="J53" s="367"/>
      <c r="K53" s="368"/>
      <c r="L53" s="1"/>
    </row>
    <row r="54" spans="1:12" ht="15.75" customHeight="1" x14ac:dyDescent="0.4">
      <c r="A54" s="19"/>
      <c r="B54" s="19"/>
      <c r="C54" s="19"/>
      <c r="D54" s="19"/>
      <c r="E54" s="19"/>
      <c r="F54" s="19"/>
      <c r="G54" s="19"/>
      <c r="H54" s="19"/>
      <c r="I54" s="19"/>
      <c r="J54" s="19"/>
      <c r="K54" s="1"/>
      <c r="L54" s="1"/>
    </row>
    <row r="55" spans="1:12" ht="15.75" customHeight="1" x14ac:dyDescent="0.3"/>
    <row r="56" spans="1:12" ht="15.75" customHeight="1" x14ac:dyDescent="0.3"/>
    <row r="57" spans="1:12" ht="15.75" customHeight="1" x14ac:dyDescent="0.3"/>
    <row r="58" spans="1:12" ht="15.75" customHeight="1" x14ac:dyDescent="0.3"/>
    <row r="59" spans="1:12" ht="15.75" customHeight="1" x14ac:dyDescent="0.3"/>
    <row r="60" spans="1:12" ht="15.75" customHeight="1" x14ac:dyDescent="0.3"/>
    <row r="61" spans="1:12" ht="15.75" customHeight="1" x14ac:dyDescent="0.3"/>
    <row r="62" spans="1:12" ht="15.75" customHeight="1" x14ac:dyDescent="0.3"/>
    <row r="63" spans="1:12" ht="15.75" customHeight="1" x14ac:dyDescent="0.3"/>
    <row r="64" spans="1: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1000"/>
  <sheetViews>
    <sheetView showGridLines="0" topLeftCell="A24" zoomScale="70" zoomScaleNormal="70" workbookViewId="0">
      <selection activeCell="M12" sqref="M12:R14"/>
    </sheetView>
  </sheetViews>
  <sheetFormatPr baseColWidth="10" defaultColWidth="14.44140625" defaultRowHeight="15" customHeight="1" x14ac:dyDescent="0.3"/>
  <cols>
    <col min="1" max="1" width="5.5546875" customWidth="1"/>
    <col min="2" max="2" width="17.5546875" customWidth="1"/>
    <col min="3" max="3" width="9.109375" customWidth="1"/>
    <col min="4" max="4" width="30.109375" customWidth="1"/>
    <col min="5" max="5" width="25.109375" customWidth="1"/>
    <col min="6" max="6" width="2.5546875" customWidth="1"/>
    <col min="7" max="7" width="25.109375" customWidth="1"/>
    <col min="8" max="8" width="5.5546875" customWidth="1"/>
    <col min="9" max="9" width="8.44140625" customWidth="1"/>
    <col min="10" max="10" width="6.44140625" customWidth="1"/>
    <col min="11" max="11" width="11.44140625" customWidth="1"/>
    <col min="12" max="12" width="17.5546875" customWidth="1"/>
    <col min="13" max="13" width="23.88671875" customWidth="1"/>
    <col min="14" max="14" width="6.44140625" customWidth="1"/>
    <col min="15" max="15" width="23.88671875" customWidth="1"/>
    <col min="16" max="16" width="6.44140625" customWidth="1"/>
    <col min="17" max="17" width="21.44140625" customWidth="1"/>
    <col min="18" max="18" width="7.44140625" customWidth="1"/>
    <col min="19" max="19" width="3.109375" customWidth="1"/>
    <col min="20" max="20" width="45.109375" customWidth="1"/>
    <col min="21" max="21" width="87.5546875" customWidth="1"/>
    <col min="22" max="22" width="24.88671875" customWidth="1"/>
    <col min="23" max="23" width="25.109375" customWidth="1"/>
    <col min="24" max="24" width="29.44140625" customWidth="1"/>
    <col min="25" max="25" width="26.44140625" customWidth="1"/>
    <col min="26" max="26" width="34.44140625" customWidth="1"/>
    <col min="27" max="27" width="3.109375" customWidth="1"/>
  </cols>
  <sheetData>
    <row r="1" spans="1:27" ht="75" customHeight="1" x14ac:dyDescent="0.3">
      <c r="A1" s="420" t="s">
        <v>1332</v>
      </c>
      <c r="B1" s="421"/>
      <c r="C1" s="421"/>
      <c r="D1" s="421"/>
      <c r="E1" s="421"/>
      <c r="F1" s="421"/>
      <c r="G1" s="421"/>
      <c r="H1" s="421"/>
      <c r="I1" s="421"/>
      <c r="J1" s="421"/>
      <c r="K1" s="421"/>
      <c r="L1" s="421"/>
      <c r="M1" s="421"/>
      <c r="N1" s="421"/>
      <c r="O1" s="421"/>
      <c r="P1" s="421"/>
      <c r="Q1" s="421"/>
      <c r="R1" s="421"/>
      <c r="S1" s="421"/>
      <c r="T1" s="421"/>
      <c r="U1" s="421"/>
      <c r="V1" s="421"/>
      <c r="W1" s="421"/>
      <c r="X1" s="421"/>
      <c r="Y1" s="421"/>
      <c r="Z1" s="421"/>
      <c r="AA1" s="422"/>
    </row>
    <row r="2" spans="1:27" ht="15" customHeight="1" x14ac:dyDescent="0.3">
      <c r="A2" s="226" t="s">
        <v>1333</v>
      </c>
      <c r="B2" s="227"/>
      <c r="C2" s="227"/>
      <c r="D2" s="227"/>
      <c r="E2" s="228"/>
      <c r="F2" s="228"/>
      <c r="G2" s="228"/>
      <c r="H2" s="228"/>
      <c r="I2" s="228"/>
      <c r="J2" s="228"/>
      <c r="K2" s="228"/>
      <c r="L2" s="228"/>
      <c r="M2" s="227"/>
      <c r="N2" s="227"/>
      <c r="O2" s="229"/>
      <c r="P2" s="229"/>
      <c r="Q2" s="229"/>
      <c r="R2" s="229"/>
      <c r="S2" s="20"/>
      <c r="T2" s="230"/>
      <c r="U2" s="230"/>
      <c r="V2" s="230"/>
      <c r="W2" s="230"/>
      <c r="X2" s="230"/>
      <c r="Y2" s="230"/>
      <c r="Z2" s="230"/>
      <c r="AA2" s="231"/>
    </row>
    <row r="3" spans="1:27" ht="60" customHeight="1" x14ac:dyDescent="0.3">
      <c r="A3" s="232"/>
      <c r="C3" s="21"/>
      <c r="D3" s="423" t="s">
        <v>1334</v>
      </c>
      <c r="E3" s="359"/>
      <c r="F3" s="228"/>
      <c r="G3" s="424" t="s">
        <v>1335</v>
      </c>
      <c r="H3" s="370"/>
      <c r="I3" s="370"/>
      <c r="J3" s="370"/>
      <c r="K3" s="359"/>
      <c r="L3" s="228"/>
      <c r="M3" s="423" t="s">
        <v>1336</v>
      </c>
      <c r="N3" s="370"/>
      <c r="O3" s="370"/>
      <c r="P3" s="359"/>
      <c r="Q3" s="229"/>
      <c r="R3" s="229"/>
      <c r="S3" s="233"/>
      <c r="T3" s="425" t="s">
        <v>1337</v>
      </c>
      <c r="U3" s="373"/>
      <c r="V3" s="373"/>
      <c r="W3" s="22"/>
      <c r="X3" s="425" t="s">
        <v>1338</v>
      </c>
      <c r="Y3" s="373"/>
      <c r="Z3" s="373"/>
      <c r="AA3" s="23"/>
    </row>
    <row r="4" spans="1:27" ht="33.75" customHeight="1" x14ac:dyDescent="0.4">
      <c r="A4" s="232"/>
      <c r="C4" s="234"/>
      <c r="D4" s="426" t="s">
        <v>1339</v>
      </c>
      <c r="E4" s="364"/>
      <c r="F4" s="235"/>
      <c r="G4" s="426" t="s">
        <v>1340</v>
      </c>
      <c r="H4" s="373"/>
      <c r="I4" s="373"/>
      <c r="J4" s="373"/>
      <c r="K4" s="364"/>
      <c r="L4" s="235"/>
      <c r="M4" s="24" t="s">
        <v>1341</v>
      </c>
      <c r="N4" s="25" t="s">
        <v>1342</v>
      </c>
      <c r="O4" s="24" t="s">
        <v>1343</v>
      </c>
      <c r="P4" s="25"/>
      <c r="Q4" s="236"/>
      <c r="R4" s="236"/>
      <c r="S4" s="20"/>
      <c r="T4" s="417" t="s">
        <v>1344</v>
      </c>
      <c r="U4" s="430"/>
      <c r="V4" s="431"/>
      <c r="W4" s="22"/>
      <c r="X4" s="26" t="s">
        <v>1345</v>
      </c>
      <c r="Y4" s="410" t="s">
        <v>1346</v>
      </c>
      <c r="Z4" s="359"/>
      <c r="AA4" s="27"/>
    </row>
    <row r="5" spans="1:27" ht="33.75" customHeight="1" x14ac:dyDescent="0.4">
      <c r="A5" s="237"/>
      <c r="B5" s="238"/>
      <c r="C5" s="234"/>
      <c r="D5" s="365"/>
      <c r="E5" s="366"/>
      <c r="F5" s="235"/>
      <c r="G5" s="365"/>
      <c r="H5" s="375"/>
      <c r="I5" s="375"/>
      <c r="J5" s="375"/>
      <c r="K5" s="366"/>
      <c r="L5" s="235"/>
      <c r="M5" s="24" t="s">
        <v>1347</v>
      </c>
      <c r="N5" s="25"/>
      <c r="O5" s="24" t="s">
        <v>1348</v>
      </c>
      <c r="P5" s="25"/>
      <c r="Q5" s="239"/>
      <c r="R5" s="239"/>
      <c r="S5" s="20"/>
      <c r="T5" s="432"/>
      <c r="U5" s="433"/>
      <c r="V5" s="434"/>
      <c r="W5" s="28"/>
      <c r="X5" s="26" t="s">
        <v>1349</v>
      </c>
      <c r="Y5" s="410" t="s">
        <v>1346</v>
      </c>
      <c r="Z5" s="359"/>
      <c r="AA5" s="27"/>
    </row>
    <row r="6" spans="1:27" ht="33.75" customHeight="1" x14ac:dyDescent="0.4">
      <c r="A6" s="237"/>
      <c r="B6" s="238"/>
      <c r="C6" s="234"/>
      <c r="D6" s="365"/>
      <c r="E6" s="366"/>
      <c r="F6" s="235"/>
      <c r="G6" s="365"/>
      <c r="H6" s="375"/>
      <c r="I6" s="375"/>
      <c r="J6" s="375"/>
      <c r="K6" s="366"/>
      <c r="L6" s="235"/>
      <c r="M6" s="24" t="s">
        <v>1350</v>
      </c>
      <c r="N6" s="25"/>
      <c r="O6" s="24" t="s">
        <v>1351</v>
      </c>
      <c r="P6" s="25"/>
      <c r="Q6" s="239"/>
      <c r="R6" s="239"/>
      <c r="S6" s="20"/>
      <c r="T6" s="432"/>
      <c r="U6" s="433"/>
      <c r="V6" s="434"/>
      <c r="W6" s="28"/>
      <c r="X6" s="26" t="s">
        <v>1352</v>
      </c>
      <c r="Y6" s="427">
        <v>45323</v>
      </c>
      <c r="Z6" s="359"/>
      <c r="AA6" s="27"/>
    </row>
    <row r="7" spans="1:27" ht="33.75" customHeight="1" x14ac:dyDescent="0.4">
      <c r="A7" s="237"/>
      <c r="B7" s="238"/>
      <c r="C7" s="234"/>
      <c r="D7" s="367"/>
      <c r="E7" s="368"/>
      <c r="F7" s="228"/>
      <c r="G7" s="367"/>
      <c r="H7" s="376"/>
      <c r="I7" s="376"/>
      <c r="J7" s="376"/>
      <c r="K7" s="368"/>
      <c r="L7" s="228"/>
      <c r="M7" s="240"/>
      <c r="N7" s="240"/>
      <c r="O7" s="24" t="s">
        <v>1353</v>
      </c>
      <c r="P7" s="25"/>
      <c r="Q7" s="239"/>
      <c r="R7" s="239"/>
      <c r="S7" s="20"/>
      <c r="T7" s="432"/>
      <c r="U7" s="433"/>
      <c r="V7" s="434"/>
      <c r="W7" s="28"/>
      <c r="X7" s="411" t="s">
        <v>1354</v>
      </c>
      <c r="Y7" s="412" t="s">
        <v>1355</v>
      </c>
      <c r="Z7" s="364"/>
      <c r="AA7" s="27"/>
    </row>
    <row r="8" spans="1:27" ht="73.2" customHeight="1" x14ac:dyDescent="0.4">
      <c r="A8" s="241"/>
      <c r="B8" s="428"/>
      <c r="C8" s="429"/>
      <c r="D8" s="429"/>
      <c r="E8" s="20"/>
      <c r="F8" s="20"/>
      <c r="G8" s="20"/>
      <c r="H8" s="20"/>
      <c r="I8" s="20"/>
      <c r="J8" s="20"/>
      <c r="K8" s="20"/>
      <c r="L8" s="20"/>
      <c r="M8" s="20"/>
      <c r="N8" s="20"/>
      <c r="O8" s="20"/>
      <c r="P8" s="20"/>
      <c r="Q8" s="20"/>
      <c r="R8" s="20"/>
      <c r="S8" s="20"/>
      <c r="T8" s="435"/>
      <c r="U8" s="436"/>
      <c r="V8" s="437"/>
      <c r="W8" s="22"/>
      <c r="X8" s="362"/>
      <c r="Y8" s="367"/>
      <c r="Z8" s="368"/>
      <c r="AA8" s="27"/>
    </row>
    <row r="9" spans="1:27" ht="15" customHeight="1" x14ac:dyDescent="0.8">
      <c r="A9" s="241"/>
      <c r="B9" s="242"/>
      <c r="C9" s="242"/>
      <c r="D9" s="242"/>
      <c r="E9" s="20"/>
      <c r="F9" s="243"/>
      <c r="G9" s="243"/>
      <c r="H9" s="243"/>
      <c r="I9" s="243"/>
      <c r="J9" s="243"/>
      <c r="K9" s="243"/>
      <c r="L9" s="243"/>
      <c r="M9" s="243"/>
      <c r="N9" s="243"/>
      <c r="O9" s="243"/>
      <c r="P9" s="243"/>
      <c r="Q9" s="20"/>
      <c r="R9" s="20"/>
      <c r="S9" s="20"/>
      <c r="T9" s="244"/>
      <c r="U9" s="244"/>
      <c r="V9" s="244"/>
      <c r="W9" s="244"/>
      <c r="X9" s="244"/>
      <c r="Y9" s="244"/>
      <c r="Z9" s="244"/>
      <c r="AA9" s="27"/>
    </row>
    <row r="10" spans="1:27" ht="60" customHeight="1" x14ac:dyDescent="0.3">
      <c r="A10" s="245"/>
      <c r="B10" s="413" t="s">
        <v>1356</v>
      </c>
      <c r="C10" s="370"/>
      <c r="D10" s="370"/>
      <c r="E10" s="370"/>
      <c r="F10" s="370"/>
      <c r="G10" s="370"/>
      <c r="H10" s="370"/>
      <c r="I10" s="370"/>
      <c r="J10" s="370"/>
      <c r="K10" s="370"/>
      <c r="L10" s="370"/>
      <c r="M10" s="370"/>
      <c r="N10" s="370"/>
      <c r="O10" s="370"/>
      <c r="P10" s="370"/>
      <c r="Q10" s="370"/>
      <c r="R10" s="359"/>
      <c r="S10" s="20"/>
      <c r="T10" s="413" t="s">
        <v>1357</v>
      </c>
      <c r="U10" s="370"/>
      <c r="V10" s="370"/>
      <c r="W10" s="370"/>
      <c r="X10" s="370"/>
      <c r="Y10" s="370"/>
      <c r="Z10" s="359"/>
      <c r="AA10" s="23"/>
    </row>
    <row r="11" spans="1:27" ht="60" customHeight="1" x14ac:dyDescent="0.4">
      <c r="A11" s="245"/>
      <c r="B11" s="414" t="s">
        <v>1358</v>
      </c>
      <c r="C11" s="370"/>
      <c r="D11" s="370"/>
      <c r="E11" s="370"/>
      <c r="F11" s="370"/>
      <c r="G11" s="370"/>
      <c r="H11" s="370"/>
      <c r="I11" s="359"/>
      <c r="J11" s="414" t="s">
        <v>1359</v>
      </c>
      <c r="K11" s="370"/>
      <c r="L11" s="370"/>
      <c r="M11" s="370"/>
      <c r="N11" s="370"/>
      <c r="O11" s="370"/>
      <c r="P11" s="370"/>
      <c r="Q11" s="370"/>
      <c r="R11" s="359"/>
      <c r="S11" s="20"/>
      <c r="T11" s="1"/>
      <c r="U11" s="29" t="s">
        <v>1360</v>
      </c>
      <c r="V11" s="30" t="s">
        <v>1361</v>
      </c>
      <c r="W11" s="30" t="s">
        <v>1362</v>
      </c>
      <c r="X11" s="30" t="s">
        <v>1363</v>
      </c>
      <c r="Y11" s="415" t="s">
        <v>1364</v>
      </c>
      <c r="Z11" s="359"/>
      <c r="AA11" s="31"/>
    </row>
    <row r="12" spans="1:27" ht="64.5" customHeight="1" x14ac:dyDescent="0.8">
      <c r="A12" s="246"/>
      <c r="B12" s="401" t="s">
        <v>1365</v>
      </c>
      <c r="C12" s="364"/>
      <c r="D12" s="416" t="s">
        <v>1366</v>
      </c>
      <c r="E12" s="373"/>
      <c r="F12" s="373"/>
      <c r="G12" s="373"/>
      <c r="H12" s="373"/>
      <c r="I12" s="364"/>
      <c r="J12" s="417" t="s">
        <v>1367</v>
      </c>
      <c r="K12" s="373"/>
      <c r="L12" s="364"/>
      <c r="M12" s="416" t="s">
        <v>1368</v>
      </c>
      <c r="N12" s="373"/>
      <c r="O12" s="373"/>
      <c r="P12" s="373"/>
      <c r="Q12" s="373"/>
      <c r="R12" s="364"/>
      <c r="S12" s="20"/>
      <c r="T12" s="382" t="s">
        <v>1369</v>
      </c>
      <c r="U12" s="383" t="s">
        <v>1370</v>
      </c>
      <c r="V12" s="379" t="s">
        <v>1371</v>
      </c>
      <c r="W12" s="379" t="s">
        <v>1371</v>
      </c>
      <c r="X12" s="379" t="s">
        <v>1371</v>
      </c>
      <c r="Y12" s="384" t="s">
        <v>1371</v>
      </c>
      <c r="Z12" s="385"/>
      <c r="AA12" s="32"/>
    </row>
    <row r="13" spans="1:27" ht="64.5" customHeight="1" x14ac:dyDescent="0.8">
      <c r="A13" s="246"/>
      <c r="B13" s="365"/>
      <c r="C13" s="366"/>
      <c r="D13" s="365"/>
      <c r="E13" s="375"/>
      <c r="F13" s="375"/>
      <c r="G13" s="375"/>
      <c r="H13" s="375"/>
      <c r="I13" s="366"/>
      <c r="J13" s="365"/>
      <c r="K13" s="375"/>
      <c r="L13" s="366"/>
      <c r="M13" s="365"/>
      <c r="N13" s="375"/>
      <c r="O13" s="375"/>
      <c r="P13" s="375"/>
      <c r="Q13" s="375"/>
      <c r="R13" s="366"/>
      <c r="S13" s="20"/>
      <c r="T13" s="361"/>
      <c r="U13" s="380"/>
      <c r="V13" s="380"/>
      <c r="W13" s="380"/>
      <c r="X13" s="380"/>
      <c r="Y13" s="386"/>
      <c r="Z13" s="387"/>
      <c r="AA13" s="32"/>
    </row>
    <row r="14" spans="1:27" ht="64.5" customHeight="1" x14ac:dyDescent="0.8">
      <c r="A14" s="246"/>
      <c r="B14" s="367"/>
      <c r="C14" s="368"/>
      <c r="D14" s="367"/>
      <c r="E14" s="376"/>
      <c r="F14" s="376"/>
      <c r="G14" s="376"/>
      <c r="H14" s="376"/>
      <c r="I14" s="368"/>
      <c r="J14" s="367"/>
      <c r="K14" s="376"/>
      <c r="L14" s="368"/>
      <c r="M14" s="367"/>
      <c r="N14" s="376"/>
      <c r="O14" s="376"/>
      <c r="P14" s="376"/>
      <c r="Q14" s="376"/>
      <c r="R14" s="368"/>
      <c r="S14" s="20"/>
      <c r="T14" s="362"/>
      <c r="U14" s="381"/>
      <c r="V14" s="381"/>
      <c r="W14" s="381"/>
      <c r="X14" s="381"/>
      <c r="Y14" s="388"/>
      <c r="Z14" s="389"/>
      <c r="AA14" s="32"/>
    </row>
    <row r="15" spans="1:27" ht="33.75" customHeight="1" x14ac:dyDescent="0.8">
      <c r="A15" s="246"/>
      <c r="B15" s="401" t="s">
        <v>1372</v>
      </c>
      <c r="C15" s="364"/>
      <c r="D15" s="416" t="s">
        <v>1373</v>
      </c>
      <c r="E15" s="373"/>
      <c r="F15" s="373"/>
      <c r="G15" s="373"/>
      <c r="H15" s="373"/>
      <c r="I15" s="364"/>
      <c r="J15" s="417" t="s">
        <v>1374</v>
      </c>
      <c r="K15" s="373"/>
      <c r="L15" s="364"/>
      <c r="M15" s="417" t="s">
        <v>1375</v>
      </c>
      <c r="N15" s="418"/>
      <c r="O15" s="418"/>
      <c r="P15" s="418"/>
      <c r="Q15" s="418"/>
      <c r="R15" s="394"/>
      <c r="S15" s="20"/>
      <c r="T15" s="382" t="s">
        <v>1376</v>
      </c>
      <c r="U15" s="383" t="s">
        <v>1377</v>
      </c>
      <c r="V15" s="379" t="s">
        <v>1378</v>
      </c>
      <c r="W15" s="379" t="s">
        <v>1379</v>
      </c>
      <c r="X15" s="379" t="s">
        <v>1378</v>
      </c>
      <c r="Y15" s="384" t="s">
        <v>1379</v>
      </c>
      <c r="Z15" s="385"/>
      <c r="AA15" s="32"/>
    </row>
    <row r="16" spans="1:27" ht="33.75" customHeight="1" x14ac:dyDescent="0.8">
      <c r="A16" s="246"/>
      <c r="B16" s="367"/>
      <c r="C16" s="368"/>
      <c r="D16" s="367"/>
      <c r="E16" s="376"/>
      <c r="F16" s="376"/>
      <c r="G16" s="376"/>
      <c r="H16" s="376"/>
      <c r="I16" s="368"/>
      <c r="J16" s="367"/>
      <c r="K16" s="376"/>
      <c r="L16" s="368"/>
      <c r="M16" s="395"/>
      <c r="N16" s="419"/>
      <c r="O16" s="419"/>
      <c r="P16" s="419"/>
      <c r="Q16" s="419"/>
      <c r="R16" s="396"/>
      <c r="S16" s="20"/>
      <c r="T16" s="361"/>
      <c r="U16" s="380"/>
      <c r="V16" s="380"/>
      <c r="W16" s="380"/>
      <c r="X16" s="380"/>
      <c r="Y16" s="386"/>
      <c r="Z16" s="387"/>
      <c r="AA16" s="32"/>
    </row>
    <row r="17" spans="1:27" ht="33.75" customHeight="1" x14ac:dyDescent="0.8">
      <c r="A17" s="246"/>
      <c r="B17" s="401" t="s">
        <v>1380</v>
      </c>
      <c r="C17" s="364"/>
      <c r="D17" s="416" t="s">
        <v>1381</v>
      </c>
      <c r="E17" s="373"/>
      <c r="F17" s="373"/>
      <c r="G17" s="373"/>
      <c r="H17" s="373"/>
      <c r="I17" s="364"/>
      <c r="J17" s="417" t="s">
        <v>1382</v>
      </c>
      <c r="K17" s="373"/>
      <c r="L17" s="364"/>
      <c r="M17" s="438">
        <v>44966</v>
      </c>
      <c r="N17" s="373"/>
      <c r="O17" s="373"/>
      <c r="P17" s="373"/>
      <c r="Q17" s="373"/>
      <c r="R17" s="364"/>
      <c r="S17" s="20"/>
      <c r="T17" s="362"/>
      <c r="U17" s="381"/>
      <c r="V17" s="381"/>
      <c r="W17" s="381"/>
      <c r="X17" s="381"/>
      <c r="Y17" s="388"/>
      <c r="Z17" s="389"/>
      <c r="AA17" s="32"/>
    </row>
    <row r="18" spans="1:27" ht="46.2" customHeight="1" x14ac:dyDescent="0.8">
      <c r="A18" s="246"/>
      <c r="B18" s="440"/>
      <c r="C18" s="368"/>
      <c r="D18" s="439"/>
      <c r="E18" s="376"/>
      <c r="F18" s="376"/>
      <c r="G18" s="376"/>
      <c r="H18" s="376"/>
      <c r="I18" s="368"/>
      <c r="J18" s="367"/>
      <c r="K18" s="376"/>
      <c r="L18" s="368"/>
      <c r="M18" s="367"/>
      <c r="N18" s="376"/>
      <c r="O18" s="376"/>
      <c r="P18" s="376"/>
      <c r="Q18" s="376"/>
      <c r="R18" s="368"/>
      <c r="S18" s="20"/>
      <c r="T18" s="382" t="s">
        <v>1383</v>
      </c>
      <c r="U18" s="383" t="s">
        <v>1384</v>
      </c>
      <c r="V18" s="379" t="s">
        <v>1378</v>
      </c>
      <c r="W18" s="379" t="s">
        <v>1379</v>
      </c>
      <c r="X18" s="379" t="s">
        <v>1378</v>
      </c>
      <c r="Y18" s="384" t="s">
        <v>1385</v>
      </c>
      <c r="Z18" s="385"/>
      <c r="AA18" s="32"/>
    </row>
    <row r="19" spans="1:27" ht="33.75" customHeight="1" x14ac:dyDescent="0.8">
      <c r="A19" s="246"/>
      <c r="B19" s="401" t="s">
        <v>1386</v>
      </c>
      <c r="C19" s="364"/>
      <c r="D19" s="416" t="s">
        <v>1387</v>
      </c>
      <c r="E19" s="373"/>
      <c r="F19" s="373"/>
      <c r="G19" s="373"/>
      <c r="H19" s="373"/>
      <c r="I19" s="364"/>
      <c r="J19" s="417" t="s">
        <v>1388</v>
      </c>
      <c r="K19" s="373"/>
      <c r="L19" s="364"/>
      <c r="M19" s="417" t="s">
        <v>1389</v>
      </c>
      <c r="N19" s="418"/>
      <c r="O19" s="418"/>
      <c r="P19" s="418"/>
      <c r="Q19" s="418"/>
      <c r="R19" s="394"/>
      <c r="S19" s="20"/>
      <c r="T19" s="361"/>
      <c r="U19" s="380"/>
      <c r="V19" s="380"/>
      <c r="W19" s="380"/>
      <c r="X19" s="380"/>
      <c r="Y19" s="386"/>
      <c r="Z19" s="387"/>
      <c r="AA19" s="32"/>
    </row>
    <row r="20" spans="1:27" ht="96.6" customHeight="1" x14ac:dyDescent="0.3">
      <c r="A20" s="246"/>
      <c r="B20" s="367"/>
      <c r="C20" s="368"/>
      <c r="D20" s="367"/>
      <c r="E20" s="376"/>
      <c r="F20" s="376"/>
      <c r="G20" s="376"/>
      <c r="H20" s="376"/>
      <c r="I20" s="368"/>
      <c r="J20" s="367"/>
      <c r="K20" s="376"/>
      <c r="L20" s="368"/>
      <c r="M20" s="395"/>
      <c r="N20" s="419"/>
      <c r="O20" s="419"/>
      <c r="P20" s="419"/>
      <c r="Q20" s="419"/>
      <c r="R20" s="396"/>
      <c r="S20" s="20"/>
      <c r="T20" s="362"/>
      <c r="U20" s="381"/>
      <c r="V20" s="381"/>
      <c r="W20" s="381"/>
      <c r="X20" s="381"/>
      <c r="Y20" s="388"/>
      <c r="Z20" s="389"/>
      <c r="AA20" s="33"/>
    </row>
    <row r="21" spans="1:27" ht="33.75" customHeight="1" x14ac:dyDescent="0.8">
      <c r="A21" s="246"/>
      <c r="B21" s="401" t="s">
        <v>1390</v>
      </c>
      <c r="C21" s="364"/>
      <c r="D21" s="416" t="s">
        <v>1391</v>
      </c>
      <c r="E21" s="373"/>
      <c r="F21" s="373"/>
      <c r="G21" s="373"/>
      <c r="H21" s="373"/>
      <c r="I21" s="364"/>
      <c r="J21" s="417" t="s">
        <v>1392</v>
      </c>
      <c r="K21" s="373"/>
      <c r="L21" s="364"/>
      <c r="M21" s="417" t="s">
        <v>1393</v>
      </c>
      <c r="N21" s="418"/>
      <c r="O21" s="418"/>
      <c r="P21" s="418"/>
      <c r="Q21" s="418"/>
      <c r="R21" s="394"/>
      <c r="S21" s="20"/>
      <c r="T21" s="382" t="s">
        <v>1394</v>
      </c>
      <c r="U21" s="383" t="s">
        <v>1370</v>
      </c>
      <c r="V21" s="379" t="s">
        <v>1371</v>
      </c>
      <c r="W21" s="379" t="s">
        <v>1371</v>
      </c>
      <c r="X21" s="379" t="s">
        <v>1371</v>
      </c>
      <c r="Y21" s="384" t="s">
        <v>1371</v>
      </c>
      <c r="Z21" s="385"/>
      <c r="AA21" s="32"/>
    </row>
    <row r="22" spans="1:27" ht="33.75" customHeight="1" x14ac:dyDescent="0.3">
      <c r="A22" s="246"/>
      <c r="B22" s="367"/>
      <c r="C22" s="368"/>
      <c r="D22" s="367"/>
      <c r="E22" s="376"/>
      <c r="F22" s="376"/>
      <c r="G22" s="376"/>
      <c r="H22" s="376"/>
      <c r="I22" s="368"/>
      <c r="J22" s="367"/>
      <c r="K22" s="376"/>
      <c r="L22" s="368"/>
      <c r="M22" s="395"/>
      <c r="N22" s="419"/>
      <c r="O22" s="419"/>
      <c r="P22" s="419"/>
      <c r="Q22" s="419"/>
      <c r="R22" s="396"/>
      <c r="S22" s="20"/>
      <c r="T22" s="361"/>
      <c r="U22" s="380"/>
      <c r="V22" s="380"/>
      <c r="W22" s="380"/>
      <c r="X22" s="380"/>
      <c r="Y22" s="386"/>
      <c r="Z22" s="387"/>
      <c r="AA22" s="33"/>
    </row>
    <row r="23" spans="1:27" ht="33.75" customHeight="1" x14ac:dyDescent="0.3">
      <c r="A23" s="246"/>
      <c r="B23" s="401" t="s">
        <v>1395</v>
      </c>
      <c r="C23" s="364"/>
      <c r="D23" s="416" t="s">
        <v>1396</v>
      </c>
      <c r="E23" s="373"/>
      <c r="F23" s="373"/>
      <c r="G23" s="373"/>
      <c r="H23" s="373"/>
      <c r="I23" s="364"/>
      <c r="J23" s="417" t="s">
        <v>1397</v>
      </c>
      <c r="K23" s="373"/>
      <c r="L23" s="364"/>
      <c r="M23" s="417" t="s">
        <v>1398</v>
      </c>
      <c r="N23" s="418"/>
      <c r="O23" s="418"/>
      <c r="P23" s="418"/>
      <c r="Q23" s="418"/>
      <c r="R23" s="394"/>
      <c r="S23" s="20"/>
      <c r="T23" s="362"/>
      <c r="U23" s="381"/>
      <c r="V23" s="381"/>
      <c r="W23" s="381"/>
      <c r="X23" s="381"/>
      <c r="Y23" s="388"/>
      <c r="Z23" s="389"/>
      <c r="AA23" s="34"/>
    </row>
    <row r="24" spans="1:27" ht="163.95" customHeight="1" x14ac:dyDescent="0.3">
      <c r="A24" s="246"/>
      <c r="B24" s="367"/>
      <c r="C24" s="368"/>
      <c r="D24" s="367"/>
      <c r="E24" s="376"/>
      <c r="F24" s="376"/>
      <c r="G24" s="376"/>
      <c r="H24" s="376"/>
      <c r="I24" s="368"/>
      <c r="J24" s="367"/>
      <c r="K24" s="376"/>
      <c r="L24" s="368"/>
      <c r="M24" s="395"/>
      <c r="N24" s="419"/>
      <c r="O24" s="419"/>
      <c r="P24" s="419"/>
      <c r="Q24" s="419"/>
      <c r="R24" s="396"/>
      <c r="S24" s="20"/>
      <c r="T24" s="382" t="s">
        <v>1399</v>
      </c>
      <c r="U24" s="383" t="s">
        <v>1370</v>
      </c>
      <c r="V24" s="379" t="s">
        <v>1371</v>
      </c>
      <c r="W24" s="379" t="s">
        <v>1371</v>
      </c>
      <c r="X24" s="379" t="s">
        <v>1371</v>
      </c>
      <c r="Y24" s="384" t="s">
        <v>1371</v>
      </c>
      <c r="Z24" s="385"/>
      <c r="AA24" s="33"/>
    </row>
    <row r="25" spans="1:27" ht="33.75" customHeight="1" x14ac:dyDescent="0.3">
      <c r="A25" s="246"/>
      <c r="B25" s="401" t="s">
        <v>1400</v>
      </c>
      <c r="C25" s="364"/>
      <c r="D25" s="416" t="s">
        <v>1401</v>
      </c>
      <c r="E25" s="373"/>
      <c r="F25" s="373"/>
      <c r="G25" s="373"/>
      <c r="H25" s="373"/>
      <c r="I25" s="364"/>
      <c r="J25" s="417" t="s">
        <v>1402</v>
      </c>
      <c r="K25" s="373"/>
      <c r="L25" s="364"/>
      <c r="M25" s="417" t="s">
        <v>1403</v>
      </c>
      <c r="N25" s="418"/>
      <c r="O25" s="418"/>
      <c r="P25" s="418"/>
      <c r="Q25" s="418"/>
      <c r="R25" s="394"/>
      <c r="S25" s="20"/>
      <c r="T25" s="361"/>
      <c r="U25" s="380"/>
      <c r="V25" s="380"/>
      <c r="W25" s="380"/>
      <c r="X25" s="380"/>
      <c r="Y25" s="386"/>
      <c r="Z25" s="387"/>
      <c r="AA25" s="33"/>
    </row>
    <row r="26" spans="1:27" ht="33.75" customHeight="1" x14ac:dyDescent="0.3">
      <c r="A26" s="246"/>
      <c r="B26" s="367"/>
      <c r="C26" s="368"/>
      <c r="D26" s="367"/>
      <c r="E26" s="376"/>
      <c r="F26" s="376"/>
      <c r="G26" s="376"/>
      <c r="H26" s="376"/>
      <c r="I26" s="368"/>
      <c r="J26" s="367"/>
      <c r="K26" s="376"/>
      <c r="L26" s="368"/>
      <c r="M26" s="395"/>
      <c r="N26" s="419"/>
      <c r="O26" s="419"/>
      <c r="P26" s="419"/>
      <c r="Q26" s="419"/>
      <c r="R26" s="396"/>
      <c r="S26" s="20"/>
      <c r="T26" s="362"/>
      <c r="U26" s="381"/>
      <c r="V26" s="381"/>
      <c r="W26" s="381"/>
      <c r="X26" s="381"/>
      <c r="Y26" s="388"/>
      <c r="Z26" s="389"/>
      <c r="AA26" s="33"/>
    </row>
    <row r="27" spans="1:27" ht="15" customHeight="1" x14ac:dyDescent="0.3">
      <c r="A27" s="247"/>
      <c r="B27" s="248"/>
      <c r="C27" s="249"/>
      <c r="D27" s="249"/>
      <c r="E27" s="249"/>
      <c r="F27" s="249"/>
      <c r="G27" s="249"/>
      <c r="H27" s="249"/>
      <c r="I27" s="35"/>
      <c r="J27" s="249"/>
      <c r="K27" s="249"/>
      <c r="L27" s="249"/>
      <c r="M27" s="249"/>
      <c r="N27" s="250"/>
      <c r="O27" s="250"/>
      <c r="P27" s="250"/>
      <c r="Q27" s="250"/>
      <c r="R27" s="250"/>
      <c r="S27" s="20"/>
      <c r="T27" s="36"/>
      <c r="U27" s="251"/>
      <c r="V27" s="251"/>
      <c r="W27" s="251"/>
      <c r="X27" s="251"/>
      <c r="Y27" s="251"/>
      <c r="Z27" s="251"/>
      <c r="AA27" s="33"/>
    </row>
    <row r="28" spans="1:27" ht="30" customHeight="1" x14ac:dyDescent="0.3">
      <c r="A28" s="252"/>
      <c r="B28" s="446" t="s">
        <v>1404</v>
      </c>
      <c r="C28" s="253"/>
      <c r="D28" s="253"/>
      <c r="E28" s="253"/>
      <c r="F28" s="253"/>
      <c r="G28" s="253"/>
      <c r="H28" s="253"/>
      <c r="I28" s="37"/>
      <c r="J28" s="449" t="s">
        <v>1405</v>
      </c>
      <c r="K28" s="450"/>
      <c r="L28" s="254"/>
      <c r="M28" s="254"/>
      <c r="N28" s="254"/>
      <c r="O28" s="254"/>
      <c r="P28" s="254"/>
      <c r="Q28" s="254"/>
      <c r="R28" s="38"/>
      <c r="S28" s="20"/>
      <c r="T28" s="390" t="s">
        <v>1406</v>
      </c>
      <c r="U28" s="373"/>
      <c r="V28" s="373"/>
      <c r="W28" s="373"/>
      <c r="X28" s="373"/>
      <c r="Y28" s="373"/>
      <c r="Z28" s="364"/>
      <c r="AA28" s="34"/>
    </row>
    <row r="29" spans="1:27" ht="30" customHeight="1" x14ac:dyDescent="0.3">
      <c r="A29" s="252"/>
      <c r="B29" s="447"/>
      <c r="C29" s="255"/>
      <c r="D29" s="255"/>
      <c r="E29" s="255"/>
      <c r="F29" s="255"/>
      <c r="G29" s="255"/>
      <c r="H29" s="255"/>
      <c r="I29" s="256"/>
      <c r="J29" s="447"/>
      <c r="K29" s="429"/>
      <c r="L29" s="39"/>
      <c r="M29" s="39"/>
      <c r="N29" s="39"/>
      <c r="O29" s="39"/>
      <c r="P29" s="39"/>
      <c r="Q29" s="40"/>
      <c r="R29" s="257"/>
      <c r="S29" s="20"/>
      <c r="T29" s="367"/>
      <c r="U29" s="376"/>
      <c r="V29" s="376"/>
      <c r="W29" s="376"/>
      <c r="X29" s="376"/>
      <c r="Y29" s="376"/>
      <c r="Z29" s="368"/>
      <c r="AA29" s="34"/>
    </row>
    <row r="30" spans="1:27" ht="15" customHeight="1" x14ac:dyDescent="0.4">
      <c r="A30" s="252"/>
      <c r="B30" s="447"/>
      <c r="C30" s="255"/>
      <c r="D30" s="255"/>
      <c r="E30" s="255"/>
      <c r="F30" s="255"/>
      <c r="G30" s="255"/>
      <c r="H30" s="255"/>
      <c r="I30" s="256"/>
      <c r="J30" s="447"/>
      <c r="K30" s="429"/>
      <c r="L30" s="39"/>
      <c r="M30" s="39"/>
      <c r="N30" s="39"/>
      <c r="O30" s="39"/>
      <c r="P30" s="39"/>
      <c r="Q30" s="40"/>
      <c r="R30" s="257"/>
      <c r="S30" s="20"/>
      <c r="T30" s="1"/>
      <c r="U30" s="1"/>
      <c r="V30" s="1"/>
      <c r="W30" s="1"/>
      <c r="X30" s="1"/>
      <c r="Y30" s="1"/>
      <c r="Z30" s="1"/>
      <c r="AA30" s="258"/>
    </row>
    <row r="31" spans="1:27" ht="30" customHeight="1" x14ac:dyDescent="0.3">
      <c r="A31" s="252"/>
      <c r="B31" s="447"/>
      <c r="C31" s="255"/>
      <c r="D31" s="255"/>
      <c r="E31" s="255"/>
      <c r="F31" s="255"/>
      <c r="G31" s="255"/>
      <c r="H31" s="255"/>
      <c r="I31" s="256"/>
      <c r="J31" s="447"/>
      <c r="K31" s="429"/>
      <c r="L31" s="39"/>
      <c r="M31" s="39"/>
      <c r="N31" s="39"/>
      <c r="O31" s="39"/>
      <c r="P31" s="39"/>
      <c r="Q31" s="40"/>
      <c r="R31" s="257"/>
      <c r="S31" s="20"/>
      <c r="T31" s="391" t="s">
        <v>1407</v>
      </c>
      <c r="U31" s="373"/>
      <c r="V31" s="364"/>
      <c r="W31" s="391" t="s">
        <v>1408</v>
      </c>
      <c r="X31" s="364"/>
      <c r="Y31" s="391" t="s">
        <v>1409</v>
      </c>
      <c r="Z31" s="392" t="s">
        <v>1410</v>
      </c>
      <c r="AA31" s="259"/>
    </row>
    <row r="32" spans="1:27" ht="30" customHeight="1" x14ac:dyDescent="0.3">
      <c r="A32" s="252"/>
      <c r="B32" s="447"/>
      <c r="C32" s="255"/>
      <c r="D32" s="255"/>
      <c r="E32" s="255"/>
      <c r="F32" s="255"/>
      <c r="G32" s="255"/>
      <c r="H32" s="255"/>
      <c r="I32" s="256"/>
      <c r="J32" s="447"/>
      <c r="K32" s="429"/>
      <c r="L32" s="39"/>
      <c r="M32" s="39"/>
      <c r="N32" s="39"/>
      <c r="O32" s="39"/>
      <c r="P32" s="39"/>
      <c r="Q32" s="40"/>
      <c r="R32" s="257"/>
      <c r="S32" s="20"/>
      <c r="T32" s="367"/>
      <c r="U32" s="376"/>
      <c r="V32" s="368"/>
      <c r="W32" s="367"/>
      <c r="X32" s="368"/>
      <c r="Y32" s="367"/>
      <c r="Z32" s="362"/>
      <c r="AA32" s="259"/>
    </row>
    <row r="33" spans="1:27" ht="30" customHeight="1" x14ac:dyDescent="0.3">
      <c r="A33" s="252"/>
      <c r="B33" s="447"/>
      <c r="C33" s="255"/>
      <c r="D33" s="255"/>
      <c r="E33" s="255"/>
      <c r="F33" s="255"/>
      <c r="G33" s="255"/>
      <c r="H33" s="255"/>
      <c r="I33" s="256"/>
      <c r="J33" s="447"/>
      <c r="K33" s="429"/>
      <c r="L33" s="39"/>
      <c r="M33" s="39"/>
      <c r="N33" s="39"/>
      <c r="O33" s="39"/>
      <c r="P33" s="39"/>
      <c r="Q33" s="40"/>
      <c r="R33" s="257"/>
      <c r="S33" s="20"/>
      <c r="T33" s="402" t="s">
        <v>1411</v>
      </c>
      <c r="U33" s="403"/>
      <c r="V33" s="404"/>
      <c r="W33" s="393" t="s">
        <v>1412</v>
      </c>
      <c r="X33" s="394"/>
      <c r="Y33" s="397">
        <v>45320</v>
      </c>
      <c r="Z33" s="399" t="s">
        <v>1413</v>
      </c>
      <c r="AA33" s="259"/>
    </row>
    <row r="34" spans="1:27" ht="30" customHeight="1" x14ac:dyDescent="0.3">
      <c r="A34" s="252"/>
      <c r="B34" s="447"/>
      <c r="C34" s="255"/>
      <c r="D34" s="255"/>
      <c r="E34" s="41"/>
      <c r="F34" s="255"/>
      <c r="G34" s="255"/>
      <c r="H34" s="255"/>
      <c r="I34" s="256"/>
      <c r="J34" s="447"/>
      <c r="K34" s="429"/>
      <c r="L34" s="39"/>
      <c r="M34" s="39"/>
      <c r="N34" s="39"/>
      <c r="O34" s="42"/>
      <c r="P34" s="39"/>
      <c r="Q34" s="40"/>
      <c r="R34" s="257"/>
      <c r="S34" s="20"/>
      <c r="T34" s="405"/>
      <c r="U34" s="406"/>
      <c r="V34" s="407"/>
      <c r="W34" s="395"/>
      <c r="X34" s="396"/>
      <c r="Y34" s="398"/>
      <c r="Z34" s="400"/>
      <c r="AA34" s="259"/>
    </row>
    <row r="35" spans="1:27" ht="30" customHeight="1" x14ac:dyDescent="0.3">
      <c r="A35" s="252"/>
      <c r="B35" s="447"/>
      <c r="C35" s="255"/>
      <c r="D35" s="255"/>
      <c r="E35" s="255"/>
      <c r="F35" s="255"/>
      <c r="G35" s="255"/>
      <c r="H35" s="255"/>
      <c r="I35" s="256"/>
      <c r="J35" s="447"/>
      <c r="K35" s="429"/>
      <c r="L35" s="39"/>
      <c r="M35" s="39"/>
      <c r="N35" s="39"/>
      <c r="O35" s="39"/>
      <c r="P35" s="39"/>
      <c r="Q35" s="40"/>
      <c r="R35" s="257"/>
      <c r="S35" s="20"/>
      <c r="T35" s="402" t="s">
        <v>1414</v>
      </c>
      <c r="U35" s="403"/>
      <c r="V35" s="404"/>
      <c r="W35" s="401" t="s">
        <v>1415</v>
      </c>
      <c r="X35" s="394"/>
      <c r="Y35" s="397">
        <v>45320</v>
      </c>
      <c r="Z35" s="399" t="s">
        <v>1413</v>
      </c>
      <c r="AA35" s="259"/>
    </row>
    <row r="36" spans="1:27" ht="30" customHeight="1" x14ac:dyDescent="0.3">
      <c r="A36" s="252"/>
      <c r="B36" s="447"/>
      <c r="C36" s="255"/>
      <c r="D36" s="255"/>
      <c r="E36" s="255"/>
      <c r="F36" s="255"/>
      <c r="G36" s="255"/>
      <c r="H36" s="255"/>
      <c r="I36" s="256"/>
      <c r="J36" s="447"/>
      <c r="K36" s="429"/>
      <c r="L36" s="39"/>
      <c r="M36" s="39"/>
      <c r="N36" s="39"/>
      <c r="O36" s="39"/>
      <c r="P36" s="39"/>
      <c r="Q36" s="40"/>
      <c r="R36" s="257"/>
      <c r="S36" s="20"/>
      <c r="T36" s="405"/>
      <c r="U36" s="406"/>
      <c r="V36" s="407"/>
      <c r="W36" s="395"/>
      <c r="X36" s="396"/>
      <c r="Y36" s="398"/>
      <c r="Z36" s="400"/>
      <c r="AA36" s="259"/>
    </row>
    <row r="37" spans="1:27" ht="30" customHeight="1" x14ac:dyDescent="0.3">
      <c r="A37" s="252"/>
      <c r="B37" s="447"/>
      <c r="C37" s="255"/>
      <c r="D37" s="255"/>
      <c r="E37" s="255"/>
      <c r="F37" s="255"/>
      <c r="G37" s="255"/>
      <c r="H37" s="255"/>
      <c r="I37" s="256"/>
      <c r="J37" s="447"/>
      <c r="K37" s="429"/>
      <c r="L37" s="39"/>
      <c r="M37" s="39"/>
      <c r="N37" s="39"/>
      <c r="O37" s="39"/>
      <c r="P37" s="39"/>
      <c r="Q37" s="40"/>
      <c r="R37" s="257"/>
      <c r="S37" s="20"/>
      <c r="T37" s="402" t="s">
        <v>1416</v>
      </c>
      <c r="U37" s="403"/>
      <c r="V37" s="404"/>
      <c r="W37" s="393" t="s">
        <v>1412</v>
      </c>
      <c r="X37" s="394"/>
      <c r="Y37" s="397">
        <v>45320</v>
      </c>
      <c r="Z37" s="399" t="s">
        <v>1413</v>
      </c>
      <c r="AA37" s="259"/>
    </row>
    <row r="38" spans="1:27" ht="30" customHeight="1" x14ac:dyDescent="0.3">
      <c r="A38" s="252"/>
      <c r="B38" s="447"/>
      <c r="C38" s="255"/>
      <c r="D38" s="255"/>
      <c r="E38" s="255"/>
      <c r="F38" s="255"/>
      <c r="G38" s="255"/>
      <c r="H38" s="255"/>
      <c r="I38" s="256"/>
      <c r="J38" s="447"/>
      <c r="K38" s="429"/>
      <c r="L38" s="39"/>
      <c r="M38" s="39"/>
      <c r="N38" s="39"/>
      <c r="O38" s="39"/>
      <c r="P38" s="39"/>
      <c r="Q38" s="40"/>
      <c r="R38" s="257"/>
      <c r="S38" s="20"/>
      <c r="T38" s="405"/>
      <c r="U38" s="406"/>
      <c r="V38" s="407"/>
      <c r="W38" s="395"/>
      <c r="X38" s="396"/>
      <c r="Y38" s="398"/>
      <c r="Z38" s="400"/>
      <c r="AA38" s="259"/>
    </row>
    <row r="39" spans="1:27" ht="30" customHeight="1" x14ac:dyDescent="0.3">
      <c r="A39" s="252"/>
      <c r="B39" s="447"/>
      <c r="C39" s="255"/>
      <c r="D39" s="255"/>
      <c r="E39" s="255"/>
      <c r="F39" s="255"/>
      <c r="G39" s="255"/>
      <c r="H39" s="255"/>
      <c r="I39" s="256"/>
      <c r="J39" s="447"/>
      <c r="K39" s="429"/>
      <c r="L39" s="39"/>
      <c r="M39" s="39"/>
      <c r="N39" s="39"/>
      <c r="O39" s="39"/>
      <c r="P39" s="39"/>
      <c r="Q39" s="40"/>
      <c r="R39" s="257"/>
      <c r="S39" s="20"/>
      <c r="T39" s="402" t="s">
        <v>1417</v>
      </c>
      <c r="U39" s="403"/>
      <c r="V39" s="404"/>
      <c r="W39" s="393" t="s">
        <v>1412</v>
      </c>
      <c r="X39" s="394"/>
      <c r="Y39" s="397">
        <v>45320</v>
      </c>
      <c r="Z39" s="399" t="s">
        <v>1413</v>
      </c>
      <c r="AA39" s="259"/>
    </row>
    <row r="40" spans="1:27" ht="30" customHeight="1" x14ac:dyDescent="0.3">
      <c r="A40" s="252"/>
      <c r="B40" s="448"/>
      <c r="C40" s="260"/>
      <c r="D40" s="260"/>
      <c r="E40" s="452"/>
      <c r="F40" s="451"/>
      <c r="G40" s="261"/>
      <c r="H40" s="261"/>
      <c r="I40" s="262"/>
      <c r="J40" s="448"/>
      <c r="K40" s="451"/>
      <c r="L40" s="453"/>
      <c r="M40" s="451"/>
      <c r="N40" s="453"/>
      <c r="O40" s="451"/>
      <c r="P40" s="263"/>
      <c r="Q40" s="453"/>
      <c r="R40" s="454"/>
      <c r="S40" s="20"/>
      <c r="T40" s="405"/>
      <c r="U40" s="406"/>
      <c r="V40" s="407"/>
      <c r="W40" s="395"/>
      <c r="X40" s="396"/>
      <c r="Y40" s="398"/>
      <c r="Z40" s="400"/>
      <c r="AA40" s="259"/>
    </row>
    <row r="41" spans="1:27" ht="30" customHeight="1" x14ac:dyDescent="0.3">
      <c r="A41" s="264"/>
      <c r="B41" s="43"/>
      <c r="I41" s="20"/>
      <c r="J41" s="455"/>
      <c r="K41" s="375"/>
      <c r="S41" s="20"/>
      <c r="T41" s="402" t="s">
        <v>1418</v>
      </c>
      <c r="U41" s="418"/>
      <c r="V41" s="394"/>
      <c r="W41" s="401" t="s">
        <v>1412</v>
      </c>
      <c r="X41" s="394"/>
      <c r="Y41" s="397">
        <v>45320</v>
      </c>
      <c r="Z41" s="399" t="s">
        <v>1413</v>
      </c>
      <c r="AA41" s="259"/>
    </row>
    <row r="42" spans="1:27" ht="30" customHeight="1" x14ac:dyDescent="0.3">
      <c r="A42" s="245"/>
      <c r="B42" s="390" t="s">
        <v>1419</v>
      </c>
      <c r="C42" s="373"/>
      <c r="D42" s="373"/>
      <c r="E42" s="373"/>
      <c r="F42" s="373"/>
      <c r="G42" s="373"/>
      <c r="H42" s="373"/>
      <c r="I42" s="373"/>
      <c r="J42" s="373"/>
      <c r="K42" s="373"/>
      <c r="L42" s="373"/>
      <c r="M42" s="373"/>
      <c r="N42" s="373"/>
      <c r="O42" s="373"/>
      <c r="P42" s="373"/>
      <c r="Q42" s="373"/>
      <c r="R42" s="364"/>
      <c r="S42" s="20"/>
      <c r="T42" s="395"/>
      <c r="U42" s="419"/>
      <c r="V42" s="396"/>
      <c r="W42" s="395"/>
      <c r="X42" s="396"/>
      <c r="Y42" s="398"/>
      <c r="Z42" s="400"/>
      <c r="AA42" s="259"/>
    </row>
    <row r="43" spans="1:27" ht="30" customHeight="1" x14ac:dyDescent="0.3">
      <c r="A43" s="245"/>
      <c r="B43" s="367"/>
      <c r="C43" s="376"/>
      <c r="D43" s="376"/>
      <c r="E43" s="376"/>
      <c r="F43" s="376"/>
      <c r="G43" s="376"/>
      <c r="H43" s="376"/>
      <c r="I43" s="376"/>
      <c r="J43" s="376"/>
      <c r="K43" s="376"/>
      <c r="L43" s="376"/>
      <c r="M43" s="376"/>
      <c r="N43" s="376"/>
      <c r="O43" s="376"/>
      <c r="P43" s="376"/>
      <c r="Q43" s="376"/>
      <c r="R43" s="368"/>
      <c r="S43" s="20"/>
      <c r="T43" s="443" t="s">
        <v>1420</v>
      </c>
      <c r="U43" s="418"/>
      <c r="V43" s="394"/>
      <c r="W43" s="401" t="s">
        <v>1412</v>
      </c>
      <c r="X43" s="394"/>
      <c r="Y43" s="408">
        <v>45327</v>
      </c>
      <c r="Z43" s="399" t="s">
        <v>1413</v>
      </c>
    </row>
    <row r="44" spans="1:27" ht="15" customHeight="1" x14ac:dyDescent="0.3">
      <c r="A44" s="265"/>
      <c r="B44" s="266"/>
      <c r="C44" s="266"/>
      <c r="D44" s="266"/>
      <c r="E44" s="266"/>
      <c r="F44" s="266"/>
      <c r="G44" s="266"/>
      <c r="H44" s="266"/>
      <c r="I44" s="266"/>
      <c r="J44" s="266"/>
      <c r="K44" s="266"/>
      <c r="L44" s="266"/>
      <c r="M44" s="266"/>
      <c r="N44" s="266"/>
      <c r="O44" s="266"/>
      <c r="P44" s="266"/>
      <c r="Q44" s="266"/>
      <c r="R44" s="44"/>
      <c r="S44" s="45"/>
      <c r="T44" s="395"/>
      <c r="U44" s="419"/>
      <c r="V44" s="396"/>
      <c r="W44" s="395"/>
      <c r="X44" s="396"/>
      <c r="Y44" s="398"/>
      <c r="Z44" s="400"/>
    </row>
    <row r="45" spans="1:27" ht="30" customHeight="1" x14ac:dyDescent="0.35">
      <c r="A45" s="265"/>
      <c r="B45" s="267"/>
      <c r="C45" s="268"/>
      <c r="D45" s="268"/>
      <c r="E45" s="46" t="s">
        <v>1421</v>
      </c>
      <c r="F45" s="47"/>
      <c r="G45" s="48" t="s">
        <v>1422</v>
      </c>
      <c r="H45" s="269"/>
      <c r="I45" s="456" t="s">
        <v>1423</v>
      </c>
      <c r="J45" s="359"/>
      <c r="K45" s="270"/>
      <c r="L45" s="49" t="s">
        <v>1424</v>
      </c>
      <c r="M45" s="48" t="s">
        <v>1408</v>
      </c>
      <c r="N45" s="47"/>
      <c r="O45" s="457" t="s">
        <v>1425</v>
      </c>
      <c r="P45" s="370"/>
      <c r="Q45" s="359"/>
      <c r="R45" s="233"/>
      <c r="S45" s="45"/>
      <c r="T45" s="442" t="s">
        <v>1426</v>
      </c>
      <c r="U45" s="373"/>
      <c r="V45" s="364"/>
      <c r="W45" s="391" t="s">
        <v>1408</v>
      </c>
      <c r="X45" s="364"/>
      <c r="Y45" s="392" t="s">
        <v>1409</v>
      </c>
      <c r="Z45" s="392" t="s">
        <v>1410</v>
      </c>
      <c r="AA45" s="259"/>
    </row>
    <row r="46" spans="1:27" ht="30" customHeight="1" x14ac:dyDescent="0.35">
      <c r="A46" s="271"/>
      <c r="B46" s="444" t="s">
        <v>1427</v>
      </c>
      <c r="C46" s="370"/>
      <c r="D46" s="359"/>
      <c r="E46" s="50"/>
      <c r="F46" s="47"/>
      <c r="G46" s="50"/>
      <c r="H46" s="272" t="s">
        <v>1428</v>
      </c>
      <c r="I46" s="441" t="str">
        <f t="shared" ref="I46:I54" si="0">IF(G46=0,"'----'",E46/G46*1000000)</f>
        <v>'----'</v>
      </c>
      <c r="J46" s="359"/>
      <c r="K46" s="273" t="s">
        <v>1423</v>
      </c>
      <c r="L46" s="51"/>
      <c r="M46" s="52"/>
      <c r="N46" s="274"/>
      <c r="O46" s="445"/>
      <c r="P46" s="370"/>
      <c r="Q46" s="359"/>
      <c r="R46" s="233"/>
      <c r="S46" s="45"/>
      <c r="T46" s="367"/>
      <c r="U46" s="376"/>
      <c r="V46" s="368"/>
      <c r="W46" s="367"/>
      <c r="X46" s="368"/>
      <c r="Y46" s="362"/>
      <c r="Z46" s="362"/>
      <c r="AA46" s="259"/>
    </row>
    <row r="47" spans="1:27" ht="30" customHeight="1" x14ac:dyDescent="0.35">
      <c r="A47" s="271"/>
      <c r="B47" s="444" t="s">
        <v>1429</v>
      </c>
      <c r="C47" s="370"/>
      <c r="D47" s="359"/>
      <c r="E47" s="50"/>
      <c r="F47" s="47"/>
      <c r="G47" s="50"/>
      <c r="H47" s="272"/>
      <c r="I47" s="441" t="str">
        <f t="shared" si="0"/>
        <v>'----'</v>
      </c>
      <c r="J47" s="359"/>
      <c r="K47" s="273" t="s">
        <v>1423</v>
      </c>
      <c r="L47" s="51"/>
      <c r="M47" s="52"/>
      <c r="N47" s="274"/>
      <c r="O47" s="53"/>
      <c r="P47" s="275"/>
      <c r="Q47" s="276"/>
      <c r="R47" s="233"/>
      <c r="S47" s="45"/>
      <c r="T47" s="277"/>
      <c r="U47" s="22"/>
      <c r="V47" s="278"/>
      <c r="W47" s="277"/>
      <c r="X47" s="278"/>
      <c r="Y47" s="279"/>
      <c r="Z47" s="280"/>
      <c r="AA47" s="259"/>
    </row>
    <row r="48" spans="1:27" ht="30" customHeight="1" x14ac:dyDescent="0.35">
      <c r="A48" s="271"/>
      <c r="B48" s="444" t="s">
        <v>1430</v>
      </c>
      <c r="C48" s="370"/>
      <c r="D48" s="359"/>
      <c r="E48" s="50"/>
      <c r="F48" s="47"/>
      <c r="G48" s="50"/>
      <c r="H48" s="272"/>
      <c r="I48" s="441" t="str">
        <f t="shared" si="0"/>
        <v>'----'</v>
      </c>
      <c r="J48" s="359"/>
      <c r="K48" s="273" t="s">
        <v>1423</v>
      </c>
      <c r="L48" s="51"/>
      <c r="M48" s="52"/>
      <c r="N48" s="274"/>
      <c r="O48" s="53"/>
      <c r="P48" s="275"/>
      <c r="Q48" s="276"/>
      <c r="R48" s="233"/>
      <c r="S48" s="45"/>
      <c r="T48" s="277"/>
      <c r="U48" s="22"/>
      <c r="V48" s="278"/>
      <c r="W48" s="277"/>
      <c r="X48" s="278"/>
      <c r="Y48" s="279"/>
      <c r="Z48" s="281"/>
      <c r="AA48" s="259"/>
    </row>
    <row r="49" spans="1:27" ht="30" customHeight="1" x14ac:dyDescent="0.35">
      <c r="A49" s="271"/>
      <c r="B49" s="444" t="s">
        <v>1431</v>
      </c>
      <c r="C49" s="370"/>
      <c r="D49" s="359"/>
      <c r="E49" s="50"/>
      <c r="F49" s="47"/>
      <c r="G49" s="50"/>
      <c r="H49" s="240" t="s">
        <v>1428</v>
      </c>
      <c r="I49" s="441" t="str">
        <f t="shared" si="0"/>
        <v>'----'</v>
      </c>
      <c r="J49" s="359"/>
      <c r="K49" s="273" t="s">
        <v>1423</v>
      </c>
      <c r="L49" s="51"/>
      <c r="M49" s="52"/>
      <c r="N49" s="274"/>
      <c r="O49" s="445"/>
      <c r="P49" s="370"/>
      <c r="Q49" s="359"/>
      <c r="R49" s="233"/>
      <c r="S49" s="45"/>
      <c r="T49" s="393"/>
      <c r="U49" s="373"/>
      <c r="V49" s="364"/>
      <c r="W49" s="401"/>
      <c r="X49" s="364"/>
      <c r="Y49" s="408"/>
      <c r="Z49" s="409"/>
      <c r="AA49" s="259"/>
    </row>
    <row r="50" spans="1:27" ht="30" customHeight="1" x14ac:dyDescent="0.35">
      <c r="A50" s="271"/>
      <c r="B50" s="444" t="s">
        <v>1432</v>
      </c>
      <c r="C50" s="370"/>
      <c r="D50" s="359"/>
      <c r="E50" s="50"/>
      <c r="F50" s="47"/>
      <c r="G50" s="50"/>
      <c r="H50" s="240"/>
      <c r="I50" s="441" t="str">
        <f t="shared" si="0"/>
        <v>'----'</v>
      </c>
      <c r="J50" s="359"/>
      <c r="K50" s="273" t="s">
        <v>1423</v>
      </c>
      <c r="L50" s="51"/>
      <c r="M50" s="52"/>
      <c r="N50" s="274"/>
      <c r="O50" s="53"/>
      <c r="P50" s="275"/>
      <c r="Q50" s="276"/>
      <c r="R50" s="233"/>
      <c r="S50" s="45"/>
      <c r="T50" s="365"/>
      <c r="U50" s="375"/>
      <c r="V50" s="366"/>
      <c r="W50" s="365"/>
      <c r="X50" s="366"/>
      <c r="Y50" s="361"/>
      <c r="Z50" s="361"/>
      <c r="AA50" s="259"/>
    </row>
    <row r="51" spans="1:27" ht="30" customHeight="1" x14ac:dyDescent="0.35">
      <c r="A51" s="271"/>
      <c r="B51" s="444" t="s">
        <v>1433</v>
      </c>
      <c r="C51" s="370"/>
      <c r="D51" s="359"/>
      <c r="E51" s="50"/>
      <c r="F51" s="47"/>
      <c r="G51" s="50"/>
      <c r="H51" s="240" t="s">
        <v>1428</v>
      </c>
      <c r="I51" s="441" t="str">
        <f t="shared" si="0"/>
        <v>'----'</v>
      </c>
      <c r="J51" s="359"/>
      <c r="K51" s="273" t="s">
        <v>1423</v>
      </c>
      <c r="L51" s="51"/>
      <c r="M51" s="52"/>
      <c r="N51" s="274"/>
      <c r="O51" s="445"/>
      <c r="P51" s="370"/>
      <c r="Q51" s="359"/>
      <c r="R51" s="233"/>
      <c r="S51" s="45"/>
      <c r="T51" s="367"/>
      <c r="U51" s="376"/>
      <c r="V51" s="368"/>
      <c r="W51" s="367"/>
      <c r="X51" s="368"/>
      <c r="Y51" s="362"/>
      <c r="Z51" s="362"/>
      <c r="AA51" s="259"/>
    </row>
    <row r="52" spans="1:27" ht="30" customHeight="1" x14ac:dyDescent="0.35">
      <c r="A52" s="271"/>
      <c r="B52" s="444" t="s">
        <v>1434</v>
      </c>
      <c r="C52" s="370"/>
      <c r="D52" s="359"/>
      <c r="E52" s="50">
        <v>0</v>
      </c>
      <c r="F52" s="47"/>
      <c r="G52" s="50">
        <v>40000</v>
      </c>
      <c r="H52" s="240" t="s">
        <v>1428</v>
      </c>
      <c r="I52" s="441">
        <f t="shared" si="0"/>
        <v>0</v>
      </c>
      <c r="J52" s="359"/>
      <c r="K52" s="273" t="s">
        <v>1423</v>
      </c>
      <c r="L52" s="51">
        <v>45320</v>
      </c>
      <c r="M52" s="52" t="s">
        <v>1435</v>
      </c>
      <c r="N52" s="274"/>
      <c r="O52" s="445"/>
      <c r="P52" s="370"/>
      <c r="Q52" s="359"/>
      <c r="R52" s="233"/>
      <c r="S52" s="45"/>
      <c r="T52" s="393"/>
      <c r="U52" s="373"/>
      <c r="V52" s="364"/>
      <c r="W52" s="401"/>
      <c r="X52" s="364"/>
      <c r="Y52" s="408"/>
      <c r="Z52" s="409"/>
      <c r="AA52" s="259"/>
    </row>
    <row r="53" spans="1:27" ht="30" customHeight="1" x14ac:dyDescent="0.35">
      <c r="A53" s="271"/>
      <c r="B53" s="444" t="s">
        <v>1436</v>
      </c>
      <c r="C53" s="370"/>
      <c r="D53" s="359"/>
      <c r="E53" s="50"/>
      <c r="F53" s="47"/>
      <c r="G53" s="50"/>
      <c r="H53" s="240" t="s">
        <v>1428</v>
      </c>
      <c r="I53" s="441" t="str">
        <f t="shared" si="0"/>
        <v>'----'</v>
      </c>
      <c r="J53" s="359"/>
      <c r="K53" s="273" t="s">
        <v>1423</v>
      </c>
      <c r="L53" s="51"/>
      <c r="M53" s="52"/>
      <c r="N53" s="274"/>
      <c r="O53" s="445"/>
      <c r="P53" s="370"/>
      <c r="Q53" s="359"/>
      <c r="R53" s="233"/>
      <c r="S53" s="45"/>
      <c r="T53" s="367"/>
      <c r="U53" s="376"/>
      <c r="V53" s="368"/>
      <c r="W53" s="367"/>
      <c r="X53" s="368"/>
      <c r="Y53" s="362"/>
      <c r="Z53" s="362"/>
      <c r="AA53" s="259"/>
    </row>
    <row r="54" spans="1:27" ht="30" customHeight="1" x14ac:dyDescent="0.35">
      <c r="A54" s="271"/>
      <c r="B54" s="444" t="s">
        <v>1437</v>
      </c>
      <c r="C54" s="370"/>
      <c r="D54" s="359"/>
      <c r="E54" s="50">
        <f>SUM(E46:E53)</f>
        <v>0</v>
      </c>
      <c r="F54" s="47"/>
      <c r="G54" s="50">
        <f>SUM(F46:G53)</f>
        <v>40000</v>
      </c>
      <c r="H54" s="240" t="s">
        <v>1428</v>
      </c>
      <c r="I54" s="441">
        <f t="shared" si="0"/>
        <v>0</v>
      </c>
      <c r="J54" s="359"/>
      <c r="K54" s="273" t="s">
        <v>1423</v>
      </c>
      <c r="L54" s="51"/>
      <c r="M54" s="52"/>
      <c r="N54" s="274"/>
      <c r="O54" s="445"/>
      <c r="P54" s="370"/>
      <c r="Q54" s="359"/>
      <c r="R54" s="233"/>
      <c r="S54" s="45"/>
      <c r="T54" s="393"/>
      <c r="U54" s="373"/>
      <c r="V54" s="364"/>
      <c r="W54" s="401"/>
      <c r="X54" s="364"/>
      <c r="Y54" s="408"/>
      <c r="Z54" s="409"/>
      <c r="AA54" s="259"/>
    </row>
    <row r="55" spans="1:27" ht="30" customHeight="1" x14ac:dyDescent="0.3">
      <c r="A55" s="241"/>
      <c r="B55" s="40"/>
      <c r="C55" s="40"/>
      <c r="D55" s="40"/>
      <c r="E55" s="40"/>
      <c r="F55" s="40"/>
      <c r="G55" s="40"/>
      <c r="H55" s="40"/>
      <c r="I55" s="40"/>
      <c r="J55" s="40"/>
      <c r="K55" s="40"/>
      <c r="L55" s="40"/>
      <c r="M55" s="40"/>
      <c r="N55" s="40"/>
      <c r="O55" s="40"/>
      <c r="P55" s="40"/>
      <c r="Q55" s="40"/>
      <c r="R55" s="20"/>
      <c r="S55" s="45"/>
      <c r="T55" s="367"/>
      <c r="U55" s="376"/>
      <c r="V55" s="368"/>
      <c r="W55" s="367"/>
      <c r="X55" s="368"/>
      <c r="Y55" s="362"/>
      <c r="Z55" s="362"/>
      <c r="AA55" s="259"/>
    </row>
    <row r="56" spans="1:27" ht="30" customHeight="1" x14ac:dyDescent="0.3">
      <c r="A56" s="282"/>
      <c r="B56" s="458" t="s">
        <v>1438</v>
      </c>
      <c r="C56" s="364"/>
      <c r="D56" s="48" t="s">
        <v>1439</v>
      </c>
      <c r="E56" s="457" t="s">
        <v>1440</v>
      </c>
      <c r="F56" s="370"/>
      <c r="G56" s="359"/>
      <c r="H56" s="40"/>
      <c r="I56" s="40"/>
      <c r="J56" s="40"/>
      <c r="K56" s="465" t="s">
        <v>1441</v>
      </c>
      <c r="L56" s="373"/>
      <c r="M56" s="364"/>
      <c r="N56" s="457" t="s">
        <v>1442</v>
      </c>
      <c r="O56" s="370"/>
      <c r="P56" s="457" t="s">
        <v>1443</v>
      </c>
      <c r="Q56" s="359"/>
      <c r="R56" s="233"/>
      <c r="S56" s="45"/>
      <c r="T56" s="393"/>
      <c r="U56" s="373"/>
      <c r="V56" s="364"/>
      <c r="W56" s="401"/>
      <c r="X56" s="364"/>
      <c r="Y56" s="408"/>
      <c r="Z56" s="409"/>
      <c r="AA56" s="259"/>
    </row>
    <row r="57" spans="1:27" ht="124.95" customHeight="1" x14ac:dyDescent="0.3">
      <c r="A57" s="282"/>
      <c r="B57" s="367"/>
      <c r="C57" s="368"/>
      <c r="D57" s="54">
        <v>45320</v>
      </c>
      <c r="E57" s="427">
        <v>45324</v>
      </c>
      <c r="F57" s="370"/>
      <c r="G57" s="359"/>
      <c r="H57" s="40"/>
      <c r="I57" s="40"/>
      <c r="J57" s="40"/>
      <c r="K57" s="365"/>
      <c r="L57" s="375"/>
      <c r="M57" s="366"/>
      <c r="N57" s="466" t="s">
        <v>1444</v>
      </c>
      <c r="O57" s="359"/>
      <c r="P57" s="462" t="s">
        <v>1445</v>
      </c>
      <c r="Q57" s="463"/>
      <c r="R57" s="233"/>
      <c r="S57" s="45"/>
      <c r="T57" s="367"/>
      <c r="U57" s="376"/>
      <c r="V57" s="368"/>
      <c r="W57" s="367"/>
      <c r="X57" s="368"/>
      <c r="Y57" s="362"/>
      <c r="Z57" s="362"/>
      <c r="AA57" s="259"/>
    </row>
    <row r="58" spans="1:27" ht="30" customHeight="1" x14ac:dyDescent="0.3">
      <c r="A58" s="282"/>
      <c r="B58" s="458" t="s">
        <v>1446</v>
      </c>
      <c r="C58" s="364"/>
      <c r="D58" s="55" t="s">
        <v>1447</v>
      </c>
      <c r="E58" s="467" t="s">
        <v>1448</v>
      </c>
      <c r="F58" s="370"/>
      <c r="G58" s="359"/>
      <c r="H58" s="40"/>
      <c r="I58" s="40"/>
      <c r="J58" s="40"/>
      <c r="K58" s="365"/>
      <c r="L58" s="375"/>
      <c r="M58" s="366"/>
      <c r="N58" s="457" t="s">
        <v>1449</v>
      </c>
      <c r="O58" s="370"/>
      <c r="P58" s="370"/>
      <c r="Q58" s="359"/>
      <c r="R58" s="233"/>
      <c r="S58" s="45"/>
      <c r="T58" s="393"/>
      <c r="U58" s="373"/>
      <c r="V58" s="364"/>
      <c r="W58" s="401"/>
      <c r="X58" s="364"/>
      <c r="Y58" s="408"/>
      <c r="Z58" s="409"/>
      <c r="AA58" s="259"/>
    </row>
    <row r="59" spans="1:27" ht="30" customHeight="1" x14ac:dyDescent="0.3">
      <c r="A59" s="282"/>
      <c r="B59" s="367"/>
      <c r="C59" s="368"/>
      <c r="D59" s="54"/>
      <c r="E59" s="427"/>
      <c r="F59" s="370"/>
      <c r="G59" s="359"/>
      <c r="H59" s="40"/>
      <c r="I59" s="40"/>
      <c r="J59" s="40"/>
      <c r="K59" s="367"/>
      <c r="L59" s="376"/>
      <c r="M59" s="368"/>
      <c r="N59" s="445"/>
      <c r="O59" s="370"/>
      <c r="P59" s="370"/>
      <c r="Q59" s="359"/>
      <c r="R59" s="233"/>
      <c r="S59" s="45"/>
      <c r="T59" s="367"/>
      <c r="U59" s="376"/>
      <c r="V59" s="368"/>
      <c r="W59" s="367"/>
      <c r="X59" s="368"/>
      <c r="Y59" s="362"/>
      <c r="Z59" s="362"/>
      <c r="AA59" s="259"/>
    </row>
    <row r="60" spans="1:27" ht="30" customHeight="1" x14ac:dyDescent="0.3">
      <c r="A60" s="241"/>
      <c r="B60" s="459"/>
      <c r="C60" s="375"/>
      <c r="D60" s="375"/>
      <c r="E60" s="375"/>
      <c r="F60" s="375"/>
      <c r="G60" s="375"/>
      <c r="H60" s="375"/>
      <c r="I60" s="375"/>
      <c r="J60" s="375"/>
      <c r="K60" s="375"/>
      <c r="L60" s="375"/>
      <c r="M60" s="375"/>
      <c r="N60" s="375"/>
      <c r="O60" s="375"/>
      <c r="P60" s="375"/>
      <c r="Q60" s="375"/>
      <c r="R60" s="375"/>
      <c r="S60" s="45"/>
      <c r="T60" s="266"/>
      <c r="AA60" s="283"/>
    </row>
    <row r="61" spans="1:27" ht="30" customHeight="1" x14ac:dyDescent="0.3">
      <c r="A61" s="284"/>
      <c r="B61" s="460" t="s">
        <v>1450</v>
      </c>
      <c r="C61" s="370"/>
      <c r="D61" s="370"/>
      <c r="E61" s="370"/>
      <c r="F61" s="370"/>
      <c r="G61" s="370"/>
      <c r="H61" s="370"/>
      <c r="I61" s="370"/>
      <c r="J61" s="370"/>
      <c r="K61" s="370"/>
      <c r="L61" s="370"/>
      <c r="M61" s="359"/>
      <c r="N61" s="464" t="s">
        <v>1451</v>
      </c>
      <c r="O61" s="429"/>
      <c r="P61" s="429"/>
      <c r="Q61" s="429"/>
      <c r="R61" s="429"/>
      <c r="S61" s="429"/>
      <c r="T61" s="429"/>
      <c r="V61" s="266"/>
      <c r="W61" s="266"/>
      <c r="X61" s="266"/>
      <c r="Y61" s="266"/>
      <c r="Z61" s="266"/>
      <c r="AA61" s="283"/>
    </row>
    <row r="62" spans="1:27" ht="15" customHeight="1" x14ac:dyDescent="0.3">
      <c r="A62" s="56"/>
      <c r="B62" s="461"/>
      <c r="C62" s="451"/>
      <c r="D62" s="451"/>
      <c r="E62" s="451"/>
      <c r="F62" s="451"/>
      <c r="G62" s="451"/>
      <c r="H62" s="451"/>
      <c r="I62" s="451"/>
      <c r="J62" s="451"/>
      <c r="K62" s="451"/>
      <c r="L62" s="451"/>
      <c r="M62" s="451"/>
      <c r="N62" s="451"/>
      <c r="O62" s="451"/>
      <c r="P62" s="451"/>
      <c r="Q62" s="451"/>
      <c r="R62" s="451"/>
      <c r="S62" s="57"/>
      <c r="T62" s="285"/>
      <c r="U62" s="285"/>
      <c r="V62" s="285"/>
      <c r="W62" s="285"/>
      <c r="X62" s="285"/>
      <c r="Y62" s="285"/>
      <c r="Z62" s="285"/>
      <c r="AA62" s="286"/>
    </row>
    <row r="63" spans="1:27" ht="15.75" customHeight="1" x14ac:dyDescent="0.3"/>
    <row r="64" spans="1:27"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4">
    <mergeCell ref="Z52:Z53"/>
    <mergeCell ref="W54:X55"/>
    <mergeCell ref="Y54:Y55"/>
    <mergeCell ref="Z54:Z55"/>
    <mergeCell ref="T54:V55"/>
    <mergeCell ref="T56:V57"/>
    <mergeCell ref="W56:X57"/>
    <mergeCell ref="Y56:Y57"/>
    <mergeCell ref="Z56:Z57"/>
    <mergeCell ref="B47:D47"/>
    <mergeCell ref="B56:C57"/>
    <mergeCell ref="B58:C59"/>
    <mergeCell ref="B60:R60"/>
    <mergeCell ref="B61:M61"/>
    <mergeCell ref="B62:R62"/>
    <mergeCell ref="T52:V53"/>
    <mergeCell ref="W52:X53"/>
    <mergeCell ref="Y52:Y53"/>
    <mergeCell ref="T58:V59"/>
    <mergeCell ref="W58:X59"/>
    <mergeCell ref="P57:Q57"/>
    <mergeCell ref="N58:Q58"/>
    <mergeCell ref="N61:T61"/>
    <mergeCell ref="E59:G59"/>
    <mergeCell ref="N59:Q59"/>
    <mergeCell ref="E56:G56"/>
    <mergeCell ref="K56:M59"/>
    <mergeCell ref="N56:O56"/>
    <mergeCell ref="P56:Q56"/>
    <mergeCell ref="E57:G57"/>
    <mergeCell ref="N57:O57"/>
    <mergeCell ref="E58:G58"/>
    <mergeCell ref="B48:D48"/>
    <mergeCell ref="M25:R26"/>
    <mergeCell ref="B25:C26"/>
    <mergeCell ref="B28:B40"/>
    <mergeCell ref="J28:K40"/>
    <mergeCell ref="E40:F40"/>
    <mergeCell ref="L40:M40"/>
    <mergeCell ref="N40:O40"/>
    <mergeCell ref="Q40:R40"/>
    <mergeCell ref="I46:J46"/>
    <mergeCell ref="J41:K41"/>
    <mergeCell ref="B42:R43"/>
    <mergeCell ref="I45:J45"/>
    <mergeCell ref="O45:Q45"/>
    <mergeCell ref="B46:D46"/>
    <mergeCell ref="O46:Q46"/>
    <mergeCell ref="B49:D49"/>
    <mergeCell ref="I49:J49"/>
    <mergeCell ref="O49:Q49"/>
    <mergeCell ref="B50:D50"/>
    <mergeCell ref="O51:Q51"/>
    <mergeCell ref="O53:Q53"/>
    <mergeCell ref="O54:Q54"/>
    <mergeCell ref="B51:D51"/>
    <mergeCell ref="B52:D52"/>
    <mergeCell ref="O52:Q52"/>
    <mergeCell ref="B53:D53"/>
    <mergeCell ref="I53:J53"/>
    <mergeCell ref="B54:D54"/>
    <mergeCell ref="I54:J54"/>
    <mergeCell ref="I52:J52"/>
    <mergeCell ref="T39:V40"/>
    <mergeCell ref="W39:X40"/>
    <mergeCell ref="Y39:Y40"/>
    <mergeCell ref="Z39:Z40"/>
    <mergeCell ref="W41:X42"/>
    <mergeCell ref="Y41:Y42"/>
    <mergeCell ref="Z41:Z42"/>
    <mergeCell ref="I50:J50"/>
    <mergeCell ref="I51:J51"/>
    <mergeCell ref="I47:J47"/>
    <mergeCell ref="Y49:Y51"/>
    <mergeCell ref="Z49:Z51"/>
    <mergeCell ref="T41:V42"/>
    <mergeCell ref="T45:V46"/>
    <mergeCell ref="W45:X46"/>
    <mergeCell ref="Y45:Y46"/>
    <mergeCell ref="Z45:Z46"/>
    <mergeCell ref="T49:V51"/>
    <mergeCell ref="W49:X51"/>
    <mergeCell ref="I48:J48"/>
    <mergeCell ref="T43:V44"/>
    <mergeCell ref="W43:X44"/>
    <mergeCell ref="Y43:Y44"/>
    <mergeCell ref="Z43:Z44"/>
    <mergeCell ref="D15:I16"/>
    <mergeCell ref="J15:L16"/>
    <mergeCell ref="B17:C17"/>
    <mergeCell ref="D17:I17"/>
    <mergeCell ref="J17:L18"/>
    <mergeCell ref="M17:R18"/>
    <mergeCell ref="D18:I18"/>
    <mergeCell ref="T33:V34"/>
    <mergeCell ref="T35:V36"/>
    <mergeCell ref="J21:L22"/>
    <mergeCell ref="M21:R22"/>
    <mergeCell ref="B18:C18"/>
    <mergeCell ref="B19:C20"/>
    <mergeCell ref="D19:I20"/>
    <mergeCell ref="J19:L20"/>
    <mergeCell ref="M19:R20"/>
    <mergeCell ref="B21:C22"/>
    <mergeCell ref="D21:I22"/>
    <mergeCell ref="B23:C24"/>
    <mergeCell ref="D23:I24"/>
    <mergeCell ref="J23:L24"/>
    <mergeCell ref="M23:R24"/>
    <mergeCell ref="D25:I26"/>
    <mergeCell ref="J25:L26"/>
    <mergeCell ref="A1:AA1"/>
    <mergeCell ref="D3:E3"/>
    <mergeCell ref="G3:K3"/>
    <mergeCell ref="M3:P3"/>
    <mergeCell ref="X3:Z3"/>
    <mergeCell ref="G4:K7"/>
    <mergeCell ref="Y6:Z6"/>
    <mergeCell ref="D4:E7"/>
    <mergeCell ref="B8:D8"/>
    <mergeCell ref="T3:V3"/>
    <mergeCell ref="T4:V8"/>
    <mergeCell ref="Y58:Y59"/>
    <mergeCell ref="Z58:Z59"/>
    <mergeCell ref="Y4:Z4"/>
    <mergeCell ref="Y5:Z5"/>
    <mergeCell ref="X7:X8"/>
    <mergeCell ref="Y7:Z8"/>
    <mergeCell ref="Y12:Z14"/>
    <mergeCell ref="B10:R10"/>
    <mergeCell ref="T10:Z10"/>
    <mergeCell ref="B11:I11"/>
    <mergeCell ref="J11:R11"/>
    <mergeCell ref="Y11:Z11"/>
    <mergeCell ref="B12:C14"/>
    <mergeCell ref="D12:I14"/>
    <mergeCell ref="J12:L14"/>
    <mergeCell ref="M12:R14"/>
    <mergeCell ref="B15:C16"/>
    <mergeCell ref="M15:R16"/>
    <mergeCell ref="T12:T14"/>
    <mergeCell ref="U12:U14"/>
    <mergeCell ref="V12:V14"/>
    <mergeCell ref="W12:W14"/>
    <mergeCell ref="X12:X14"/>
    <mergeCell ref="U18:U20"/>
    <mergeCell ref="T28:Z29"/>
    <mergeCell ref="T31:V32"/>
    <mergeCell ref="W31:X32"/>
    <mergeCell ref="Y31:Y32"/>
    <mergeCell ref="Z31:Z32"/>
    <mergeCell ref="W33:X34"/>
    <mergeCell ref="Y33:Y34"/>
    <mergeCell ref="Z33:Z34"/>
    <mergeCell ref="Y37:Y38"/>
    <mergeCell ref="Z37:Z38"/>
    <mergeCell ref="W35:X36"/>
    <mergeCell ref="Y35:Y36"/>
    <mergeCell ref="Z35:Z36"/>
    <mergeCell ref="T37:V38"/>
    <mergeCell ref="W37:X38"/>
    <mergeCell ref="T21:T23"/>
    <mergeCell ref="U21:U23"/>
    <mergeCell ref="V21:V23"/>
    <mergeCell ref="W21:W23"/>
    <mergeCell ref="X21:X23"/>
    <mergeCell ref="Y21:Z23"/>
    <mergeCell ref="T24:T26"/>
    <mergeCell ref="U24:U26"/>
    <mergeCell ref="V24:V26"/>
    <mergeCell ref="W24:W26"/>
    <mergeCell ref="X24:X26"/>
    <mergeCell ref="Y24:Z26"/>
    <mergeCell ref="W18:W20"/>
    <mergeCell ref="X18:X20"/>
    <mergeCell ref="T15:T17"/>
    <mergeCell ref="U15:U17"/>
    <mergeCell ref="V15:V17"/>
    <mergeCell ref="W15:W17"/>
    <mergeCell ref="X15:X17"/>
    <mergeCell ref="Y15:Z17"/>
    <mergeCell ref="Y18:Z20"/>
    <mergeCell ref="T18:T20"/>
    <mergeCell ref="V18:V20"/>
  </mergeCells>
  <conditionalFormatting sqref="D4 G4 D12:I26 E34 O34">
    <cfRule type="cellIs" dxfId="59" priority="4" operator="equal">
      <formula>"data to be synchronized from VIM database"</formula>
    </cfRule>
  </conditionalFormatting>
  <conditionalFormatting sqref="M12">
    <cfRule type="cellIs" dxfId="58" priority="5" operator="equal">
      <formula>"data to be synchronized from VIM database"</formula>
    </cfRule>
  </conditionalFormatting>
  <conditionalFormatting sqref="M17:R20">
    <cfRule type="cellIs" dxfId="57" priority="3" operator="equal">
      <formula>"data to be synchronized from VIM database"</formula>
    </cfRule>
  </conditionalFormatting>
  <conditionalFormatting sqref="M23:R26">
    <cfRule type="cellIs" dxfId="56" priority="1" operator="equal">
      <formula>"data to be synchronized from VIM database"</formula>
    </cfRule>
  </conditionalFormatting>
  <dataValidations count="1">
    <dataValidation type="custom" allowBlank="1" showDropDown="1" showErrorMessage="1" sqref="Y49 Y52 Y54 Y56 Y58 Y33 Y37 Y35 Y39 Y41 Y43" xr:uid="{00000000-0002-0000-0200-000000000000}">
      <formula1>OR(NOT(ISERROR(DATEVALUE(Y33))), AND(ISNUMBER(Y33), LEFT(CELL("format", Y33))="D"))</formula1>
    </dataValidation>
  </dataValidations>
  <pageMargins left="0.25" right="0.25" top="0.75" bottom="0.75" header="0" footer="0"/>
  <pageSetup paperSize="8" orientation="landscape"/>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pageSetUpPr fitToPage="1"/>
  </sheetPr>
  <dimension ref="A1:F1000"/>
  <sheetViews>
    <sheetView topLeftCell="A8" zoomScale="70" zoomScaleNormal="70" workbookViewId="0">
      <selection activeCell="D15" sqref="D15"/>
    </sheetView>
  </sheetViews>
  <sheetFormatPr baseColWidth="10" defaultColWidth="14.44140625" defaultRowHeight="15" customHeight="1" x14ac:dyDescent="0.3"/>
  <cols>
    <col min="1" max="1" width="8" customWidth="1"/>
    <col min="2" max="3" width="72.6640625" customWidth="1"/>
    <col min="4" max="4" width="29.109375" customWidth="1"/>
    <col min="5" max="5" width="22.88671875" customWidth="1"/>
    <col min="6" max="6" width="24.6640625" customWidth="1"/>
    <col min="7" max="26" width="12.5546875" customWidth="1"/>
  </cols>
  <sheetData>
    <row r="1" spans="1:6" ht="39.75" customHeight="1" x14ac:dyDescent="0.3">
      <c r="A1" s="468" t="s">
        <v>1452</v>
      </c>
      <c r="B1" s="370"/>
      <c r="C1" s="370"/>
      <c r="D1" s="370"/>
      <c r="E1" s="370"/>
      <c r="F1" s="359"/>
    </row>
    <row r="2" spans="1:6" ht="57" customHeight="1" x14ac:dyDescent="0.3">
      <c r="A2" s="58" t="s">
        <v>1453</v>
      </c>
      <c r="B2" s="59" t="s">
        <v>1454</v>
      </c>
      <c r="C2" s="59" t="s">
        <v>1455</v>
      </c>
      <c r="D2" s="59" t="s">
        <v>1456</v>
      </c>
      <c r="E2" s="60" t="s">
        <v>1457</v>
      </c>
      <c r="F2" s="60" t="s">
        <v>1458</v>
      </c>
    </row>
    <row r="3" spans="1:6" ht="80.400000000000006" customHeight="1" x14ac:dyDescent="0.3">
      <c r="A3" s="61">
        <v>1</v>
      </c>
      <c r="B3" s="62" t="s">
        <v>1459</v>
      </c>
      <c r="C3" s="62" t="s">
        <v>1460</v>
      </c>
      <c r="D3" s="63" t="s">
        <v>1461</v>
      </c>
      <c r="E3" s="63">
        <v>45320</v>
      </c>
      <c r="F3" s="63">
        <v>45320</v>
      </c>
    </row>
    <row r="4" spans="1:6" ht="67.2" customHeight="1" x14ac:dyDescent="0.3">
      <c r="A4" s="61">
        <v>2</v>
      </c>
      <c r="B4" s="62" t="s">
        <v>1462</v>
      </c>
      <c r="C4" s="62" t="s">
        <v>1463</v>
      </c>
      <c r="D4" s="64" t="s">
        <v>1464</v>
      </c>
      <c r="E4" s="63">
        <v>45327</v>
      </c>
      <c r="F4" s="63">
        <v>45327</v>
      </c>
    </row>
    <row r="5" spans="1:6" ht="82.95" customHeight="1" x14ac:dyDescent="0.3">
      <c r="A5" s="61">
        <v>3</v>
      </c>
      <c r="B5" s="62" t="s">
        <v>1465</v>
      </c>
      <c r="C5" s="62" t="s">
        <v>1466</v>
      </c>
      <c r="D5" s="63" t="s">
        <v>1461</v>
      </c>
      <c r="E5" s="63">
        <v>45325</v>
      </c>
      <c r="F5" s="63">
        <v>45325</v>
      </c>
    </row>
    <row r="6" spans="1:6" ht="76.95" customHeight="1" x14ac:dyDescent="0.3">
      <c r="A6" s="61">
        <v>4</v>
      </c>
      <c r="B6" s="62" t="s">
        <v>1467</v>
      </c>
      <c r="C6" s="62" t="s">
        <v>1468</v>
      </c>
      <c r="D6" s="63" t="s">
        <v>1461</v>
      </c>
      <c r="E6" s="63">
        <v>45327</v>
      </c>
      <c r="F6" s="63">
        <v>45327</v>
      </c>
    </row>
    <row r="7" spans="1:6" ht="73.95" customHeight="1" x14ac:dyDescent="0.3">
      <c r="A7" s="61">
        <v>5</v>
      </c>
      <c r="B7" s="62" t="s">
        <v>1469</v>
      </c>
      <c r="C7" s="62" t="s">
        <v>1470</v>
      </c>
      <c r="D7" s="63" t="s">
        <v>1461</v>
      </c>
      <c r="E7" s="63">
        <v>45330</v>
      </c>
      <c r="F7" s="63">
        <v>45330</v>
      </c>
    </row>
    <row r="8" spans="1:6" ht="82.95" customHeight="1" x14ac:dyDescent="0.3">
      <c r="A8" s="61">
        <v>6</v>
      </c>
      <c r="B8" s="62" t="s">
        <v>1471</v>
      </c>
      <c r="C8" s="62" t="s">
        <v>1472</v>
      </c>
      <c r="D8" s="63" t="s">
        <v>1461</v>
      </c>
      <c r="E8" s="63">
        <v>45320</v>
      </c>
      <c r="F8" s="63">
        <v>45320</v>
      </c>
    </row>
    <row r="9" spans="1:6" ht="207" customHeight="1" x14ac:dyDescent="0.3">
      <c r="A9" s="61">
        <v>7</v>
      </c>
      <c r="B9" s="62" t="s">
        <v>1473</v>
      </c>
      <c r="C9" s="62" t="s">
        <v>1474</v>
      </c>
      <c r="D9" s="63" t="s">
        <v>1461</v>
      </c>
      <c r="E9" s="63">
        <v>45335</v>
      </c>
      <c r="F9" s="63">
        <v>45336</v>
      </c>
    </row>
    <row r="10" spans="1:6" ht="37.5" customHeight="1" x14ac:dyDescent="0.3">
      <c r="A10" s="61">
        <v>8</v>
      </c>
      <c r="B10" s="62"/>
      <c r="C10" s="62"/>
      <c r="D10" s="64"/>
      <c r="E10" s="63"/>
      <c r="F10" s="63"/>
    </row>
    <row r="11" spans="1:6" ht="37.5" customHeight="1" x14ac:dyDescent="0.3">
      <c r="A11" s="61">
        <v>9</v>
      </c>
      <c r="B11" s="62"/>
      <c r="C11" s="62"/>
      <c r="D11" s="64"/>
      <c r="E11" s="63"/>
      <c r="F11" s="63"/>
    </row>
    <row r="12" spans="1:6" ht="37.5" customHeight="1" x14ac:dyDescent="0.3">
      <c r="A12" s="61">
        <v>10</v>
      </c>
      <c r="B12" s="62"/>
      <c r="C12" s="62"/>
      <c r="D12" s="64"/>
      <c r="E12" s="63"/>
      <c r="F12" s="63"/>
    </row>
    <row r="13" spans="1:6" ht="37.5" customHeight="1" x14ac:dyDescent="0.3">
      <c r="A13" s="61">
        <v>11</v>
      </c>
      <c r="B13" s="62"/>
      <c r="C13" s="62"/>
      <c r="D13" s="64"/>
      <c r="E13" s="63"/>
      <c r="F13" s="63"/>
    </row>
    <row r="14" spans="1:6" ht="37.5" customHeight="1" x14ac:dyDescent="0.3">
      <c r="A14" s="61">
        <v>12</v>
      </c>
      <c r="B14" s="62"/>
      <c r="C14" s="62"/>
      <c r="D14" s="64"/>
      <c r="E14" s="63"/>
      <c r="F14" s="63"/>
    </row>
    <row r="15" spans="1:6" ht="37.5" customHeight="1" x14ac:dyDescent="0.3">
      <c r="A15" s="61">
        <v>13</v>
      </c>
      <c r="B15" s="62"/>
      <c r="C15" s="62"/>
      <c r="D15" s="64"/>
      <c r="E15" s="63"/>
      <c r="F15" s="63"/>
    </row>
    <row r="16" spans="1:6" ht="37.5" customHeight="1" x14ac:dyDescent="0.3">
      <c r="A16" s="61">
        <v>14</v>
      </c>
      <c r="B16" s="62"/>
      <c r="C16" s="62"/>
      <c r="D16" s="64"/>
      <c r="E16" s="63"/>
      <c r="F16" s="63"/>
    </row>
    <row r="17" spans="1:6" ht="37.5" customHeight="1" x14ac:dyDescent="0.3">
      <c r="A17" s="61">
        <v>15</v>
      </c>
      <c r="B17" s="62"/>
      <c r="C17" s="62"/>
      <c r="D17" s="64"/>
      <c r="E17" s="63"/>
      <c r="F17" s="63"/>
    </row>
    <row r="18" spans="1:6" ht="37.5" customHeight="1" x14ac:dyDescent="0.3">
      <c r="A18" s="61">
        <v>16</v>
      </c>
      <c r="B18" s="62"/>
      <c r="C18" s="62"/>
      <c r="D18" s="64"/>
      <c r="E18" s="63"/>
      <c r="F18" s="63"/>
    </row>
    <row r="19" spans="1:6" ht="37.5" customHeight="1" x14ac:dyDescent="0.3">
      <c r="A19" s="61">
        <v>17</v>
      </c>
      <c r="B19" s="62"/>
      <c r="C19" s="62"/>
      <c r="D19" s="64"/>
      <c r="E19" s="63"/>
      <c r="F19" s="63"/>
    </row>
    <row r="20" spans="1:6" ht="37.5" customHeight="1" x14ac:dyDescent="0.3">
      <c r="A20" s="61">
        <v>18</v>
      </c>
      <c r="B20" s="62"/>
      <c r="C20" s="62"/>
      <c r="D20" s="64"/>
      <c r="E20" s="63"/>
      <c r="F20" s="63"/>
    </row>
    <row r="21" spans="1:6" ht="37.5" customHeight="1" x14ac:dyDescent="0.3">
      <c r="A21" s="61">
        <v>19</v>
      </c>
      <c r="B21" s="62"/>
      <c r="C21" s="62"/>
      <c r="D21" s="64"/>
      <c r="E21" s="63"/>
      <c r="F21" s="63"/>
    </row>
    <row r="22" spans="1:6" ht="37.5" customHeight="1" x14ac:dyDescent="0.3">
      <c r="A22" s="61">
        <v>20</v>
      </c>
      <c r="B22" s="62"/>
      <c r="C22" s="62"/>
      <c r="D22" s="64"/>
      <c r="E22" s="63"/>
      <c r="F22" s="63"/>
    </row>
    <row r="23" spans="1:6" ht="37.5" customHeight="1" x14ac:dyDescent="0.3">
      <c r="A23" s="61">
        <v>21</v>
      </c>
      <c r="B23" s="62"/>
      <c r="C23" s="62"/>
      <c r="D23" s="64"/>
      <c r="E23" s="63"/>
      <c r="F23" s="63"/>
    </row>
    <row r="24" spans="1:6" ht="37.5" customHeight="1" x14ac:dyDescent="0.3">
      <c r="A24" s="61">
        <v>22</v>
      </c>
      <c r="B24" s="62"/>
      <c r="C24" s="62"/>
      <c r="D24" s="64"/>
      <c r="E24" s="63"/>
      <c r="F24" s="63"/>
    </row>
    <row r="25" spans="1:6" ht="37.5" customHeight="1" x14ac:dyDescent="0.3">
      <c r="A25" s="61">
        <v>23</v>
      </c>
      <c r="B25" s="62"/>
      <c r="C25" s="62"/>
      <c r="D25" s="64"/>
      <c r="E25" s="63"/>
      <c r="F25" s="63"/>
    </row>
    <row r="26" spans="1:6" ht="37.5" customHeight="1" x14ac:dyDescent="0.3">
      <c r="A26" s="61">
        <v>24</v>
      </c>
      <c r="B26" s="62"/>
      <c r="C26" s="62"/>
      <c r="D26" s="64"/>
      <c r="E26" s="63"/>
      <c r="F26" s="63"/>
    </row>
    <row r="27" spans="1:6" ht="37.5" customHeight="1" x14ac:dyDescent="0.3">
      <c r="A27" s="61">
        <v>25</v>
      </c>
      <c r="B27" s="62"/>
      <c r="C27" s="62"/>
      <c r="D27" s="64"/>
      <c r="E27" s="63"/>
      <c r="F27" s="63"/>
    </row>
    <row r="28" spans="1:6" ht="37.5" customHeight="1" x14ac:dyDescent="0.3">
      <c r="A28" s="61">
        <v>26</v>
      </c>
      <c r="B28" s="62"/>
      <c r="C28" s="62"/>
      <c r="D28" s="64"/>
      <c r="E28" s="63"/>
      <c r="F28" s="63"/>
    </row>
    <row r="29" spans="1:6" ht="37.5" customHeight="1" x14ac:dyDescent="0.3">
      <c r="A29" s="61">
        <v>27</v>
      </c>
      <c r="B29" s="62"/>
      <c r="C29" s="62"/>
      <c r="D29" s="64"/>
      <c r="E29" s="63"/>
      <c r="F29" s="63"/>
    </row>
    <row r="30" spans="1:6" ht="37.5" customHeight="1" x14ac:dyDescent="0.3">
      <c r="A30" s="61">
        <v>28</v>
      </c>
      <c r="B30" s="62"/>
      <c r="C30" s="62"/>
      <c r="D30" s="64"/>
      <c r="E30" s="63"/>
      <c r="F30" s="63"/>
    </row>
    <row r="31" spans="1:6" ht="37.5" customHeight="1" x14ac:dyDescent="0.3">
      <c r="A31" s="61">
        <v>29</v>
      </c>
      <c r="B31" s="62"/>
      <c r="C31" s="62"/>
      <c r="D31" s="64"/>
      <c r="E31" s="63"/>
      <c r="F31" s="63"/>
    </row>
    <row r="32" spans="1:6" ht="37.5" customHeight="1" x14ac:dyDescent="0.3">
      <c r="A32" s="61">
        <v>30</v>
      </c>
      <c r="B32" s="62"/>
      <c r="C32" s="62"/>
      <c r="D32" s="64"/>
      <c r="E32" s="63"/>
      <c r="F32" s="63"/>
    </row>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dataValidations count="1">
    <dataValidation type="custom" allowBlank="1" showDropDown="1" sqref="E3:F32" xr:uid="{00000000-0002-0000-0400-000000000000}">
      <formula1>OR(NOT(ISERROR(DATEVALUE(E3))), AND(ISNUMBER(E3), LEFT(CELL("format", E3))="D"))</formula1>
    </dataValidation>
  </dataValidations>
  <pageMargins left="0.25" right="0.25" top="0.75" bottom="0.75" header="0" footer="0"/>
  <pageSetup paperSize="9" orientation="portrait" r:id="rId1"/>
  <headerFooter>
    <oddFooter>&amp;R /</oddFooter>
  </headerFooter>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outlinePr summaryBelow="0" summaryRight="0"/>
  </sheetPr>
  <dimension ref="A1:AE1000"/>
  <sheetViews>
    <sheetView zoomScale="85" zoomScaleNormal="85" workbookViewId="0">
      <selection activeCell="AG10" sqref="AG10"/>
    </sheetView>
  </sheetViews>
  <sheetFormatPr baseColWidth="10" defaultColWidth="14.44140625" defaultRowHeight="15" customHeight="1" x14ac:dyDescent="0.3"/>
  <cols>
    <col min="1" max="1" width="15.44140625" customWidth="1"/>
    <col min="2" max="18" width="5.109375" customWidth="1"/>
    <col min="19" max="28" width="5.5546875" customWidth="1"/>
    <col min="29" max="29" width="5.109375" customWidth="1"/>
  </cols>
  <sheetData>
    <row r="1" spans="1:31" ht="36" x14ac:dyDescent="0.8">
      <c r="A1" s="471" t="s">
        <v>1475</v>
      </c>
      <c r="B1" s="370"/>
      <c r="C1" s="370"/>
      <c r="D1" s="370"/>
      <c r="E1" s="370"/>
      <c r="F1" s="370"/>
      <c r="G1" s="370"/>
      <c r="H1" s="370"/>
      <c r="I1" s="370"/>
      <c r="J1" s="370"/>
      <c r="K1" s="370"/>
      <c r="L1" s="370"/>
      <c r="M1" s="370"/>
      <c r="N1" s="370"/>
      <c r="O1" s="370"/>
      <c r="P1" s="370"/>
      <c r="Q1" s="370"/>
      <c r="R1" s="370"/>
      <c r="S1" s="370"/>
      <c r="T1" s="370"/>
      <c r="U1" s="370"/>
      <c r="V1" s="370"/>
      <c r="W1" s="370"/>
      <c r="X1" s="370"/>
      <c r="Y1" s="370"/>
      <c r="Z1" s="370"/>
      <c r="AA1" s="370"/>
      <c r="AB1" s="370"/>
      <c r="AC1" s="359"/>
    </row>
    <row r="2" spans="1:31" ht="14.4" x14ac:dyDescent="0.3">
      <c r="A2" s="472"/>
      <c r="B2" s="375"/>
      <c r="C2" s="375"/>
      <c r="D2" s="375"/>
      <c r="E2" s="375"/>
      <c r="F2" s="375"/>
      <c r="G2" s="375"/>
      <c r="H2" s="375"/>
      <c r="I2" s="375"/>
      <c r="J2" s="375"/>
      <c r="K2" s="375"/>
      <c r="L2" s="375"/>
      <c r="M2" s="375"/>
      <c r="N2" s="375"/>
      <c r="O2" s="375"/>
      <c r="P2" s="375"/>
      <c r="Q2" s="375"/>
      <c r="R2" s="375"/>
      <c r="S2" s="375"/>
      <c r="T2" s="375"/>
      <c r="U2" s="375"/>
      <c r="V2" s="375"/>
      <c r="W2" s="375"/>
      <c r="X2" s="375"/>
      <c r="Y2" s="375"/>
      <c r="Z2" s="375"/>
      <c r="AA2" s="375"/>
      <c r="AB2" s="375"/>
      <c r="AC2" s="366"/>
    </row>
    <row r="3" spans="1:31" ht="14.4" x14ac:dyDescent="0.3">
      <c r="A3" s="365"/>
      <c r="B3" s="375"/>
      <c r="C3" s="375"/>
      <c r="D3" s="375"/>
      <c r="E3" s="375"/>
      <c r="F3" s="375"/>
      <c r="G3" s="375"/>
      <c r="H3" s="375"/>
      <c r="I3" s="375"/>
      <c r="J3" s="375"/>
      <c r="K3" s="375"/>
      <c r="L3" s="375"/>
      <c r="M3" s="375"/>
      <c r="N3" s="375"/>
      <c r="O3" s="375"/>
      <c r="P3" s="375"/>
      <c r="Q3" s="375"/>
      <c r="R3" s="375"/>
      <c r="S3" s="375"/>
      <c r="T3" s="375"/>
      <c r="U3" s="375"/>
      <c r="V3" s="375"/>
      <c r="W3" s="375"/>
      <c r="X3" s="375"/>
      <c r="Y3" s="375"/>
      <c r="Z3" s="375"/>
      <c r="AA3" s="375"/>
      <c r="AB3" s="375"/>
      <c r="AC3" s="366"/>
    </row>
    <row r="4" spans="1:31" ht="14.4" x14ac:dyDescent="0.3">
      <c r="A4" s="365"/>
      <c r="B4" s="375"/>
      <c r="C4" s="375"/>
      <c r="D4" s="375"/>
      <c r="E4" s="375"/>
      <c r="F4" s="375"/>
      <c r="G4" s="375"/>
      <c r="H4" s="375"/>
      <c r="I4" s="375"/>
      <c r="J4" s="375"/>
      <c r="K4" s="375"/>
      <c r="L4" s="375"/>
      <c r="M4" s="375"/>
      <c r="N4" s="375"/>
      <c r="O4" s="375"/>
      <c r="P4" s="375"/>
      <c r="Q4" s="375"/>
      <c r="R4" s="375"/>
      <c r="S4" s="375"/>
      <c r="T4" s="375"/>
      <c r="U4" s="375"/>
      <c r="V4" s="375"/>
      <c r="W4" s="375"/>
      <c r="X4" s="375"/>
      <c r="Y4" s="375"/>
      <c r="Z4" s="375"/>
      <c r="AA4" s="375"/>
      <c r="AB4" s="375"/>
      <c r="AC4" s="366"/>
    </row>
    <row r="5" spans="1:31" ht="30.75" customHeight="1" x14ac:dyDescent="0.3">
      <c r="A5" s="65" t="s">
        <v>1476</v>
      </c>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7"/>
      <c r="AE5" s="149"/>
    </row>
    <row r="6" spans="1:31" ht="18" x14ac:dyDescent="0.3">
      <c r="A6" s="65"/>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67"/>
    </row>
    <row r="7" spans="1:31" ht="18" x14ac:dyDescent="0.3">
      <c r="A7" s="65"/>
      <c r="B7" s="229"/>
      <c r="C7" s="229"/>
      <c r="D7" s="229"/>
      <c r="E7" s="229"/>
      <c r="F7" s="229"/>
      <c r="G7" s="229"/>
      <c r="H7" s="229"/>
      <c r="I7" s="229"/>
      <c r="J7" s="229"/>
      <c r="K7" s="229"/>
      <c r="L7" s="229"/>
      <c r="M7" s="229"/>
      <c r="N7" s="229"/>
      <c r="O7" s="229"/>
      <c r="P7" s="229"/>
      <c r="Q7" s="229"/>
      <c r="R7" s="229"/>
      <c r="S7" s="229"/>
      <c r="T7" s="229"/>
      <c r="U7" s="229"/>
      <c r="V7" s="229"/>
      <c r="W7" s="229"/>
      <c r="X7" s="229"/>
      <c r="Y7" s="229"/>
      <c r="Z7" s="229"/>
      <c r="AA7" s="229"/>
      <c r="AB7" s="229"/>
      <c r="AC7" s="67"/>
    </row>
    <row r="8" spans="1:31" ht="18" x14ac:dyDescent="0.3">
      <c r="A8" s="65"/>
      <c r="B8" s="229"/>
      <c r="C8" s="229"/>
      <c r="D8" s="229"/>
      <c r="E8" s="229"/>
      <c r="F8" s="229"/>
      <c r="G8" s="229"/>
      <c r="H8" s="229"/>
      <c r="I8" s="229"/>
      <c r="J8" s="229"/>
      <c r="K8" s="229"/>
      <c r="L8" s="229"/>
      <c r="M8" s="229"/>
      <c r="N8" s="229"/>
      <c r="O8" s="229"/>
      <c r="P8" s="229"/>
      <c r="Q8" s="229"/>
      <c r="R8" s="229"/>
      <c r="S8" s="229"/>
      <c r="T8" s="229"/>
      <c r="U8" s="229"/>
      <c r="V8" s="229"/>
      <c r="W8" s="229"/>
      <c r="X8" s="229"/>
      <c r="Y8" s="229"/>
      <c r="Z8" s="229"/>
      <c r="AA8" s="229"/>
      <c r="AB8" s="229"/>
      <c r="AC8" s="67"/>
    </row>
    <row r="9" spans="1:31" ht="18" x14ac:dyDescent="0.3">
      <c r="A9" s="65"/>
      <c r="B9" s="229"/>
      <c r="C9" s="229"/>
      <c r="D9" s="229"/>
      <c r="E9" s="229"/>
      <c r="F9" s="229"/>
      <c r="G9" s="229"/>
      <c r="H9" s="229"/>
      <c r="I9" s="229"/>
      <c r="J9" s="229"/>
      <c r="K9" s="229"/>
      <c r="L9" s="229"/>
      <c r="M9" s="229"/>
      <c r="N9" s="229"/>
      <c r="O9" s="229"/>
      <c r="P9" s="229"/>
      <c r="Q9" s="229"/>
      <c r="R9" s="229"/>
      <c r="S9" s="229"/>
      <c r="T9" s="229"/>
      <c r="U9" s="229"/>
      <c r="V9" s="229"/>
      <c r="W9" s="229"/>
      <c r="X9" s="229"/>
      <c r="Y9" s="229"/>
      <c r="Z9" s="229"/>
      <c r="AA9" s="229"/>
      <c r="AB9" s="229"/>
      <c r="AC9" s="67"/>
      <c r="AE9" s="150"/>
    </row>
    <row r="10" spans="1:31" ht="180" customHeight="1" x14ac:dyDescent="0.3">
      <c r="A10" s="65"/>
      <c r="B10" s="229"/>
      <c r="C10" s="66" t="s">
        <v>1477</v>
      </c>
      <c r="D10" s="229"/>
      <c r="E10" s="229"/>
      <c r="F10" s="229"/>
      <c r="G10" s="66" t="s">
        <v>1478</v>
      </c>
      <c r="H10" s="229"/>
      <c r="I10" s="229"/>
      <c r="J10" s="229"/>
      <c r="K10" s="229"/>
      <c r="L10" s="229"/>
      <c r="M10" s="66" t="s">
        <v>1479</v>
      </c>
      <c r="N10" s="229"/>
      <c r="O10" s="229"/>
      <c r="P10" s="66" t="s">
        <v>1480</v>
      </c>
      <c r="Q10" s="229"/>
      <c r="R10" s="229"/>
      <c r="S10" s="68" t="s">
        <v>1481</v>
      </c>
      <c r="T10" s="229"/>
      <c r="U10" s="69"/>
      <c r="V10" s="70" t="s">
        <v>1482</v>
      </c>
      <c r="W10" s="229"/>
      <c r="X10" s="70" t="s">
        <v>1483</v>
      </c>
      <c r="Y10" s="229"/>
      <c r="Z10" s="229"/>
      <c r="AA10" s="70" t="s">
        <v>1484</v>
      </c>
      <c r="AB10" s="229"/>
      <c r="AC10" s="67"/>
    </row>
    <row r="11" spans="1:31" ht="18" x14ac:dyDescent="0.3">
      <c r="A11" s="65"/>
      <c r="B11" s="229"/>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67"/>
    </row>
    <row r="12" spans="1:31" ht="18" x14ac:dyDescent="0.3">
      <c r="A12" s="65"/>
      <c r="B12" s="229"/>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229"/>
      <c r="AA12" s="229"/>
      <c r="AB12" s="229"/>
      <c r="AC12" s="67"/>
    </row>
    <row r="13" spans="1:31" ht="18" x14ac:dyDescent="0.3">
      <c r="A13" s="65"/>
      <c r="B13" s="473" t="s">
        <v>1485</v>
      </c>
      <c r="C13" s="359"/>
      <c r="D13" s="473" t="s">
        <v>1486</v>
      </c>
      <c r="E13" s="370"/>
      <c r="F13" s="370"/>
      <c r="G13" s="370"/>
      <c r="H13" s="370"/>
      <c r="I13" s="370"/>
      <c r="J13" s="370"/>
      <c r="K13" s="370"/>
      <c r="L13" s="370"/>
      <c r="M13" s="370"/>
      <c r="N13" s="370"/>
      <c r="O13" s="370"/>
      <c r="P13" s="370"/>
      <c r="Q13" s="474" t="s">
        <v>1487</v>
      </c>
      <c r="R13" s="370"/>
      <c r="S13" s="370"/>
      <c r="T13" s="474" t="s">
        <v>1488</v>
      </c>
      <c r="U13" s="370"/>
      <c r="V13" s="370"/>
      <c r="W13" s="475" t="s">
        <v>1489</v>
      </c>
      <c r="X13" s="370"/>
      <c r="Y13" s="370"/>
      <c r="Z13" s="370"/>
      <c r="AA13" s="370"/>
      <c r="AB13" s="359"/>
      <c r="AC13" s="67"/>
    </row>
    <row r="14" spans="1:31" ht="22.5" customHeight="1" x14ac:dyDescent="0.3">
      <c r="A14" s="65"/>
      <c r="B14" s="469" t="s">
        <v>1477</v>
      </c>
      <c r="C14" s="359"/>
      <c r="D14" s="470"/>
      <c r="E14" s="370"/>
      <c r="F14" s="370"/>
      <c r="G14" s="370"/>
      <c r="H14" s="370"/>
      <c r="I14" s="370"/>
      <c r="J14" s="370"/>
      <c r="K14" s="370"/>
      <c r="L14" s="370"/>
      <c r="M14" s="370"/>
      <c r="N14" s="370"/>
      <c r="O14" s="370"/>
      <c r="P14" s="359"/>
      <c r="Q14" s="470"/>
      <c r="R14" s="370"/>
      <c r="S14" s="359"/>
      <c r="T14" s="470"/>
      <c r="U14" s="370"/>
      <c r="V14" s="359"/>
      <c r="W14" s="470"/>
      <c r="X14" s="370"/>
      <c r="Y14" s="370"/>
      <c r="Z14" s="370"/>
      <c r="AA14" s="370"/>
      <c r="AB14" s="359"/>
      <c r="AC14" s="67"/>
    </row>
    <row r="15" spans="1:31" ht="22.5" customHeight="1" x14ac:dyDescent="0.3">
      <c r="A15" s="65"/>
      <c r="B15" s="469" t="s">
        <v>1478</v>
      </c>
      <c r="C15" s="359"/>
      <c r="D15" s="470"/>
      <c r="E15" s="370"/>
      <c r="F15" s="370"/>
      <c r="G15" s="370"/>
      <c r="H15" s="370"/>
      <c r="I15" s="370"/>
      <c r="J15" s="370"/>
      <c r="K15" s="370"/>
      <c r="L15" s="370"/>
      <c r="M15" s="370"/>
      <c r="N15" s="370"/>
      <c r="O15" s="370"/>
      <c r="P15" s="359"/>
      <c r="Q15" s="470"/>
      <c r="R15" s="370"/>
      <c r="S15" s="359"/>
      <c r="T15" s="470"/>
      <c r="U15" s="370"/>
      <c r="V15" s="359"/>
      <c r="W15" s="470"/>
      <c r="X15" s="370"/>
      <c r="Y15" s="370"/>
      <c r="Z15" s="370"/>
      <c r="AA15" s="370"/>
      <c r="AB15" s="359"/>
      <c r="AC15" s="67"/>
    </row>
    <row r="16" spans="1:31" ht="22.5" customHeight="1" x14ac:dyDescent="0.3">
      <c r="A16" s="65"/>
      <c r="B16" s="469" t="s">
        <v>1479</v>
      </c>
      <c r="C16" s="359"/>
      <c r="D16" s="470"/>
      <c r="E16" s="370"/>
      <c r="F16" s="370"/>
      <c r="G16" s="370"/>
      <c r="H16" s="370"/>
      <c r="I16" s="370"/>
      <c r="J16" s="370"/>
      <c r="K16" s="370"/>
      <c r="L16" s="370"/>
      <c r="M16" s="370"/>
      <c r="N16" s="370"/>
      <c r="O16" s="370"/>
      <c r="P16" s="359"/>
      <c r="Q16" s="470"/>
      <c r="R16" s="370"/>
      <c r="S16" s="359"/>
      <c r="T16" s="470"/>
      <c r="U16" s="370"/>
      <c r="V16" s="359"/>
      <c r="W16" s="470"/>
      <c r="X16" s="370"/>
      <c r="Y16" s="370"/>
      <c r="Z16" s="370"/>
      <c r="AA16" s="370"/>
      <c r="AB16" s="359"/>
      <c r="AC16" s="67"/>
    </row>
    <row r="17" spans="1:29" ht="22.5" customHeight="1" x14ac:dyDescent="0.3">
      <c r="A17" s="65"/>
      <c r="B17" s="469" t="s">
        <v>1480</v>
      </c>
      <c r="C17" s="359"/>
      <c r="D17" s="470"/>
      <c r="E17" s="370"/>
      <c r="F17" s="370"/>
      <c r="G17" s="370"/>
      <c r="H17" s="370"/>
      <c r="I17" s="370"/>
      <c r="J17" s="370"/>
      <c r="K17" s="370"/>
      <c r="L17" s="370"/>
      <c r="M17" s="370"/>
      <c r="N17" s="370"/>
      <c r="O17" s="370"/>
      <c r="P17" s="359"/>
      <c r="Q17" s="470"/>
      <c r="R17" s="370"/>
      <c r="S17" s="359"/>
      <c r="T17" s="470"/>
      <c r="U17" s="370"/>
      <c r="V17" s="359"/>
      <c r="W17" s="470"/>
      <c r="X17" s="370"/>
      <c r="Y17" s="370"/>
      <c r="Z17" s="370"/>
      <c r="AA17" s="370"/>
      <c r="AB17" s="359"/>
      <c r="AC17" s="67"/>
    </row>
    <row r="18" spans="1:29" ht="18" x14ac:dyDescent="0.3">
      <c r="A18" s="65"/>
      <c r="B18" s="469"/>
      <c r="C18" s="359"/>
      <c r="D18" s="470"/>
      <c r="E18" s="370"/>
      <c r="F18" s="370"/>
      <c r="G18" s="370"/>
      <c r="H18" s="370"/>
      <c r="I18" s="370"/>
      <c r="J18" s="370"/>
      <c r="K18" s="370"/>
      <c r="L18" s="370"/>
      <c r="M18" s="370"/>
      <c r="N18" s="370"/>
      <c r="O18" s="370"/>
      <c r="P18" s="359"/>
      <c r="Q18" s="470"/>
      <c r="R18" s="370"/>
      <c r="S18" s="359"/>
      <c r="T18" s="470"/>
      <c r="U18" s="370"/>
      <c r="V18" s="359"/>
      <c r="W18" s="470"/>
      <c r="X18" s="370"/>
      <c r="Y18" s="370"/>
      <c r="Z18" s="370"/>
      <c r="AA18" s="370"/>
      <c r="AB18" s="359"/>
      <c r="AC18" s="67"/>
    </row>
    <row r="19" spans="1:29" ht="18" x14ac:dyDescent="0.3">
      <c r="A19" s="65"/>
      <c r="B19" s="469"/>
      <c r="C19" s="359"/>
      <c r="D19" s="470"/>
      <c r="E19" s="370"/>
      <c r="F19" s="370"/>
      <c r="G19" s="370"/>
      <c r="H19" s="370"/>
      <c r="I19" s="370"/>
      <c r="J19" s="370"/>
      <c r="K19" s="370"/>
      <c r="L19" s="370"/>
      <c r="M19" s="370"/>
      <c r="N19" s="370"/>
      <c r="O19" s="370"/>
      <c r="P19" s="359"/>
      <c r="Q19" s="470"/>
      <c r="R19" s="370"/>
      <c r="S19" s="359"/>
      <c r="T19" s="470"/>
      <c r="U19" s="370"/>
      <c r="V19" s="359"/>
      <c r="W19" s="470"/>
      <c r="X19" s="370"/>
      <c r="Y19" s="370"/>
      <c r="Z19" s="370"/>
      <c r="AA19" s="370"/>
      <c r="AB19" s="359"/>
      <c r="AC19" s="67"/>
    </row>
    <row r="20" spans="1:29" ht="18" x14ac:dyDescent="0.3">
      <c r="A20" s="65"/>
      <c r="B20" s="469"/>
      <c r="C20" s="359"/>
      <c r="D20" s="470"/>
      <c r="E20" s="370"/>
      <c r="F20" s="370"/>
      <c r="G20" s="370"/>
      <c r="H20" s="370"/>
      <c r="I20" s="370"/>
      <c r="J20" s="370"/>
      <c r="K20" s="370"/>
      <c r="L20" s="370"/>
      <c r="M20" s="370"/>
      <c r="N20" s="370"/>
      <c r="O20" s="370"/>
      <c r="P20" s="359"/>
      <c r="Q20" s="470"/>
      <c r="R20" s="370"/>
      <c r="S20" s="359"/>
      <c r="T20" s="470"/>
      <c r="U20" s="370"/>
      <c r="V20" s="359"/>
      <c r="W20" s="470"/>
      <c r="X20" s="370"/>
      <c r="Y20" s="370"/>
      <c r="Z20" s="370"/>
      <c r="AA20" s="370"/>
      <c r="AB20" s="359"/>
      <c r="AC20" s="67"/>
    </row>
    <row r="21" spans="1:29" ht="15.75" customHeight="1" x14ac:dyDescent="0.3">
      <c r="A21" s="65"/>
      <c r="B21" s="469"/>
      <c r="C21" s="359"/>
      <c r="D21" s="470"/>
      <c r="E21" s="370"/>
      <c r="F21" s="370"/>
      <c r="G21" s="370"/>
      <c r="H21" s="370"/>
      <c r="I21" s="370"/>
      <c r="J21" s="370"/>
      <c r="K21" s="370"/>
      <c r="L21" s="370"/>
      <c r="M21" s="370"/>
      <c r="N21" s="370"/>
      <c r="O21" s="370"/>
      <c r="P21" s="359"/>
      <c r="Q21" s="470"/>
      <c r="R21" s="370"/>
      <c r="S21" s="359"/>
      <c r="T21" s="470"/>
      <c r="U21" s="370"/>
      <c r="V21" s="359"/>
      <c r="W21" s="470"/>
      <c r="X21" s="370"/>
      <c r="Y21" s="370"/>
      <c r="Z21" s="370"/>
      <c r="AA21" s="370"/>
      <c r="AB21" s="359"/>
      <c r="AC21" s="67"/>
    </row>
    <row r="22" spans="1:29" ht="15.75" customHeight="1" x14ac:dyDescent="0.3">
      <c r="A22" s="65"/>
      <c r="B22" s="469"/>
      <c r="C22" s="359"/>
      <c r="D22" s="470"/>
      <c r="E22" s="370"/>
      <c r="F22" s="370"/>
      <c r="G22" s="370"/>
      <c r="H22" s="370"/>
      <c r="I22" s="370"/>
      <c r="J22" s="370"/>
      <c r="K22" s="370"/>
      <c r="L22" s="370"/>
      <c r="M22" s="370"/>
      <c r="N22" s="370"/>
      <c r="O22" s="370"/>
      <c r="P22" s="359"/>
      <c r="Q22" s="470"/>
      <c r="R22" s="370"/>
      <c r="S22" s="359"/>
      <c r="T22" s="470"/>
      <c r="U22" s="370"/>
      <c r="V22" s="359"/>
      <c r="W22" s="470"/>
      <c r="X22" s="370"/>
      <c r="Y22" s="370"/>
      <c r="Z22" s="370"/>
      <c r="AA22" s="370"/>
      <c r="AB22" s="359"/>
      <c r="AC22" s="67"/>
    </row>
    <row r="23" spans="1:29" ht="15.75" customHeight="1" x14ac:dyDescent="0.3">
      <c r="A23" s="65"/>
      <c r="B23" s="229"/>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67"/>
    </row>
    <row r="24" spans="1:29" ht="15.75" customHeight="1" x14ac:dyDescent="0.3">
      <c r="A24" s="71"/>
      <c r="B24" s="287"/>
      <c r="C24" s="287"/>
      <c r="D24" s="287"/>
      <c r="E24" s="287"/>
      <c r="F24" s="287"/>
      <c r="G24" s="287"/>
      <c r="H24" s="287"/>
      <c r="I24" s="287"/>
      <c r="J24" s="287"/>
      <c r="K24" s="287"/>
      <c r="L24" s="287"/>
      <c r="M24" s="287"/>
      <c r="N24" s="287"/>
      <c r="O24" s="287"/>
      <c r="P24" s="287"/>
      <c r="Q24" s="287"/>
      <c r="R24" s="287"/>
      <c r="S24" s="287"/>
      <c r="T24" s="287"/>
      <c r="U24" s="287"/>
      <c r="V24" s="287"/>
      <c r="W24" s="287"/>
      <c r="X24" s="287"/>
      <c r="Y24" s="287"/>
      <c r="Z24" s="287"/>
      <c r="AA24" s="287"/>
      <c r="AB24" s="287"/>
      <c r="AC24" s="72"/>
    </row>
    <row r="25" spans="1:29" ht="15.75" customHeight="1" x14ac:dyDescent="0.4">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x14ac:dyDescent="0.3"/>
    <row r="27" spans="1:29" ht="15.75" customHeight="1" x14ac:dyDescent="0.3"/>
    <row r="28" spans="1:29" ht="15.75" customHeight="1" x14ac:dyDescent="0.3"/>
    <row r="29" spans="1:29" ht="15.75" customHeight="1" x14ac:dyDescent="0.3"/>
    <row r="30" spans="1:29" ht="15.75" customHeight="1" x14ac:dyDescent="0.3"/>
    <row r="31" spans="1:29" ht="15.75" customHeight="1" x14ac:dyDescent="0.3"/>
    <row r="32" spans="1:2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2">
    <mergeCell ref="Q22:S22"/>
    <mergeCell ref="T22:V22"/>
    <mergeCell ref="W22:AB22"/>
    <mergeCell ref="D20:P20"/>
    <mergeCell ref="Q20:S20"/>
    <mergeCell ref="T20:V20"/>
    <mergeCell ref="W20:AB20"/>
    <mergeCell ref="Q21:S21"/>
    <mergeCell ref="T21:V21"/>
    <mergeCell ref="W21:AB21"/>
    <mergeCell ref="B19:C19"/>
    <mergeCell ref="B20:C20"/>
    <mergeCell ref="B21:C21"/>
    <mergeCell ref="B22:C22"/>
    <mergeCell ref="D21:P21"/>
    <mergeCell ref="D22:P22"/>
    <mergeCell ref="W15:AB15"/>
    <mergeCell ref="T17:V17"/>
    <mergeCell ref="W17:AB17"/>
    <mergeCell ref="W18:AB18"/>
    <mergeCell ref="D19:P19"/>
    <mergeCell ref="Q19:S19"/>
    <mergeCell ref="W19:AB19"/>
    <mergeCell ref="T19:V19"/>
    <mergeCell ref="Q15:S15"/>
    <mergeCell ref="T15:V15"/>
    <mergeCell ref="D15:P15"/>
    <mergeCell ref="W16:AB16"/>
    <mergeCell ref="T18:V18"/>
    <mergeCell ref="A1:AC1"/>
    <mergeCell ref="A2:AC4"/>
    <mergeCell ref="B13:C13"/>
    <mergeCell ref="D13:P13"/>
    <mergeCell ref="Q13:S13"/>
    <mergeCell ref="T13:V13"/>
    <mergeCell ref="W13:AB13"/>
    <mergeCell ref="B14:C14"/>
    <mergeCell ref="D14:P14"/>
    <mergeCell ref="Q14:S14"/>
    <mergeCell ref="T14:V14"/>
    <mergeCell ref="W14:AB14"/>
    <mergeCell ref="B17:C17"/>
    <mergeCell ref="D17:P17"/>
    <mergeCell ref="Q17:S17"/>
    <mergeCell ref="B18:C18"/>
    <mergeCell ref="D18:P18"/>
    <mergeCell ref="Q18:S18"/>
    <mergeCell ref="B15:C15"/>
    <mergeCell ref="B16:C16"/>
    <mergeCell ref="D16:P16"/>
    <mergeCell ref="Q16:S16"/>
    <mergeCell ref="T16:V16"/>
  </mergeCells>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7C087-250F-4A67-87D0-A84646793EBF}">
  <sheetPr codeName="Feuil2">
    <tabColor rgb="FF92D050"/>
    <pageSetUpPr fitToPage="1"/>
  </sheetPr>
  <dimension ref="A1:J56"/>
  <sheetViews>
    <sheetView showGridLines="0" view="pageBreakPreview" zoomScale="145" zoomScaleNormal="100" zoomScaleSheetLayoutView="145" workbookViewId="0">
      <selection activeCell="L13" sqref="L13"/>
    </sheetView>
  </sheetViews>
  <sheetFormatPr baseColWidth="10" defaultColWidth="11.44140625" defaultRowHeight="13.8" x14ac:dyDescent="0.3"/>
  <cols>
    <col min="1" max="1" width="17" style="153" customWidth="1"/>
    <col min="2" max="2" width="19.6640625" style="153" bestFit="1" customWidth="1"/>
    <col min="3" max="3" width="7.33203125" style="153" customWidth="1"/>
    <col min="4" max="5" width="11.44140625" style="153" customWidth="1"/>
    <col min="6" max="6" width="15.44140625" style="163" customWidth="1"/>
    <col min="7" max="8" width="9.33203125" style="153" customWidth="1"/>
    <col min="9" max="9" width="12.5546875" style="153" customWidth="1"/>
    <col min="10" max="16384" width="11.44140625" style="153"/>
  </cols>
  <sheetData>
    <row r="1" spans="1:10" ht="18" customHeight="1" x14ac:dyDescent="0.3">
      <c r="A1" s="151"/>
      <c r="B1" s="483" t="s">
        <v>1490</v>
      </c>
      <c r="C1" s="484"/>
      <c r="D1" s="484"/>
      <c r="E1" s="484"/>
      <c r="F1" s="485" t="str">
        <f>[1]Data!D8</f>
        <v>Welding coil/GND</v>
      </c>
      <c r="G1" s="485"/>
      <c r="H1" s="485"/>
      <c r="I1" s="152" t="s">
        <v>1491</v>
      </c>
    </row>
    <row r="2" spans="1:10" ht="18" customHeight="1" x14ac:dyDescent="0.3">
      <c r="A2" s="154"/>
      <c r="B2" s="155" t="str">
        <f>[1]Data!C13</f>
        <v>Nr of data items (30 min.)</v>
      </c>
      <c r="C2" s="156"/>
      <c r="D2" s="157">
        <f>[1]Data!D13</f>
        <v>30</v>
      </c>
      <c r="E2" s="155" t="s">
        <v>1492</v>
      </c>
      <c r="F2" s="158"/>
      <c r="G2" s="486">
        <f>[1]Data!D6</f>
        <v>45325</v>
      </c>
      <c r="H2" s="486"/>
      <c r="I2" s="159"/>
    </row>
    <row r="3" spans="1:10" x14ac:dyDescent="0.3">
      <c r="A3" s="160"/>
      <c r="B3" s="161" t="s">
        <v>1493</v>
      </c>
      <c r="D3" s="162">
        <f>[1]Data!D10</f>
        <v>50</v>
      </c>
      <c r="E3" s="161" t="s">
        <v>1494</v>
      </c>
      <c r="G3" s="487" t="str">
        <f>[1]Data!D7</f>
        <v>Pull off machine</v>
      </c>
      <c r="H3" s="487"/>
      <c r="I3" s="164"/>
    </row>
    <row r="4" spans="1:10" x14ac:dyDescent="0.3">
      <c r="A4" s="160"/>
      <c r="B4" s="161" t="s">
        <v>1495</v>
      </c>
      <c r="D4" s="162">
        <f>[1]Data!D11</f>
        <v>400</v>
      </c>
      <c r="E4" s="161" t="s">
        <v>1496</v>
      </c>
      <c r="G4" s="487" t="str">
        <f>[1]Data!D8</f>
        <v>Welding coil/GND</v>
      </c>
      <c r="H4" s="487"/>
      <c r="I4" s="164"/>
      <c r="J4" s="165"/>
    </row>
    <row r="5" spans="1:10" x14ac:dyDescent="0.3">
      <c r="A5" s="160"/>
      <c r="B5" s="161" t="s">
        <v>1497</v>
      </c>
      <c r="D5" s="162">
        <v>300</v>
      </c>
      <c r="E5" s="161" t="s">
        <v>1498</v>
      </c>
      <c r="G5" s="488" t="str">
        <f>[1]Data!D9</f>
        <v>Pull off</v>
      </c>
      <c r="H5" s="488"/>
      <c r="I5" s="164"/>
    </row>
    <row r="6" spans="1:10" ht="22.5" customHeight="1" x14ac:dyDescent="0.3">
      <c r="A6" s="166" t="s">
        <v>1499</v>
      </c>
      <c r="B6" s="476"/>
      <c r="C6" s="476"/>
      <c r="D6" s="476"/>
      <c r="E6" s="476"/>
      <c r="F6" s="476"/>
      <c r="G6" s="476"/>
      <c r="H6" s="476"/>
      <c r="I6" s="477"/>
    </row>
    <row r="7" spans="1:10" ht="7.5" customHeight="1" x14ac:dyDescent="0.3">
      <c r="A7" s="167"/>
      <c r="B7" s="168"/>
      <c r="C7" s="169"/>
      <c r="D7" s="170"/>
      <c r="E7" s="168"/>
      <c r="F7" s="171"/>
      <c r="G7" s="172"/>
      <c r="H7" s="172"/>
      <c r="I7" s="173"/>
    </row>
    <row r="8" spans="1:10" ht="6.75" customHeight="1" x14ac:dyDescent="0.3"/>
    <row r="9" spans="1:10" ht="22.5" customHeight="1" x14ac:dyDescent="0.3">
      <c r="A9" s="174" t="s">
        <v>1500</v>
      </c>
      <c r="B9" s="175"/>
      <c r="C9" s="176"/>
    </row>
    <row r="10" spans="1:10" x14ac:dyDescent="0.3">
      <c r="A10" s="177" t="s">
        <v>1501</v>
      </c>
      <c r="B10" s="178" t="str">
        <f>[1]Calculs!H32</f>
        <v xml:space="preserve"> Kolmogorov-Smirnov</v>
      </c>
      <c r="C10" s="164"/>
    </row>
    <row r="11" spans="1:10" x14ac:dyDescent="0.3">
      <c r="A11" s="177" t="s">
        <v>1502</v>
      </c>
      <c r="B11" s="179" t="str">
        <f>+[1]Calculs!I33</f>
        <v>alpha=5%</v>
      </c>
      <c r="C11" s="164"/>
    </row>
    <row r="12" spans="1:10" x14ac:dyDescent="0.3">
      <c r="A12" s="177" t="s">
        <v>1503</v>
      </c>
      <c r="B12" s="180">
        <f>D2</f>
        <v>30</v>
      </c>
      <c r="C12" s="164"/>
    </row>
    <row r="13" spans="1:10" x14ac:dyDescent="0.3">
      <c r="A13" s="177" t="s">
        <v>1504</v>
      </c>
      <c r="B13" s="181">
        <f>+[1]Calculs!D28</f>
        <v>8.2761385025635792E-2</v>
      </c>
      <c r="C13" s="164"/>
    </row>
    <row r="14" spans="1:10" x14ac:dyDescent="0.3">
      <c r="A14" s="177"/>
      <c r="B14" s="182" t="str">
        <f>IF(B15&gt;B13,"&lt;","&gt;")</f>
        <v>&lt;</v>
      </c>
      <c r="C14" s="164"/>
    </row>
    <row r="15" spans="1:10" x14ac:dyDescent="0.3">
      <c r="A15" s="177" t="s">
        <v>1505</v>
      </c>
      <c r="B15" s="181">
        <f>+[1]Calculs!D29</f>
        <v>0.161</v>
      </c>
      <c r="D15" s="183"/>
      <c r="E15" s="183"/>
      <c r="F15" s="184"/>
    </row>
    <row r="16" spans="1:10" x14ac:dyDescent="0.3">
      <c r="A16" s="177"/>
      <c r="B16" s="181"/>
      <c r="D16" s="183"/>
      <c r="E16" s="183"/>
      <c r="F16" s="184"/>
    </row>
    <row r="17" spans="1:9" ht="35.25" customHeight="1" x14ac:dyDescent="0.3">
      <c r="A17" s="478" t="str">
        <f>+[1]Calculs!B30</f>
        <v>The characteristic studied follows a normal law</v>
      </c>
      <c r="B17" s="479"/>
      <c r="C17" s="479"/>
      <c r="D17" s="183"/>
      <c r="E17" s="183"/>
      <c r="F17" s="184"/>
    </row>
    <row r="18" spans="1:9" ht="15.6" x14ac:dyDescent="0.3">
      <c r="A18" s="185"/>
      <c r="B18" s="186"/>
      <c r="C18" s="186"/>
      <c r="D18" s="183"/>
      <c r="E18" s="183"/>
      <c r="F18" s="184"/>
    </row>
    <row r="19" spans="1:9" ht="15.75" customHeight="1" x14ac:dyDescent="0.3">
      <c r="A19" s="174" t="s">
        <v>1506</v>
      </c>
      <c r="B19" s="187"/>
      <c r="C19" s="187"/>
      <c r="D19" s="183"/>
      <c r="E19" s="183"/>
      <c r="F19" s="184"/>
    </row>
    <row r="20" spans="1:9" ht="16.5" customHeight="1" x14ac:dyDescent="0.35">
      <c r="A20" s="480" t="s">
        <v>1507</v>
      </c>
      <c r="B20" s="188">
        <f>IF(B13&lt;B15,[1]Calculs!$G$8,"")</f>
        <v>2.8967672817680251E-10</v>
      </c>
      <c r="C20" s="189" t="str">
        <f>IF(B13&lt;B15,[1]Calculs!$H$8,"")</f>
        <v>ppm</v>
      </c>
      <c r="D20" s="183"/>
      <c r="E20" s="183"/>
      <c r="F20" s="184"/>
    </row>
    <row r="21" spans="1:9" ht="18.75" customHeight="1" x14ac:dyDescent="0.35">
      <c r="A21" s="480"/>
      <c r="B21" s="188"/>
      <c r="C21" s="189"/>
      <c r="D21" s="183"/>
      <c r="E21" s="183"/>
      <c r="F21" s="184"/>
    </row>
    <row r="22" spans="1:9" ht="18.75" customHeight="1" x14ac:dyDescent="0.35">
      <c r="A22" s="190" t="str">
        <f>IF([1]Data!$A$3=4,"Pp",IF([1]Data!$A$3=3,"Cp",IF([1]Data!$A$3=2,"Pp",IF([1]Data!$A$3=1,"Cm",""))))</f>
        <v>Cp</v>
      </c>
      <c r="B22" s="191">
        <f>IF(AND([1]Data!$D$13&gt;=30,OR([1]Data!$A$3=3,OR([1]Data!$A$3=1,[1]Data!$A$3=2))),IF([1]Data!$A$3=3,[1]Calculs!E5,IF([1]Data!$A$3=2,[1]Calculs!E7,IF([1]Data!$A$3=1,[1]Calculs!E5,""))),IF(AND([1]Data!$D$13=125,[1]Data!$A$3=4),[1]Calculs!E7,"N/A"))</f>
        <v>3.6355338885825241</v>
      </c>
      <c r="C22" s="192" t="str">
        <f>IF($B$13&lt;$B$15,"","info.")</f>
        <v/>
      </c>
      <c r="D22" s="183"/>
      <c r="E22" s="183"/>
      <c r="F22" s="184"/>
    </row>
    <row r="23" spans="1:9" ht="18.75" customHeight="1" x14ac:dyDescent="0.35">
      <c r="A23" s="190" t="str">
        <f>IF([1]Data!$A$3=4,"Ppk",IF([1]Data!$A$3=3,"Cpk",IF([1]Data!$A$3=2,"Ppk",IF([1]Data!$A$3=1,"Cmk",""))))</f>
        <v>Cpk</v>
      </c>
      <c r="B23" s="191">
        <f>IF(AND([1]Data!$D$13&gt;=30,OR([1]Data!$A$3=3,OR([1]Data!$A$3=1,[1]Data!$A$3=2))),IF([1]Data!$A$3=3,[1]Calculs!E6,IF([1]Data!$A$3=2,[1]Calculs!E8,IF([1]Data!$A$3=1,[1]Calculs!E6,""))),IF(AND([1]Data!$D$13=125,[1]Data!$A$3=4),[1]Calculs!E8,"N/A"))</f>
        <v>3.5766382395874876</v>
      </c>
      <c r="C23" s="192" t="str">
        <f>IF($B$13&lt;$B$15,"","info.")</f>
        <v/>
      </c>
      <c r="D23" s="183"/>
      <c r="E23" s="183"/>
      <c r="F23" s="184"/>
    </row>
    <row r="24" spans="1:9" ht="14.25" customHeight="1" x14ac:dyDescent="0.3">
      <c r="A24" s="481" t="str">
        <f>IF(OR(AND([1]Data!$D$13&lt;125,[1]Data!$A$3=4),(AND([1]Data!$D$13&lt;30,OR([1]Data!$A$3=3,OR([1]Data!$A$3=2,[1]Data!$A$3=1))))),"Insufficient Number of data","")</f>
        <v/>
      </c>
      <c r="B24" s="482"/>
      <c r="C24" s="482"/>
      <c r="D24" s="183"/>
      <c r="E24" s="183"/>
      <c r="F24" s="184"/>
    </row>
    <row r="25" spans="1:9" x14ac:dyDescent="0.3">
      <c r="D25" s="183"/>
      <c r="E25" s="183"/>
      <c r="F25" s="184"/>
    </row>
    <row r="26" spans="1:9" x14ac:dyDescent="0.3">
      <c r="A26" s="193"/>
      <c r="B26" s="156"/>
      <c r="C26" s="156"/>
      <c r="D26" s="183"/>
      <c r="E26" s="183"/>
      <c r="F26" s="184"/>
      <c r="G26" s="156"/>
      <c r="H26" s="194"/>
      <c r="I26" s="159"/>
    </row>
    <row r="27" spans="1:9" x14ac:dyDescent="0.3">
      <c r="A27" s="195"/>
      <c r="D27" s="183"/>
      <c r="E27" s="183"/>
      <c r="F27" s="184"/>
      <c r="I27" s="164"/>
    </row>
    <row r="28" spans="1:9" x14ac:dyDescent="0.3">
      <c r="A28" s="195"/>
      <c r="D28" s="183"/>
      <c r="E28" s="183"/>
      <c r="F28" s="184"/>
      <c r="I28" s="164"/>
    </row>
    <row r="29" spans="1:9" x14ac:dyDescent="0.3">
      <c r="A29" s="195"/>
      <c r="D29" s="183"/>
      <c r="E29" s="183"/>
      <c r="F29" s="184"/>
      <c r="H29" s="196"/>
      <c r="I29" s="164"/>
    </row>
    <row r="30" spans="1:9" x14ac:dyDescent="0.3">
      <c r="A30" s="195"/>
      <c r="D30" s="183"/>
      <c r="E30" s="183"/>
      <c r="F30" s="184"/>
      <c r="I30" s="164"/>
    </row>
    <row r="31" spans="1:9" x14ac:dyDescent="0.3">
      <c r="A31" s="195"/>
      <c r="D31" s="183"/>
      <c r="E31" s="183"/>
      <c r="F31" s="184"/>
      <c r="I31" s="164"/>
    </row>
    <row r="32" spans="1:9" x14ac:dyDescent="0.3">
      <c r="A32" s="195"/>
      <c r="D32" s="183"/>
      <c r="E32" s="183"/>
      <c r="F32" s="184"/>
      <c r="I32" s="164"/>
    </row>
    <row r="33" spans="1:9" x14ac:dyDescent="0.3">
      <c r="A33" s="195"/>
      <c r="D33" s="183"/>
      <c r="E33" s="183"/>
      <c r="F33" s="184"/>
      <c r="I33" s="164"/>
    </row>
    <row r="34" spans="1:9" x14ac:dyDescent="0.3">
      <c r="A34" s="195"/>
      <c r="D34" s="183"/>
      <c r="E34" s="183"/>
      <c r="F34" s="184"/>
      <c r="I34" s="164"/>
    </row>
    <row r="35" spans="1:9" x14ac:dyDescent="0.3">
      <c r="A35" s="195"/>
      <c r="D35" s="183"/>
      <c r="E35" s="183"/>
      <c r="F35" s="184"/>
      <c r="I35" s="164"/>
    </row>
    <row r="36" spans="1:9" x14ac:dyDescent="0.3">
      <c r="A36" s="195"/>
      <c r="D36" s="183"/>
      <c r="E36" s="183"/>
      <c r="F36" s="184"/>
      <c r="I36" s="164"/>
    </row>
    <row r="37" spans="1:9" x14ac:dyDescent="0.3">
      <c r="A37" s="195"/>
      <c r="D37" s="183"/>
      <c r="E37" s="183"/>
      <c r="F37" s="184"/>
      <c r="I37" s="164"/>
    </row>
    <row r="38" spans="1:9" x14ac:dyDescent="0.3">
      <c r="A38" s="195"/>
      <c r="D38" s="183"/>
      <c r="E38" s="183"/>
      <c r="F38" s="184"/>
      <c r="I38" s="164"/>
    </row>
    <row r="39" spans="1:9" x14ac:dyDescent="0.3">
      <c r="A39" s="195"/>
      <c r="D39" s="183"/>
      <c r="E39" s="183"/>
      <c r="F39" s="184"/>
      <c r="I39" s="164"/>
    </row>
    <row r="40" spans="1:9" x14ac:dyDescent="0.3">
      <c r="A40" s="195"/>
      <c r="D40" s="183"/>
      <c r="E40" s="183"/>
      <c r="F40" s="184"/>
      <c r="I40" s="164"/>
    </row>
    <row r="41" spans="1:9" ht="12.75" customHeight="1" x14ac:dyDescent="0.3">
      <c r="A41" s="195"/>
      <c r="D41" s="183"/>
      <c r="E41" s="183"/>
      <c r="F41" s="184"/>
      <c r="I41" s="164"/>
    </row>
    <row r="42" spans="1:9" x14ac:dyDescent="0.3">
      <c r="A42" s="197"/>
      <c r="B42" s="198"/>
      <c r="C42" s="198"/>
      <c r="D42" s="183"/>
      <c r="E42" s="183"/>
      <c r="F42" s="184"/>
      <c r="G42" s="198"/>
      <c r="H42" s="198"/>
      <c r="I42" s="199"/>
    </row>
    <row r="43" spans="1:9" x14ac:dyDescent="0.3">
      <c r="D43" s="183"/>
      <c r="E43" s="183"/>
      <c r="F43" s="184"/>
    </row>
    <row r="44" spans="1:9" x14ac:dyDescent="0.3">
      <c r="A44" s="200" t="s">
        <v>1508</v>
      </c>
      <c r="B44" s="201"/>
      <c r="C44" s="201"/>
      <c r="D44" s="202"/>
      <c r="E44" s="183"/>
      <c r="F44" s="184"/>
      <c r="G44" s="156"/>
      <c r="H44" s="156"/>
      <c r="I44" s="159"/>
    </row>
    <row r="45" spans="1:9" x14ac:dyDescent="0.3">
      <c r="A45" s="203"/>
      <c r="D45" s="183"/>
      <c r="E45" s="183"/>
      <c r="F45" s="184"/>
      <c r="I45" s="164"/>
    </row>
    <row r="46" spans="1:9" x14ac:dyDescent="0.3">
      <c r="A46" s="161" t="s">
        <v>1509</v>
      </c>
      <c r="C46" s="204">
        <f>[1]Calculs!$C$9</f>
        <v>196.76000000000002</v>
      </c>
      <c r="D46" s="205" t="s">
        <v>1510</v>
      </c>
      <c r="E46" s="183"/>
      <c r="F46" s="184"/>
      <c r="I46" s="164"/>
    </row>
    <row r="47" spans="1:9" x14ac:dyDescent="0.3">
      <c r="A47" s="161" t="s">
        <v>1511</v>
      </c>
      <c r="C47" s="204">
        <f>[1]Calculs!$C$10</f>
        <v>18.337517599831713</v>
      </c>
      <c r="D47" s="206" t="s">
        <v>1512</v>
      </c>
      <c r="E47" s="206"/>
      <c r="F47" s="207"/>
      <c r="G47" s="208">
        <f>[1]Calculs!H4</f>
        <v>188.42904940196971</v>
      </c>
      <c r="H47" s="180" t="s">
        <v>1513</v>
      </c>
      <c r="I47" s="209">
        <f>[1]Calculs!J4</f>
        <v>205.09095059803033</v>
      </c>
    </row>
    <row r="48" spans="1:9" x14ac:dyDescent="0.3">
      <c r="A48" s="161" t="s">
        <v>1514</v>
      </c>
      <c r="C48" s="204">
        <f>[1]Calculs!$E$4</f>
        <v>19.711951848667237</v>
      </c>
      <c r="D48" s="205" t="s">
        <v>1515</v>
      </c>
      <c r="E48" s="183"/>
      <c r="F48" s="184"/>
      <c r="G48" s="180"/>
      <c r="H48" s="180" t="s">
        <v>1516</v>
      </c>
      <c r="I48" s="209">
        <f>[1]Calculs!J5</f>
        <v>23.281292942090332</v>
      </c>
    </row>
    <row r="49" spans="1:9" x14ac:dyDescent="0.3">
      <c r="A49" s="210" t="s">
        <v>1517</v>
      </c>
      <c r="B49" s="198"/>
      <c r="C49" s="211">
        <f>MAX([1]Data!D15:D72)</f>
        <v>228.5</v>
      </c>
      <c r="D49" s="205" t="s">
        <v>1518</v>
      </c>
      <c r="E49" s="183"/>
      <c r="F49" s="184"/>
      <c r="G49" s="212">
        <f>MIN([1]Data!D15:D72)</f>
        <v>153.80000000000001</v>
      </c>
      <c r="H49" s="198"/>
      <c r="I49" s="199"/>
    </row>
    <row r="50" spans="1:9" x14ac:dyDescent="0.3">
      <c r="A50" s="196"/>
      <c r="C50" s="213"/>
      <c r="D50" s="183"/>
      <c r="E50" s="183"/>
      <c r="F50" s="184"/>
    </row>
    <row r="51" spans="1:9" x14ac:dyDescent="0.3">
      <c r="A51" s="155" t="s">
        <v>1519</v>
      </c>
      <c r="B51" s="156"/>
      <c r="C51" s="214"/>
      <c r="D51" s="183"/>
      <c r="E51" s="183"/>
      <c r="F51" s="184"/>
      <c r="G51" s="156"/>
      <c r="H51" s="156"/>
      <c r="I51" s="159"/>
    </row>
    <row r="52" spans="1:9" x14ac:dyDescent="0.3">
      <c r="A52" s="161"/>
      <c r="C52" s="213"/>
      <c r="D52" s="183"/>
      <c r="E52" s="183"/>
      <c r="F52" s="184"/>
      <c r="I52" s="164"/>
    </row>
    <row r="53" spans="1:9" ht="11.25" customHeight="1" x14ac:dyDescent="0.35">
      <c r="A53" s="161" t="s">
        <v>1520</v>
      </c>
      <c r="C53" s="204">
        <f>D3-C46</f>
        <v>-146.76000000000002</v>
      </c>
      <c r="D53" s="206" t="s">
        <v>1521</v>
      </c>
      <c r="E53" s="183"/>
      <c r="F53" s="207" t="str">
        <f>A22</f>
        <v>Cp</v>
      </c>
      <c r="G53" s="215" t="s">
        <v>1522</v>
      </c>
      <c r="H53" s="216" t="str">
        <f>A23</f>
        <v>Cpk</v>
      </c>
      <c r="I53" s="217">
        <f>B22</f>
        <v>3.6355338885825241</v>
      </c>
    </row>
    <row r="54" spans="1:9" ht="18" x14ac:dyDescent="0.35">
      <c r="A54" s="161"/>
      <c r="C54" s="213"/>
      <c r="D54" s="206"/>
      <c r="E54" s="183"/>
      <c r="F54" s="207"/>
      <c r="G54" s="215"/>
      <c r="H54" s="216"/>
      <c r="I54" s="217"/>
    </row>
    <row r="55" spans="1:9" x14ac:dyDescent="0.3">
      <c r="A55" s="161"/>
      <c r="C55" s="213"/>
      <c r="D55" s="205" t="s">
        <v>1523</v>
      </c>
      <c r="E55" s="183"/>
      <c r="F55" s="184"/>
      <c r="H55" s="218">
        <f>IF($B$13&lt;$B$15,[1]Calculs!$K$8,"")</f>
        <v>3.6742373911611068</v>
      </c>
      <c r="I55" s="219" t="str">
        <f>IF($B$13&lt;$B$15,[1]Calculs!$L$8,"")</f>
        <v>%</v>
      </c>
    </row>
    <row r="56" spans="1:9" ht="17.25" customHeight="1" x14ac:dyDescent="0.3">
      <c r="A56" s="197"/>
      <c r="B56" s="198"/>
      <c r="C56" s="198"/>
      <c r="D56" s="220" t="str">
        <f>IF($B$20&lt;1.67,"=&gt; Alter process dispersion","")</f>
        <v>=&gt; Alter process dispersion</v>
      </c>
      <c r="E56" s="221"/>
      <c r="F56" s="222"/>
      <c r="G56" s="198"/>
      <c r="H56" s="198"/>
      <c r="I56" s="199"/>
    </row>
  </sheetData>
  <mergeCells count="10">
    <mergeCell ref="B6:I6"/>
    <mergeCell ref="A17:C17"/>
    <mergeCell ref="A20:A21"/>
    <mergeCell ref="A24:C24"/>
    <mergeCell ref="B1:E1"/>
    <mergeCell ref="F1:H1"/>
    <mergeCell ref="G2:H2"/>
    <mergeCell ref="G3:H3"/>
    <mergeCell ref="G4:H4"/>
    <mergeCell ref="G5:H5"/>
  </mergeCells>
  <printOptions horizontalCentered="1" verticalCentered="1"/>
  <pageMargins left="0.511811023622047" right="0.43307086614173201" top="0.70866141732283505" bottom="0.98425196850393704" header="0.511811023622047" footer="0.511811023622047"/>
  <pageSetup paperSize="9" scale="74" orientation="portrait" r:id="rId1"/>
  <headerFooter alignWithMargins="0">
    <oddFooter>&amp;LDIV-Q09-600 ind D&amp;CAnnexe 3&amp;RPage&amp;P/&amp;N</oddFooter>
  </headerFooter>
  <drawing r:id="rId2"/>
  <legacyDrawing r:id="rId3"/>
  <controls>
    <mc:AlternateContent xmlns:mc="http://schemas.openxmlformats.org/markup-compatibility/2006">
      <mc:Choice Requires="x14">
        <control shapeId="14337" r:id="rId4" name="CommandButton1">
          <controlPr defaultSize="0" print="0" autoLine="0" r:id="rId5">
            <anchor moveWithCells="1">
              <from>
                <xdr:col>0</xdr:col>
                <xdr:colOff>91440</xdr:colOff>
                <xdr:row>0</xdr:row>
                <xdr:rowOff>53340</xdr:rowOff>
              </from>
              <to>
                <xdr:col>0</xdr:col>
                <xdr:colOff>998220</xdr:colOff>
                <xdr:row>4</xdr:row>
                <xdr:rowOff>45720</xdr:rowOff>
              </to>
            </anchor>
          </controlPr>
        </control>
      </mc:Choice>
      <mc:Fallback>
        <control shapeId="14337" r:id="rId4" name="CommandButton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2E600"/>
    <outlinePr summaryBelow="0" summaryRight="0"/>
  </sheetPr>
  <dimension ref="A1:J1000"/>
  <sheetViews>
    <sheetView workbookViewId="0">
      <selection activeCell="P10" sqref="P10"/>
    </sheetView>
  </sheetViews>
  <sheetFormatPr baseColWidth="10" defaultColWidth="14.44140625" defaultRowHeight="15" customHeight="1" x14ac:dyDescent="0.3"/>
  <cols>
    <col min="1" max="26" width="12.5546875" customWidth="1"/>
  </cols>
  <sheetData>
    <row r="1" spans="1:10" ht="27" customHeight="1" x14ac:dyDescent="0.8">
      <c r="A1" s="471" t="s">
        <v>1524</v>
      </c>
      <c r="B1" s="370"/>
      <c r="C1" s="370"/>
      <c r="D1" s="370"/>
      <c r="E1" s="370"/>
      <c r="F1" s="370"/>
      <c r="G1" s="370"/>
      <c r="H1" s="370"/>
      <c r="I1" s="370"/>
      <c r="J1" s="359"/>
    </row>
    <row r="2" spans="1:10" ht="15" customHeight="1" x14ac:dyDescent="0.3">
      <c r="A2" s="73"/>
      <c r="B2" s="288"/>
      <c r="C2" s="288"/>
      <c r="D2" s="288"/>
      <c r="E2" s="288"/>
      <c r="F2" s="288"/>
      <c r="G2" s="288"/>
      <c r="H2" s="288"/>
      <c r="I2" s="288"/>
      <c r="J2" s="289"/>
    </row>
    <row r="3" spans="1:10" ht="15" customHeight="1" x14ac:dyDescent="0.3">
      <c r="A3" s="74"/>
      <c r="B3" s="290"/>
      <c r="C3" s="290"/>
      <c r="D3" s="290"/>
      <c r="E3" s="290"/>
      <c r="F3" s="290"/>
      <c r="G3" s="290"/>
      <c r="H3" s="290"/>
      <c r="I3" s="290"/>
      <c r="J3" s="75"/>
    </row>
    <row r="4" spans="1:10" ht="15" customHeight="1" x14ac:dyDescent="0.3">
      <c r="A4" s="74"/>
      <c r="B4" s="290"/>
      <c r="C4" s="290"/>
      <c r="D4" s="290"/>
      <c r="E4" s="290"/>
      <c r="F4" s="290"/>
      <c r="G4" s="290"/>
      <c r="H4" s="290"/>
      <c r="I4" s="290"/>
      <c r="J4" s="75"/>
    </row>
    <row r="5" spans="1:10" ht="15" customHeight="1" x14ac:dyDescent="0.3">
      <c r="A5" s="74"/>
      <c r="B5" s="290"/>
      <c r="C5" s="290"/>
      <c r="D5" s="290"/>
      <c r="E5" s="290"/>
      <c r="F5" s="290"/>
      <c r="G5" s="290"/>
      <c r="H5" s="290"/>
      <c r="I5" s="290"/>
      <c r="J5" s="75"/>
    </row>
    <row r="6" spans="1:10" ht="15" customHeight="1" x14ac:dyDescent="0.3">
      <c r="A6" s="74"/>
      <c r="B6" s="290"/>
      <c r="C6" s="290"/>
      <c r="D6" s="290"/>
      <c r="E6" s="290"/>
      <c r="F6" s="290"/>
      <c r="G6" s="290"/>
      <c r="H6" s="290"/>
      <c r="I6" s="290"/>
      <c r="J6" s="75"/>
    </row>
    <row r="7" spans="1:10" ht="15" customHeight="1" x14ac:dyDescent="0.3">
      <c r="A7" s="74"/>
      <c r="B7" s="290"/>
      <c r="C7" s="290"/>
      <c r="D7" s="290"/>
      <c r="E7" s="290"/>
      <c r="F7" s="290"/>
      <c r="G7" s="290"/>
      <c r="H7" s="290"/>
      <c r="I7" s="290"/>
      <c r="J7" s="75"/>
    </row>
    <row r="8" spans="1:10" ht="15" customHeight="1" x14ac:dyDescent="0.3">
      <c r="A8" s="74"/>
      <c r="B8" s="290"/>
      <c r="C8" s="290"/>
      <c r="D8" s="290"/>
      <c r="E8" s="290"/>
      <c r="F8" s="290"/>
      <c r="G8" s="290"/>
      <c r="H8" s="290"/>
      <c r="I8" s="290"/>
      <c r="J8" s="75"/>
    </row>
    <row r="9" spans="1:10" ht="15" customHeight="1" x14ac:dyDescent="0.3">
      <c r="A9" s="74"/>
      <c r="B9" s="290"/>
      <c r="C9" s="290"/>
      <c r="D9" s="290"/>
      <c r="E9" s="290"/>
      <c r="F9" s="290"/>
      <c r="G9" s="290"/>
      <c r="H9" s="290"/>
      <c r="I9" s="290"/>
      <c r="J9" s="75"/>
    </row>
    <row r="10" spans="1:10" ht="15" customHeight="1" x14ac:dyDescent="0.3">
      <c r="A10" s="74"/>
      <c r="B10" s="290"/>
      <c r="C10" s="290"/>
      <c r="D10" s="290"/>
      <c r="E10" s="290"/>
      <c r="F10" s="290"/>
      <c r="G10" s="290"/>
      <c r="H10" s="290"/>
      <c r="I10" s="290"/>
      <c r="J10" s="75"/>
    </row>
    <row r="11" spans="1:10" ht="15" customHeight="1" x14ac:dyDescent="0.3">
      <c r="A11" s="74"/>
      <c r="B11" s="290"/>
      <c r="C11" s="290"/>
      <c r="D11" s="290"/>
      <c r="E11" s="290"/>
      <c r="F11" s="290"/>
      <c r="G11" s="290"/>
      <c r="H11" s="290"/>
      <c r="I11" s="290"/>
      <c r="J11" s="75"/>
    </row>
    <row r="12" spans="1:10" ht="15" customHeight="1" x14ac:dyDescent="0.3">
      <c r="A12" s="74"/>
      <c r="B12" s="290"/>
      <c r="C12" s="290"/>
      <c r="D12" s="290"/>
      <c r="E12" s="290"/>
      <c r="F12" s="290"/>
      <c r="G12" s="290"/>
      <c r="H12" s="290"/>
      <c r="I12" s="290"/>
      <c r="J12" s="75"/>
    </row>
    <row r="13" spans="1:10" ht="15" customHeight="1" x14ac:dyDescent="0.3">
      <c r="A13" s="74"/>
      <c r="B13" s="290"/>
      <c r="C13" s="290"/>
      <c r="D13" s="290"/>
      <c r="E13" s="290"/>
      <c r="F13" s="290"/>
      <c r="G13" s="290"/>
      <c r="H13" s="290"/>
      <c r="I13" s="290"/>
      <c r="J13" s="75"/>
    </row>
    <row r="14" spans="1:10" ht="15" customHeight="1" x14ac:dyDescent="0.3">
      <c r="A14" s="74"/>
      <c r="B14" s="290"/>
      <c r="C14" s="290"/>
      <c r="D14" s="290"/>
      <c r="E14" s="290"/>
      <c r="F14" s="290"/>
      <c r="G14" s="290"/>
      <c r="H14" s="290"/>
      <c r="I14" s="290"/>
      <c r="J14" s="75"/>
    </row>
    <row r="15" spans="1:10" ht="15" customHeight="1" x14ac:dyDescent="0.3">
      <c r="A15" s="74"/>
      <c r="B15" s="290"/>
      <c r="C15" s="290"/>
      <c r="D15" s="290"/>
      <c r="E15" s="290"/>
      <c r="F15" s="290"/>
      <c r="G15" s="290"/>
      <c r="H15" s="290"/>
      <c r="I15" s="290"/>
      <c r="J15" s="75"/>
    </row>
    <row r="16" spans="1:10" ht="15" customHeight="1" x14ac:dyDescent="0.3">
      <c r="A16" s="74"/>
      <c r="B16" s="290"/>
      <c r="C16" s="290"/>
      <c r="D16" s="290"/>
      <c r="E16" s="290"/>
      <c r="F16" s="290"/>
      <c r="G16" s="290"/>
      <c r="H16" s="290"/>
      <c r="I16" s="290"/>
      <c r="J16" s="75"/>
    </row>
    <row r="17" spans="1:10" ht="15" customHeight="1" x14ac:dyDescent="0.3">
      <c r="A17" s="74"/>
      <c r="B17" s="290"/>
      <c r="C17" s="290"/>
      <c r="D17" s="290"/>
      <c r="E17" s="290"/>
      <c r="F17" s="290"/>
      <c r="G17" s="290"/>
      <c r="H17" s="290"/>
      <c r="I17" s="290"/>
      <c r="J17" s="75"/>
    </row>
    <row r="18" spans="1:10" ht="15" customHeight="1" x14ac:dyDescent="0.3">
      <c r="A18" s="74"/>
      <c r="B18" s="290"/>
      <c r="C18" s="290"/>
      <c r="D18" s="290"/>
      <c r="E18" s="290"/>
      <c r="F18" s="290"/>
      <c r="G18" s="290"/>
      <c r="H18" s="290"/>
      <c r="I18" s="290"/>
      <c r="J18" s="75"/>
    </row>
    <row r="19" spans="1:10" ht="15" customHeight="1" x14ac:dyDescent="0.3">
      <c r="A19" s="74"/>
      <c r="B19" s="290"/>
      <c r="C19" s="290"/>
      <c r="D19" s="290"/>
      <c r="E19" s="290"/>
      <c r="F19" s="290"/>
      <c r="G19" s="290"/>
      <c r="H19" s="290"/>
      <c r="I19" s="290"/>
      <c r="J19" s="75"/>
    </row>
    <row r="20" spans="1:10" ht="15" customHeight="1" x14ac:dyDescent="0.3">
      <c r="A20" s="74"/>
      <c r="B20" s="290"/>
      <c r="C20" s="290"/>
      <c r="D20" s="290"/>
      <c r="E20" s="290"/>
      <c r="F20" s="290"/>
      <c r="G20" s="290"/>
      <c r="H20" s="290"/>
      <c r="I20" s="290"/>
      <c r="J20" s="75"/>
    </row>
    <row r="21" spans="1:10" ht="15" customHeight="1" x14ac:dyDescent="0.3">
      <c r="A21" s="74"/>
      <c r="B21" s="290"/>
      <c r="C21" s="290"/>
      <c r="D21" s="290"/>
      <c r="E21" s="290"/>
      <c r="F21" s="290"/>
      <c r="G21" s="290"/>
      <c r="H21" s="290"/>
      <c r="I21" s="290"/>
      <c r="J21" s="75"/>
    </row>
    <row r="22" spans="1:10" ht="15" customHeight="1" x14ac:dyDescent="0.3">
      <c r="A22" s="74"/>
      <c r="B22" s="290"/>
      <c r="C22" s="290"/>
      <c r="D22" s="290"/>
      <c r="E22" s="290"/>
      <c r="F22" s="290"/>
      <c r="G22" s="290"/>
      <c r="H22" s="290"/>
      <c r="I22" s="290"/>
      <c r="J22" s="75"/>
    </row>
    <row r="23" spans="1:10" ht="15" customHeight="1" x14ac:dyDescent="0.3">
      <c r="A23" s="74"/>
      <c r="B23" s="290"/>
      <c r="C23" s="290"/>
      <c r="D23" s="290"/>
      <c r="E23" s="290"/>
      <c r="F23" s="290"/>
      <c r="G23" s="290"/>
      <c r="H23" s="290"/>
      <c r="I23" s="290"/>
      <c r="J23" s="75"/>
    </row>
    <row r="24" spans="1:10" ht="15" customHeight="1" x14ac:dyDescent="0.3">
      <c r="A24" s="74"/>
      <c r="B24" s="290"/>
      <c r="C24" s="290"/>
      <c r="D24" s="290"/>
      <c r="E24" s="290"/>
      <c r="F24" s="290"/>
      <c r="G24" s="290"/>
      <c r="H24" s="290"/>
      <c r="I24" s="290"/>
      <c r="J24" s="75"/>
    </row>
    <row r="25" spans="1:10" ht="15" customHeight="1" x14ac:dyDescent="0.3">
      <c r="A25" s="74"/>
      <c r="B25" s="290"/>
      <c r="C25" s="290"/>
      <c r="D25" s="290"/>
      <c r="E25" s="290"/>
      <c r="F25" s="290"/>
      <c r="G25" s="290"/>
      <c r="H25" s="290"/>
      <c r="I25" s="290"/>
      <c r="J25" s="75"/>
    </row>
    <row r="26" spans="1:10" ht="15" customHeight="1" x14ac:dyDescent="0.3">
      <c r="A26" s="74"/>
      <c r="B26" s="290"/>
      <c r="C26" s="290"/>
      <c r="D26" s="290"/>
      <c r="E26" s="290"/>
      <c r="F26" s="290"/>
      <c r="G26" s="290"/>
      <c r="H26" s="290"/>
      <c r="I26" s="290"/>
      <c r="J26" s="75"/>
    </row>
    <row r="27" spans="1:10" ht="15" customHeight="1" x14ac:dyDescent="0.3">
      <c r="A27" s="76"/>
      <c r="B27" s="291"/>
      <c r="C27" s="291"/>
      <c r="D27" s="291"/>
      <c r="E27" s="291"/>
      <c r="F27" s="291"/>
      <c r="G27" s="291"/>
      <c r="H27" s="291"/>
      <c r="I27" s="291"/>
      <c r="J27" s="77"/>
    </row>
    <row r="28" spans="1:10" ht="15.75" customHeight="1" x14ac:dyDescent="0.3"/>
    <row r="29" spans="1:10" ht="15.75" customHeight="1" x14ac:dyDescent="0.3"/>
    <row r="30" spans="1:10" ht="15.75" customHeight="1" x14ac:dyDescent="0.3"/>
    <row r="31" spans="1:10" ht="15.75" customHeight="1" x14ac:dyDescent="0.3"/>
    <row r="32" spans="1:10"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J1"/>
  </mergeCell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E88AF-CF0A-4DFB-9917-787A531CE10C}">
  <sheetPr>
    <tabColor rgb="FF82E600"/>
    <pageSetUpPr fitToPage="1"/>
  </sheetPr>
  <dimension ref="A1:S1000"/>
  <sheetViews>
    <sheetView tabSelected="1" topLeftCell="A22" zoomScale="55" zoomScaleNormal="55" workbookViewId="0">
      <selection activeCell="M32" sqref="M32:M37"/>
    </sheetView>
  </sheetViews>
  <sheetFormatPr baseColWidth="10" defaultColWidth="14.109375" defaultRowHeight="15" customHeight="1" x14ac:dyDescent="0.3"/>
  <cols>
    <col min="1" max="1" width="15.6640625" style="312" customWidth="1"/>
    <col min="2" max="2" width="22.44140625" style="312" customWidth="1"/>
    <col min="3" max="5" width="32.109375" style="312" customWidth="1"/>
    <col min="6" max="6" width="40.88671875" style="312" customWidth="1"/>
    <col min="7" max="7" width="37.44140625" style="312" customWidth="1"/>
    <col min="8" max="8" width="27.109375" style="312" customWidth="1"/>
    <col min="9" max="11" width="6.88671875" style="312" customWidth="1"/>
    <col min="12" max="12" width="1.88671875" style="312" customWidth="1"/>
    <col min="13" max="13" width="27.6640625" style="312" customWidth="1"/>
    <col min="14" max="16" width="22.109375" style="312" customWidth="1"/>
    <col min="17" max="17" width="21.109375" style="312" customWidth="1"/>
    <col min="18" max="18" width="22.109375" style="312" customWidth="1"/>
    <col min="19" max="19" width="3.6640625" style="312" customWidth="1"/>
    <col min="20" max="16384" width="14.109375" style="312"/>
  </cols>
  <sheetData>
    <row r="1" spans="1:19" ht="66" customHeight="1" thickBot="1" x14ac:dyDescent="0.35">
      <c r="A1" s="550" t="s">
        <v>1525</v>
      </c>
      <c r="B1" s="551"/>
      <c r="C1" s="551"/>
      <c r="D1" s="551"/>
      <c r="E1" s="551"/>
      <c r="F1" s="551"/>
      <c r="G1" s="551"/>
      <c r="H1" s="551"/>
      <c r="I1" s="551"/>
      <c r="J1" s="551"/>
      <c r="K1" s="551"/>
      <c r="L1" s="551"/>
      <c r="M1" s="551"/>
      <c r="N1" s="551"/>
      <c r="O1" s="551"/>
      <c r="P1" s="551"/>
      <c r="Q1" s="551"/>
      <c r="R1" s="552"/>
      <c r="S1" s="311"/>
    </row>
    <row r="2" spans="1:19" ht="21.75" customHeight="1" x14ac:dyDescent="0.3">
      <c r="A2" s="553"/>
      <c r="B2" s="554"/>
      <c r="C2" s="554"/>
      <c r="D2" s="554"/>
      <c r="E2" s="554"/>
      <c r="F2" s="554"/>
      <c r="G2" s="554"/>
      <c r="H2" s="554"/>
      <c r="I2" s="554"/>
      <c r="J2" s="554"/>
      <c r="K2" s="554"/>
      <c r="L2" s="554"/>
      <c r="M2" s="554"/>
      <c r="N2" s="554"/>
      <c r="O2" s="554"/>
      <c r="P2" s="554"/>
      <c r="Q2" s="554"/>
      <c r="R2" s="555"/>
      <c r="S2" s="311"/>
    </row>
    <row r="3" spans="1:19" ht="45" customHeight="1" x14ac:dyDescent="0.3">
      <c r="A3" s="556" t="s">
        <v>1526</v>
      </c>
      <c r="B3" s="541"/>
      <c r="C3" s="541"/>
      <c r="D3" s="541"/>
      <c r="E3" s="541"/>
      <c r="F3" s="557"/>
      <c r="G3" s="538"/>
      <c r="H3" s="538"/>
      <c r="I3" s="538"/>
      <c r="J3" s="538"/>
      <c r="K3" s="538"/>
      <c r="L3" s="538"/>
      <c r="M3" s="538"/>
      <c r="N3" s="538"/>
      <c r="O3" s="538"/>
      <c r="P3" s="538"/>
      <c r="Q3" s="538"/>
      <c r="R3" s="539"/>
      <c r="S3" s="313"/>
    </row>
    <row r="4" spans="1:19" ht="15" customHeight="1" x14ac:dyDescent="0.3">
      <c r="A4" s="314"/>
      <c r="B4" s="315"/>
      <c r="C4" s="315"/>
      <c r="D4" s="316"/>
      <c r="E4" s="316"/>
      <c r="F4" s="317"/>
      <c r="G4" s="317"/>
      <c r="H4" s="317"/>
      <c r="I4" s="317"/>
      <c r="J4" s="317"/>
      <c r="K4" s="317"/>
      <c r="L4" s="317"/>
      <c r="M4" s="317"/>
      <c r="N4" s="317"/>
      <c r="O4" s="317"/>
      <c r="P4" s="317"/>
      <c r="Q4" s="316"/>
      <c r="R4" s="318"/>
      <c r="S4" s="316"/>
    </row>
    <row r="5" spans="1:19" ht="26.25" customHeight="1" x14ac:dyDescent="0.3">
      <c r="A5" s="558" t="s">
        <v>1527</v>
      </c>
      <c r="B5" s="559" t="s">
        <v>1528</v>
      </c>
      <c r="C5" s="542" t="s">
        <v>1529</v>
      </c>
      <c r="D5" s="544"/>
      <c r="E5" s="560" t="s">
        <v>1530</v>
      </c>
      <c r="F5" s="544"/>
      <c r="G5" s="561" t="s">
        <v>1531</v>
      </c>
      <c r="H5" s="561" t="s">
        <v>1532</v>
      </c>
      <c r="I5" s="537" t="s">
        <v>1533</v>
      </c>
      <c r="J5" s="538"/>
      <c r="K5" s="539"/>
      <c r="L5" s="319"/>
      <c r="M5" s="540" t="s">
        <v>1534</v>
      </c>
      <c r="N5" s="542" t="s">
        <v>1535</v>
      </c>
      <c r="O5" s="543"/>
      <c r="P5" s="543"/>
      <c r="Q5" s="543"/>
      <c r="R5" s="544"/>
      <c r="S5" s="320"/>
    </row>
    <row r="6" spans="1:19" ht="50.25" customHeight="1" x14ac:dyDescent="0.3">
      <c r="A6" s="500"/>
      <c r="B6" s="500"/>
      <c r="C6" s="545"/>
      <c r="D6" s="490"/>
      <c r="E6" s="545"/>
      <c r="F6" s="490"/>
      <c r="G6" s="501"/>
      <c r="H6" s="501"/>
      <c r="I6" s="549" t="s">
        <v>1536</v>
      </c>
      <c r="J6" s="549" t="s">
        <v>1537</v>
      </c>
      <c r="K6" s="549" t="s">
        <v>1538</v>
      </c>
      <c r="L6" s="319"/>
      <c r="M6" s="541"/>
      <c r="N6" s="545"/>
      <c r="O6" s="546"/>
      <c r="P6" s="546"/>
      <c r="Q6" s="546"/>
      <c r="R6" s="490"/>
      <c r="S6" s="311"/>
    </row>
    <row r="7" spans="1:19" ht="69" customHeight="1" x14ac:dyDescent="0.3">
      <c r="A7" s="501"/>
      <c r="B7" s="501"/>
      <c r="C7" s="547"/>
      <c r="D7" s="491"/>
      <c r="E7" s="547"/>
      <c r="F7" s="491"/>
      <c r="G7" s="322" t="s">
        <v>1539</v>
      </c>
      <c r="H7" s="323" t="s">
        <v>1540</v>
      </c>
      <c r="I7" s="501"/>
      <c r="J7" s="501"/>
      <c r="K7" s="501"/>
      <c r="L7" s="319"/>
      <c r="M7" s="541"/>
      <c r="N7" s="547"/>
      <c r="O7" s="548"/>
      <c r="P7" s="548"/>
      <c r="Q7" s="548"/>
      <c r="R7" s="491"/>
      <c r="S7" s="311"/>
    </row>
    <row r="8" spans="1:19" ht="21.75" customHeight="1" x14ac:dyDescent="0.3">
      <c r="A8" s="504" t="s">
        <v>1541</v>
      </c>
      <c r="B8" s="530" t="s">
        <v>1542</v>
      </c>
      <c r="C8" s="324" t="s">
        <v>1543</v>
      </c>
      <c r="D8" s="325" t="s">
        <v>1544</v>
      </c>
      <c r="E8" s="506" t="s">
        <v>1545</v>
      </c>
      <c r="F8" s="507" t="s">
        <v>1546</v>
      </c>
      <c r="G8" s="532" t="s">
        <v>1547</v>
      </c>
      <c r="H8" s="532" t="s">
        <v>1548</v>
      </c>
      <c r="I8" s="499" t="s">
        <v>1549</v>
      </c>
      <c r="J8" s="499" t="s">
        <v>1550</v>
      </c>
      <c r="K8" s="499" t="s">
        <v>1549</v>
      </c>
      <c r="L8" s="319"/>
      <c r="M8" s="502" t="s">
        <v>1548</v>
      </c>
      <c r="N8" s="326" t="s">
        <v>1551</v>
      </c>
      <c r="O8" s="327" t="s">
        <v>1552</v>
      </c>
      <c r="P8" s="327" t="s">
        <v>1553</v>
      </c>
      <c r="Q8" s="327" t="s">
        <v>1554</v>
      </c>
      <c r="R8" s="327" t="s">
        <v>1555</v>
      </c>
      <c r="S8" s="311"/>
    </row>
    <row r="9" spans="1:19" ht="93" customHeight="1" x14ac:dyDescent="0.3">
      <c r="A9" s="500"/>
      <c r="B9" s="500"/>
      <c r="C9" s="328" t="s">
        <v>1556</v>
      </c>
      <c r="D9" s="329" t="s">
        <v>1557</v>
      </c>
      <c r="E9" s="493"/>
      <c r="F9" s="495"/>
      <c r="G9" s="533"/>
      <c r="H9" s="535"/>
      <c r="I9" s="500"/>
      <c r="J9" s="500"/>
      <c r="K9" s="500"/>
      <c r="L9" s="319"/>
      <c r="M9" s="500"/>
      <c r="N9" s="512" t="s">
        <v>1558</v>
      </c>
      <c r="O9" s="512" t="s">
        <v>1559</v>
      </c>
      <c r="P9" s="512" t="s">
        <v>1560</v>
      </c>
      <c r="Q9" s="512" t="s">
        <v>1561</v>
      </c>
      <c r="R9" s="512" t="s">
        <v>1562</v>
      </c>
      <c r="S9" s="311"/>
    </row>
    <row r="10" spans="1:19" ht="30" customHeight="1" x14ac:dyDescent="0.3">
      <c r="A10" s="500"/>
      <c r="B10" s="500"/>
      <c r="C10" s="328" t="s">
        <v>1563</v>
      </c>
      <c r="D10" s="330" t="s">
        <v>1564</v>
      </c>
      <c r="E10" s="492" t="s">
        <v>1565</v>
      </c>
      <c r="F10" s="531" t="s">
        <v>1566</v>
      </c>
      <c r="G10" s="533"/>
      <c r="H10" s="535"/>
      <c r="I10" s="500"/>
      <c r="J10" s="500"/>
      <c r="K10" s="500"/>
      <c r="L10" s="319"/>
      <c r="M10" s="500"/>
      <c r="N10" s="513"/>
      <c r="O10" s="513"/>
      <c r="P10" s="513"/>
      <c r="Q10" s="513"/>
      <c r="R10" s="513"/>
      <c r="S10" s="311"/>
    </row>
    <row r="11" spans="1:19" ht="84.6" customHeight="1" x14ac:dyDescent="0.3">
      <c r="A11" s="500"/>
      <c r="B11" s="500"/>
      <c r="C11" s="328" t="s">
        <v>1567</v>
      </c>
      <c r="D11" s="329" t="s">
        <v>1568</v>
      </c>
      <c r="E11" s="493"/>
      <c r="F11" s="495"/>
      <c r="G11" s="533"/>
      <c r="H11" s="535"/>
      <c r="I11" s="500"/>
      <c r="J11" s="500"/>
      <c r="K11" s="500"/>
      <c r="L11" s="319"/>
      <c r="M11" s="500"/>
      <c r="N11" s="513"/>
      <c r="O11" s="513"/>
      <c r="P11" s="513"/>
      <c r="Q11" s="513"/>
      <c r="R11" s="513"/>
      <c r="S11" s="311"/>
    </row>
    <row r="12" spans="1:19" ht="59.4" customHeight="1" x14ac:dyDescent="0.3">
      <c r="A12" s="500"/>
      <c r="B12" s="500"/>
      <c r="C12" s="328" t="s">
        <v>1569</v>
      </c>
      <c r="D12" s="329" t="s">
        <v>1570</v>
      </c>
      <c r="E12" s="496" t="s">
        <v>1571</v>
      </c>
      <c r="F12" s="531" t="s">
        <v>1572</v>
      </c>
      <c r="G12" s="533"/>
      <c r="H12" s="535"/>
      <c r="I12" s="500"/>
      <c r="J12" s="500"/>
      <c r="K12" s="500"/>
      <c r="L12" s="319"/>
      <c r="M12" s="500"/>
      <c r="N12" s="513"/>
      <c r="O12" s="513"/>
      <c r="P12" s="513"/>
      <c r="Q12" s="513"/>
      <c r="R12" s="513"/>
      <c r="S12" s="311"/>
    </row>
    <row r="13" spans="1:19" ht="34.950000000000003" customHeight="1" x14ac:dyDescent="0.3">
      <c r="A13" s="501"/>
      <c r="B13" s="501"/>
      <c r="C13" s="331" t="s">
        <v>1573</v>
      </c>
      <c r="D13" s="332" t="s">
        <v>1574</v>
      </c>
      <c r="E13" s="497"/>
      <c r="F13" s="498"/>
      <c r="G13" s="534"/>
      <c r="H13" s="536"/>
      <c r="I13" s="501"/>
      <c r="J13" s="501"/>
      <c r="K13" s="501"/>
      <c r="L13" s="319"/>
      <c r="M13" s="501"/>
      <c r="N13" s="514"/>
      <c r="O13" s="514"/>
      <c r="P13" s="514"/>
      <c r="Q13" s="514"/>
      <c r="R13" s="514"/>
      <c r="S13" s="311"/>
    </row>
    <row r="14" spans="1:19" ht="21.75" customHeight="1" x14ac:dyDescent="0.3">
      <c r="A14" s="504" t="s">
        <v>1575</v>
      </c>
      <c r="B14" s="530" t="s">
        <v>1576</v>
      </c>
      <c r="C14" s="324" t="s">
        <v>1543</v>
      </c>
      <c r="D14" s="325" t="s">
        <v>1577</v>
      </c>
      <c r="E14" s="506" t="s">
        <v>1545</v>
      </c>
      <c r="F14" s="507" t="s">
        <v>1578</v>
      </c>
      <c r="G14" s="508" t="s">
        <v>1579</v>
      </c>
      <c r="H14" s="508" t="s">
        <v>1580</v>
      </c>
      <c r="I14" s="499" t="s">
        <v>1549</v>
      </c>
      <c r="J14" s="499" t="s">
        <v>1549</v>
      </c>
      <c r="K14" s="499" t="s">
        <v>1550</v>
      </c>
      <c r="L14" s="319"/>
      <c r="M14" s="502"/>
      <c r="N14" s="326" t="s">
        <v>1551</v>
      </c>
      <c r="O14" s="327" t="s">
        <v>1552</v>
      </c>
      <c r="P14" s="327" t="s">
        <v>1553</v>
      </c>
      <c r="Q14" s="327" t="s">
        <v>1554</v>
      </c>
      <c r="R14" s="327" t="s">
        <v>1555</v>
      </c>
      <c r="S14" s="311"/>
    </row>
    <row r="15" spans="1:19" ht="60.6" customHeight="1" x14ac:dyDescent="0.3">
      <c r="A15" s="500"/>
      <c r="B15" s="500"/>
      <c r="C15" s="328" t="s">
        <v>1556</v>
      </c>
      <c r="D15" s="329" t="s">
        <v>1581</v>
      </c>
      <c r="E15" s="493"/>
      <c r="F15" s="495"/>
      <c r="G15" s="500"/>
      <c r="H15" s="500"/>
      <c r="I15" s="500"/>
      <c r="J15" s="500"/>
      <c r="K15" s="500"/>
      <c r="L15" s="319"/>
      <c r="M15" s="500"/>
      <c r="N15" s="529"/>
      <c r="O15" s="528"/>
      <c r="P15" s="528"/>
      <c r="Q15" s="528"/>
      <c r="R15" s="528"/>
      <c r="S15" s="311"/>
    </row>
    <row r="16" spans="1:19" ht="43.95" customHeight="1" x14ac:dyDescent="0.3">
      <c r="A16" s="500"/>
      <c r="B16" s="500"/>
      <c r="C16" s="328" t="s">
        <v>1563</v>
      </c>
      <c r="D16" s="329" t="s">
        <v>1582</v>
      </c>
      <c r="E16" s="492" t="s">
        <v>1565</v>
      </c>
      <c r="F16" s="494" t="s">
        <v>1583</v>
      </c>
      <c r="G16" s="500"/>
      <c r="H16" s="500"/>
      <c r="I16" s="500"/>
      <c r="J16" s="500"/>
      <c r="K16" s="500"/>
      <c r="L16" s="319"/>
      <c r="M16" s="500"/>
      <c r="N16" s="490"/>
      <c r="O16" s="500"/>
      <c r="P16" s="500"/>
      <c r="Q16" s="500"/>
      <c r="R16" s="500"/>
      <c r="S16" s="311"/>
    </row>
    <row r="17" spans="1:19" ht="49.2" customHeight="1" x14ac:dyDescent="0.3">
      <c r="A17" s="500"/>
      <c r="B17" s="500"/>
      <c r="C17" s="328" t="s">
        <v>1567</v>
      </c>
      <c r="D17" s="329" t="s">
        <v>1584</v>
      </c>
      <c r="E17" s="493"/>
      <c r="F17" s="495"/>
      <c r="G17" s="500"/>
      <c r="H17" s="500"/>
      <c r="I17" s="500"/>
      <c r="J17" s="500"/>
      <c r="K17" s="500"/>
      <c r="L17" s="319"/>
      <c r="M17" s="500"/>
      <c r="N17" s="490"/>
      <c r="O17" s="500"/>
      <c r="P17" s="500"/>
      <c r="Q17" s="500"/>
      <c r="R17" s="500"/>
      <c r="S17" s="311"/>
    </row>
    <row r="18" spans="1:19" ht="53.4" customHeight="1" x14ac:dyDescent="0.3">
      <c r="A18" s="500"/>
      <c r="B18" s="500"/>
      <c r="C18" s="328" t="s">
        <v>1569</v>
      </c>
      <c r="D18" s="329" t="s">
        <v>1585</v>
      </c>
      <c r="E18" s="496" t="s">
        <v>1571</v>
      </c>
      <c r="F18" s="494" t="s">
        <v>1586</v>
      </c>
      <c r="G18" s="500"/>
      <c r="H18" s="500"/>
      <c r="I18" s="500"/>
      <c r="J18" s="500"/>
      <c r="K18" s="500"/>
      <c r="L18" s="319"/>
      <c r="M18" s="500"/>
      <c r="N18" s="490"/>
      <c r="O18" s="500"/>
      <c r="P18" s="500"/>
      <c r="Q18" s="500"/>
      <c r="R18" s="500"/>
      <c r="S18" s="311"/>
    </row>
    <row r="19" spans="1:19" ht="21.75" customHeight="1" x14ac:dyDescent="0.3">
      <c r="A19" s="501"/>
      <c r="B19" s="501"/>
      <c r="C19" s="331" t="s">
        <v>1573</v>
      </c>
      <c r="D19" s="332">
        <v>1</v>
      </c>
      <c r="E19" s="497"/>
      <c r="F19" s="498"/>
      <c r="G19" s="501"/>
      <c r="H19" s="501"/>
      <c r="I19" s="501"/>
      <c r="J19" s="501"/>
      <c r="K19" s="501"/>
      <c r="L19" s="319"/>
      <c r="M19" s="501"/>
      <c r="N19" s="491"/>
      <c r="O19" s="501"/>
      <c r="P19" s="501"/>
      <c r="Q19" s="501"/>
      <c r="R19" s="501"/>
      <c r="S19" s="311"/>
    </row>
    <row r="20" spans="1:19" ht="21.75" customHeight="1" x14ac:dyDescent="0.3">
      <c r="A20" s="504" t="s">
        <v>1587</v>
      </c>
      <c r="B20" s="505" t="s">
        <v>1588</v>
      </c>
      <c r="C20" s="324" t="s">
        <v>1543</v>
      </c>
      <c r="D20" s="325" t="s">
        <v>1589</v>
      </c>
      <c r="E20" s="506" t="s">
        <v>1545</v>
      </c>
      <c r="F20" s="507" t="s">
        <v>1590</v>
      </c>
      <c r="G20" s="525" t="s">
        <v>1591</v>
      </c>
      <c r="H20" s="525" t="s">
        <v>1592</v>
      </c>
      <c r="I20" s="499" t="s">
        <v>1549</v>
      </c>
      <c r="J20" s="499" t="s">
        <v>1549</v>
      </c>
      <c r="K20" s="499" t="s">
        <v>1550</v>
      </c>
      <c r="L20" s="319"/>
      <c r="M20" s="502"/>
      <c r="N20" s="333" t="s">
        <v>1551</v>
      </c>
      <c r="O20" s="334" t="s">
        <v>1552</v>
      </c>
      <c r="P20" s="334" t="s">
        <v>1553</v>
      </c>
      <c r="Q20" s="334" t="s">
        <v>1554</v>
      </c>
      <c r="R20" s="326" t="s">
        <v>1555</v>
      </c>
      <c r="S20" s="311"/>
    </row>
    <row r="21" spans="1:19" ht="47.4" customHeight="1" x14ac:dyDescent="0.3">
      <c r="A21" s="500"/>
      <c r="B21" s="500"/>
      <c r="C21" s="328" t="s">
        <v>1556</v>
      </c>
      <c r="D21" s="329" t="s">
        <v>1593</v>
      </c>
      <c r="E21" s="493"/>
      <c r="F21" s="495"/>
      <c r="G21" s="526"/>
      <c r="H21" s="526"/>
      <c r="I21" s="500"/>
      <c r="J21" s="500"/>
      <c r="K21" s="500"/>
      <c r="L21" s="319"/>
      <c r="M21" s="500"/>
      <c r="N21" s="503"/>
      <c r="O21" s="489"/>
      <c r="P21" s="489"/>
      <c r="Q21" s="489"/>
      <c r="R21" s="489"/>
      <c r="S21" s="311"/>
    </row>
    <row r="22" spans="1:19" ht="37.200000000000003" customHeight="1" x14ac:dyDescent="0.3">
      <c r="A22" s="500"/>
      <c r="B22" s="500"/>
      <c r="C22" s="328" t="s">
        <v>1563</v>
      </c>
      <c r="D22" s="329" t="s">
        <v>1594</v>
      </c>
      <c r="E22" s="492" t="s">
        <v>1565</v>
      </c>
      <c r="F22" s="494" t="s">
        <v>1595</v>
      </c>
      <c r="G22" s="526"/>
      <c r="H22" s="526"/>
      <c r="I22" s="500"/>
      <c r="J22" s="500"/>
      <c r="K22" s="500"/>
      <c r="L22" s="319"/>
      <c r="M22" s="500"/>
      <c r="N22" s="500"/>
      <c r="O22" s="490"/>
      <c r="P22" s="490"/>
      <c r="Q22" s="490"/>
      <c r="R22" s="490"/>
      <c r="S22" s="311"/>
    </row>
    <row r="23" spans="1:19" ht="21.75" customHeight="1" x14ac:dyDescent="0.3">
      <c r="A23" s="500"/>
      <c r="B23" s="500"/>
      <c r="C23" s="328" t="s">
        <v>1567</v>
      </c>
      <c r="D23" s="329" t="s">
        <v>1596</v>
      </c>
      <c r="E23" s="493"/>
      <c r="F23" s="495"/>
      <c r="G23" s="526"/>
      <c r="H23" s="526"/>
      <c r="I23" s="500"/>
      <c r="J23" s="500"/>
      <c r="K23" s="500"/>
      <c r="L23" s="319"/>
      <c r="M23" s="500"/>
      <c r="N23" s="500"/>
      <c r="O23" s="490"/>
      <c r="P23" s="490"/>
      <c r="Q23" s="490"/>
      <c r="R23" s="490"/>
      <c r="S23" s="311"/>
    </row>
    <row r="24" spans="1:19" ht="49.2" customHeight="1" x14ac:dyDescent="0.3">
      <c r="A24" s="500"/>
      <c r="B24" s="500"/>
      <c r="C24" s="328" t="s">
        <v>1569</v>
      </c>
      <c r="D24" s="329" t="s">
        <v>1597</v>
      </c>
      <c r="E24" s="496" t="s">
        <v>1571</v>
      </c>
      <c r="F24" s="494" t="s">
        <v>1598</v>
      </c>
      <c r="G24" s="526"/>
      <c r="H24" s="526"/>
      <c r="I24" s="500"/>
      <c r="J24" s="500"/>
      <c r="K24" s="500"/>
      <c r="L24" s="319"/>
      <c r="M24" s="500"/>
      <c r="N24" s="500"/>
      <c r="O24" s="490"/>
      <c r="P24" s="490"/>
      <c r="Q24" s="490"/>
      <c r="R24" s="490"/>
      <c r="S24" s="311"/>
    </row>
    <row r="25" spans="1:19" ht="21.75" customHeight="1" x14ac:dyDescent="0.3">
      <c r="A25" s="501"/>
      <c r="B25" s="501"/>
      <c r="C25" s="331" t="s">
        <v>1573</v>
      </c>
      <c r="D25" s="332">
        <v>1</v>
      </c>
      <c r="E25" s="497"/>
      <c r="F25" s="498"/>
      <c r="G25" s="527"/>
      <c r="H25" s="527"/>
      <c r="I25" s="501"/>
      <c r="J25" s="501"/>
      <c r="K25" s="501"/>
      <c r="L25" s="319"/>
      <c r="M25" s="501"/>
      <c r="N25" s="501"/>
      <c r="O25" s="491"/>
      <c r="P25" s="491"/>
      <c r="Q25" s="491"/>
      <c r="R25" s="491"/>
      <c r="S25" s="311"/>
    </row>
    <row r="26" spans="1:19" ht="21.75" customHeight="1" x14ac:dyDescent="0.3">
      <c r="A26" s="504" t="s">
        <v>1599</v>
      </c>
      <c r="B26" s="505" t="s">
        <v>1600</v>
      </c>
      <c r="C26" s="324" t="s">
        <v>1543</v>
      </c>
      <c r="D26" s="325" t="s">
        <v>1601</v>
      </c>
      <c r="E26" s="506" t="s">
        <v>1545</v>
      </c>
      <c r="F26" s="507" t="s">
        <v>1602</v>
      </c>
      <c r="G26" s="525" t="s">
        <v>1603</v>
      </c>
      <c r="H26" s="525" t="s">
        <v>1604</v>
      </c>
      <c r="I26" s="499" t="s">
        <v>1549</v>
      </c>
      <c r="J26" s="499" t="s">
        <v>1549</v>
      </c>
      <c r="K26" s="499" t="s">
        <v>1550</v>
      </c>
      <c r="L26" s="319"/>
      <c r="M26" s="502"/>
      <c r="N26" s="333" t="s">
        <v>1551</v>
      </c>
      <c r="O26" s="334" t="s">
        <v>1552</v>
      </c>
      <c r="P26" s="334" t="s">
        <v>1553</v>
      </c>
      <c r="Q26" s="334" t="s">
        <v>1554</v>
      </c>
      <c r="R26" s="326" t="s">
        <v>1555</v>
      </c>
      <c r="S26" s="311"/>
    </row>
    <row r="27" spans="1:19" ht="43.95" customHeight="1" x14ac:dyDescent="0.3">
      <c r="A27" s="500"/>
      <c r="B27" s="500"/>
      <c r="C27" s="328" t="s">
        <v>1556</v>
      </c>
      <c r="D27" s="329" t="s">
        <v>1605</v>
      </c>
      <c r="E27" s="493"/>
      <c r="F27" s="495"/>
      <c r="G27" s="526"/>
      <c r="H27" s="526"/>
      <c r="I27" s="500"/>
      <c r="J27" s="500"/>
      <c r="K27" s="500"/>
      <c r="L27" s="319"/>
      <c r="M27" s="500"/>
      <c r="N27" s="503"/>
      <c r="O27" s="489"/>
      <c r="P27" s="489"/>
      <c r="Q27" s="489"/>
      <c r="R27" s="489"/>
      <c r="S27" s="311"/>
    </row>
    <row r="28" spans="1:19" ht="21.75" customHeight="1" x14ac:dyDescent="0.3">
      <c r="A28" s="500"/>
      <c r="B28" s="500"/>
      <c r="C28" s="328" t="s">
        <v>1563</v>
      </c>
      <c r="D28" s="329" t="s">
        <v>1606</v>
      </c>
      <c r="E28" s="492" t="s">
        <v>1565</v>
      </c>
      <c r="F28" s="494" t="s">
        <v>1607</v>
      </c>
      <c r="G28" s="526"/>
      <c r="H28" s="526"/>
      <c r="I28" s="500"/>
      <c r="J28" s="500"/>
      <c r="K28" s="500"/>
      <c r="L28" s="319"/>
      <c r="M28" s="500"/>
      <c r="N28" s="500"/>
      <c r="O28" s="490"/>
      <c r="P28" s="490"/>
      <c r="Q28" s="490"/>
      <c r="R28" s="490"/>
      <c r="S28" s="311"/>
    </row>
    <row r="29" spans="1:19" ht="21.75" customHeight="1" x14ac:dyDescent="0.3">
      <c r="A29" s="500"/>
      <c r="B29" s="500"/>
      <c r="C29" s="328" t="s">
        <v>1567</v>
      </c>
      <c r="D29" s="329" t="s">
        <v>1608</v>
      </c>
      <c r="E29" s="493"/>
      <c r="F29" s="495"/>
      <c r="G29" s="526"/>
      <c r="H29" s="526"/>
      <c r="I29" s="500"/>
      <c r="J29" s="500"/>
      <c r="K29" s="500"/>
      <c r="L29" s="319"/>
      <c r="M29" s="500"/>
      <c r="N29" s="500"/>
      <c r="O29" s="490"/>
      <c r="P29" s="490"/>
      <c r="Q29" s="490"/>
      <c r="R29" s="490"/>
      <c r="S29" s="311"/>
    </row>
    <row r="30" spans="1:19" ht="21.75" customHeight="1" x14ac:dyDescent="0.3">
      <c r="A30" s="500"/>
      <c r="B30" s="500"/>
      <c r="C30" s="328" t="s">
        <v>1569</v>
      </c>
      <c r="D30" s="329" t="s">
        <v>1609</v>
      </c>
      <c r="E30" s="496" t="s">
        <v>1571</v>
      </c>
      <c r="F30" s="524" t="s">
        <v>1610</v>
      </c>
      <c r="G30" s="526"/>
      <c r="H30" s="526"/>
      <c r="I30" s="500"/>
      <c r="J30" s="500"/>
      <c r="K30" s="500"/>
      <c r="L30" s="319"/>
      <c r="M30" s="500"/>
      <c r="N30" s="500"/>
      <c r="O30" s="490"/>
      <c r="P30" s="490"/>
      <c r="Q30" s="490"/>
      <c r="R30" s="490"/>
      <c r="S30" s="311"/>
    </row>
    <row r="31" spans="1:19" ht="59.4" customHeight="1" x14ac:dyDescent="0.3">
      <c r="A31" s="501"/>
      <c r="B31" s="501"/>
      <c r="C31" s="331" t="s">
        <v>1573</v>
      </c>
      <c r="D31" s="332">
        <v>1</v>
      </c>
      <c r="E31" s="497"/>
      <c r="F31" s="498"/>
      <c r="G31" s="527"/>
      <c r="H31" s="527"/>
      <c r="I31" s="501"/>
      <c r="J31" s="501"/>
      <c r="K31" s="501"/>
      <c r="L31" s="335"/>
      <c r="M31" s="501"/>
      <c r="N31" s="501"/>
      <c r="O31" s="491"/>
      <c r="P31" s="491"/>
      <c r="Q31" s="491"/>
      <c r="R31" s="491"/>
      <c r="S31" s="311"/>
    </row>
    <row r="32" spans="1:19" ht="66" customHeight="1" x14ac:dyDescent="0.3">
      <c r="A32" s="504" t="s">
        <v>1587</v>
      </c>
      <c r="B32" s="505" t="s">
        <v>1611</v>
      </c>
      <c r="C32" s="324" t="s">
        <v>1543</v>
      </c>
      <c r="D32" s="325" t="s">
        <v>1612</v>
      </c>
      <c r="E32" s="506" t="s">
        <v>1545</v>
      </c>
      <c r="F32" s="518" t="s">
        <v>1613</v>
      </c>
      <c r="G32" s="520" t="s">
        <v>1614</v>
      </c>
      <c r="H32" s="523" t="s">
        <v>1615</v>
      </c>
      <c r="I32" s="499" t="s">
        <v>1549</v>
      </c>
      <c r="J32" s="499" t="s">
        <v>1550</v>
      </c>
      <c r="K32" s="515" t="s">
        <v>1549</v>
      </c>
      <c r="L32" s="319"/>
      <c r="M32" s="502" t="s">
        <v>1616</v>
      </c>
      <c r="N32" s="333" t="s">
        <v>1551</v>
      </c>
      <c r="O32" s="334" t="s">
        <v>1552</v>
      </c>
      <c r="P32" s="334" t="s">
        <v>1553</v>
      </c>
      <c r="Q32" s="334" t="s">
        <v>1554</v>
      </c>
      <c r="R32" s="326" t="s">
        <v>1555</v>
      </c>
      <c r="S32" s="311"/>
    </row>
    <row r="33" spans="1:19" ht="66" customHeight="1" x14ac:dyDescent="0.3">
      <c r="A33" s="500"/>
      <c r="B33" s="500"/>
      <c r="C33" s="328" t="s">
        <v>1556</v>
      </c>
      <c r="D33" s="329" t="s">
        <v>1617</v>
      </c>
      <c r="E33" s="493"/>
      <c r="F33" s="519"/>
      <c r="G33" s="521"/>
      <c r="H33" s="516"/>
      <c r="I33" s="500"/>
      <c r="J33" s="500"/>
      <c r="K33" s="516"/>
      <c r="L33" s="319"/>
      <c r="M33" s="500"/>
      <c r="N33" s="509" t="s">
        <v>1618</v>
      </c>
      <c r="O33" s="509" t="s">
        <v>1619</v>
      </c>
      <c r="P33" s="509" t="s">
        <v>1620</v>
      </c>
      <c r="Q33" s="509" t="s">
        <v>1621</v>
      </c>
      <c r="R33" s="512"/>
      <c r="S33" s="311"/>
    </row>
    <row r="34" spans="1:19" ht="66" customHeight="1" x14ac:dyDescent="0.3">
      <c r="A34" s="500"/>
      <c r="B34" s="500"/>
      <c r="C34" s="328" t="s">
        <v>1563</v>
      </c>
      <c r="D34" s="329" t="s">
        <v>1622</v>
      </c>
      <c r="E34" s="492" t="s">
        <v>1565</v>
      </c>
      <c r="F34" s="494" t="s">
        <v>1623</v>
      </c>
      <c r="G34" s="521"/>
      <c r="H34" s="516"/>
      <c r="I34" s="500"/>
      <c r="J34" s="500"/>
      <c r="K34" s="516"/>
      <c r="L34" s="319"/>
      <c r="M34" s="500"/>
      <c r="N34" s="510"/>
      <c r="O34" s="510"/>
      <c r="P34" s="510"/>
      <c r="Q34" s="510"/>
      <c r="R34" s="513"/>
      <c r="S34" s="311"/>
    </row>
    <row r="35" spans="1:19" ht="66" customHeight="1" x14ac:dyDescent="0.3">
      <c r="A35" s="500"/>
      <c r="B35" s="500"/>
      <c r="C35" s="328" t="s">
        <v>1567</v>
      </c>
      <c r="D35" s="329" t="s">
        <v>1612</v>
      </c>
      <c r="E35" s="493"/>
      <c r="F35" s="495"/>
      <c r="G35" s="521"/>
      <c r="H35" s="516"/>
      <c r="I35" s="500"/>
      <c r="J35" s="500"/>
      <c r="K35" s="516"/>
      <c r="L35" s="319"/>
      <c r="M35" s="500"/>
      <c r="N35" s="510"/>
      <c r="O35" s="510"/>
      <c r="P35" s="510"/>
      <c r="Q35" s="510"/>
      <c r="R35" s="513"/>
      <c r="S35" s="311"/>
    </row>
    <row r="36" spans="1:19" ht="41.4" customHeight="1" x14ac:dyDescent="0.3">
      <c r="A36" s="500"/>
      <c r="B36" s="500"/>
      <c r="C36" s="328" t="s">
        <v>1569</v>
      </c>
      <c r="D36" s="329" t="s">
        <v>1596</v>
      </c>
      <c r="E36" s="496" t="s">
        <v>1571</v>
      </c>
      <c r="F36" s="494" t="s">
        <v>1598</v>
      </c>
      <c r="G36" s="521"/>
      <c r="H36" s="516"/>
      <c r="I36" s="500"/>
      <c r="J36" s="500"/>
      <c r="K36" s="516"/>
      <c r="L36" s="319"/>
      <c r="M36" s="500"/>
      <c r="N36" s="510"/>
      <c r="O36" s="510"/>
      <c r="P36" s="510"/>
      <c r="Q36" s="510"/>
      <c r="R36" s="513"/>
      <c r="S36" s="311"/>
    </row>
    <row r="37" spans="1:19" ht="66" hidden="1" customHeight="1" x14ac:dyDescent="0.3">
      <c r="A37" s="501"/>
      <c r="B37" s="501"/>
      <c r="C37" s="331" t="s">
        <v>1573</v>
      </c>
      <c r="D37" s="332">
        <v>1</v>
      </c>
      <c r="E37" s="497"/>
      <c r="F37" s="498"/>
      <c r="G37" s="522"/>
      <c r="H37" s="517"/>
      <c r="I37" s="501"/>
      <c r="J37" s="501"/>
      <c r="K37" s="517"/>
      <c r="L37" s="319"/>
      <c r="M37" s="501"/>
      <c r="N37" s="511"/>
      <c r="O37" s="511"/>
      <c r="P37" s="511"/>
      <c r="Q37" s="511"/>
      <c r="R37" s="514"/>
      <c r="S37" s="311"/>
    </row>
    <row r="38" spans="1:19" ht="21.75" customHeight="1" x14ac:dyDescent="0.3">
      <c r="A38" s="504"/>
      <c r="B38" s="505"/>
      <c r="C38" s="324" t="s">
        <v>1543</v>
      </c>
      <c r="D38" s="325"/>
      <c r="E38" s="506" t="s">
        <v>1545</v>
      </c>
      <c r="F38" s="507"/>
      <c r="G38" s="508"/>
      <c r="H38" s="508"/>
      <c r="I38" s="499"/>
      <c r="J38" s="499"/>
      <c r="K38" s="499"/>
      <c r="L38" s="319"/>
      <c r="M38" s="502"/>
      <c r="N38" s="333" t="s">
        <v>1551</v>
      </c>
      <c r="O38" s="334" t="s">
        <v>1552</v>
      </c>
      <c r="P38" s="334" t="s">
        <v>1553</v>
      </c>
      <c r="Q38" s="334" t="s">
        <v>1554</v>
      </c>
      <c r="R38" s="326" t="s">
        <v>1555</v>
      </c>
      <c r="S38" s="311"/>
    </row>
    <row r="39" spans="1:19" ht="21.75" customHeight="1" x14ac:dyDescent="0.3">
      <c r="A39" s="500"/>
      <c r="B39" s="500"/>
      <c r="C39" s="328" t="s">
        <v>1556</v>
      </c>
      <c r="D39" s="329"/>
      <c r="E39" s="493"/>
      <c r="F39" s="495"/>
      <c r="G39" s="500"/>
      <c r="H39" s="500"/>
      <c r="I39" s="500"/>
      <c r="J39" s="500"/>
      <c r="K39" s="500"/>
      <c r="L39" s="319"/>
      <c r="M39" s="500"/>
      <c r="N39" s="503"/>
      <c r="O39" s="489"/>
      <c r="P39" s="489"/>
      <c r="Q39" s="489"/>
      <c r="R39" s="489"/>
      <c r="S39" s="311"/>
    </row>
    <row r="40" spans="1:19" ht="21.75" customHeight="1" x14ac:dyDescent="0.3">
      <c r="A40" s="500"/>
      <c r="B40" s="500"/>
      <c r="C40" s="328" t="s">
        <v>1563</v>
      </c>
      <c r="D40" s="329"/>
      <c r="E40" s="492" t="s">
        <v>1565</v>
      </c>
      <c r="F40" s="494"/>
      <c r="G40" s="500"/>
      <c r="H40" s="500"/>
      <c r="I40" s="500"/>
      <c r="J40" s="500"/>
      <c r="K40" s="500"/>
      <c r="L40" s="319"/>
      <c r="M40" s="500"/>
      <c r="N40" s="500"/>
      <c r="O40" s="490"/>
      <c r="P40" s="490"/>
      <c r="Q40" s="490"/>
      <c r="R40" s="490"/>
      <c r="S40" s="311"/>
    </row>
    <row r="41" spans="1:19" ht="21.75" customHeight="1" x14ac:dyDescent="0.3">
      <c r="A41" s="500"/>
      <c r="B41" s="500"/>
      <c r="C41" s="328" t="s">
        <v>1567</v>
      </c>
      <c r="D41" s="329"/>
      <c r="E41" s="493"/>
      <c r="F41" s="495"/>
      <c r="G41" s="500"/>
      <c r="H41" s="500"/>
      <c r="I41" s="500"/>
      <c r="J41" s="500"/>
      <c r="K41" s="500"/>
      <c r="L41" s="319"/>
      <c r="M41" s="500"/>
      <c r="N41" s="500"/>
      <c r="O41" s="490"/>
      <c r="P41" s="490"/>
      <c r="Q41" s="490"/>
      <c r="R41" s="490"/>
      <c r="S41" s="311"/>
    </row>
    <row r="42" spans="1:19" ht="21.75" customHeight="1" x14ac:dyDescent="0.3">
      <c r="A42" s="500"/>
      <c r="B42" s="500"/>
      <c r="C42" s="328" t="s">
        <v>1569</v>
      </c>
      <c r="D42" s="329"/>
      <c r="E42" s="496" t="s">
        <v>1571</v>
      </c>
      <c r="F42" s="494"/>
      <c r="G42" s="500"/>
      <c r="H42" s="500"/>
      <c r="I42" s="500"/>
      <c r="J42" s="500"/>
      <c r="K42" s="500"/>
      <c r="L42" s="319"/>
      <c r="M42" s="500"/>
      <c r="N42" s="500"/>
      <c r="O42" s="490"/>
      <c r="P42" s="490"/>
      <c r="Q42" s="490"/>
      <c r="R42" s="490"/>
      <c r="S42" s="311"/>
    </row>
    <row r="43" spans="1:19" ht="21.75" customHeight="1" x14ac:dyDescent="0.3">
      <c r="A43" s="501"/>
      <c r="B43" s="501"/>
      <c r="C43" s="331" t="s">
        <v>1573</v>
      </c>
      <c r="D43" s="336"/>
      <c r="E43" s="497"/>
      <c r="F43" s="498"/>
      <c r="G43" s="501"/>
      <c r="H43" s="501"/>
      <c r="I43" s="501"/>
      <c r="J43" s="501"/>
      <c r="K43" s="501"/>
      <c r="L43" s="335"/>
      <c r="M43" s="501"/>
      <c r="N43" s="501"/>
      <c r="O43" s="491"/>
      <c r="P43" s="491"/>
      <c r="Q43" s="491"/>
      <c r="R43" s="491"/>
      <c r="S43" s="311"/>
    </row>
    <row r="44" spans="1:19" ht="21.75" customHeight="1" x14ac:dyDescent="0.3">
      <c r="A44" s="504"/>
      <c r="B44" s="505"/>
      <c r="C44" s="324" t="s">
        <v>1543</v>
      </c>
      <c r="D44" s="325"/>
      <c r="E44" s="506" t="s">
        <v>1545</v>
      </c>
      <c r="F44" s="507"/>
      <c r="G44" s="508"/>
      <c r="H44" s="508"/>
      <c r="I44" s="499"/>
      <c r="J44" s="499"/>
      <c r="K44" s="499"/>
      <c r="L44" s="319"/>
      <c r="M44" s="502"/>
      <c r="N44" s="333" t="s">
        <v>1551</v>
      </c>
      <c r="O44" s="334" t="s">
        <v>1552</v>
      </c>
      <c r="P44" s="334" t="s">
        <v>1553</v>
      </c>
      <c r="Q44" s="334" t="s">
        <v>1554</v>
      </c>
      <c r="R44" s="326" t="s">
        <v>1555</v>
      </c>
      <c r="S44" s="311"/>
    </row>
    <row r="45" spans="1:19" ht="21.75" customHeight="1" x14ac:dyDescent="0.3">
      <c r="A45" s="500"/>
      <c r="B45" s="500"/>
      <c r="C45" s="328" t="s">
        <v>1556</v>
      </c>
      <c r="D45" s="329"/>
      <c r="E45" s="493"/>
      <c r="F45" s="495"/>
      <c r="G45" s="500"/>
      <c r="H45" s="500"/>
      <c r="I45" s="500"/>
      <c r="J45" s="500"/>
      <c r="K45" s="500"/>
      <c r="L45" s="319"/>
      <c r="M45" s="500"/>
      <c r="N45" s="503"/>
      <c r="O45" s="489"/>
      <c r="P45" s="489"/>
      <c r="Q45" s="489"/>
      <c r="R45" s="489"/>
      <c r="S45" s="311"/>
    </row>
    <row r="46" spans="1:19" ht="21.75" customHeight="1" x14ac:dyDescent="0.3">
      <c r="A46" s="500"/>
      <c r="B46" s="500"/>
      <c r="C46" s="328" t="s">
        <v>1563</v>
      </c>
      <c r="D46" s="329"/>
      <c r="E46" s="492" t="s">
        <v>1565</v>
      </c>
      <c r="F46" s="494"/>
      <c r="G46" s="500"/>
      <c r="H46" s="500"/>
      <c r="I46" s="500"/>
      <c r="J46" s="500"/>
      <c r="K46" s="500"/>
      <c r="L46" s="319"/>
      <c r="M46" s="500"/>
      <c r="N46" s="500"/>
      <c r="O46" s="490"/>
      <c r="P46" s="490"/>
      <c r="Q46" s="490"/>
      <c r="R46" s="490"/>
      <c r="S46" s="311"/>
    </row>
    <row r="47" spans="1:19" ht="21.75" customHeight="1" x14ac:dyDescent="0.3">
      <c r="A47" s="500"/>
      <c r="B47" s="500"/>
      <c r="C47" s="328" t="s">
        <v>1567</v>
      </c>
      <c r="D47" s="329"/>
      <c r="E47" s="493"/>
      <c r="F47" s="495"/>
      <c r="G47" s="500"/>
      <c r="H47" s="500"/>
      <c r="I47" s="500"/>
      <c r="J47" s="500"/>
      <c r="K47" s="500"/>
      <c r="L47" s="319"/>
      <c r="M47" s="500"/>
      <c r="N47" s="500"/>
      <c r="O47" s="490"/>
      <c r="P47" s="490"/>
      <c r="Q47" s="490"/>
      <c r="R47" s="490"/>
      <c r="S47" s="311"/>
    </row>
    <row r="48" spans="1:19" ht="21.75" customHeight="1" x14ac:dyDescent="0.3">
      <c r="A48" s="500"/>
      <c r="B48" s="500"/>
      <c r="C48" s="328" t="s">
        <v>1569</v>
      </c>
      <c r="D48" s="329"/>
      <c r="E48" s="496" t="s">
        <v>1571</v>
      </c>
      <c r="F48" s="494"/>
      <c r="G48" s="500"/>
      <c r="H48" s="500"/>
      <c r="I48" s="500"/>
      <c r="J48" s="500"/>
      <c r="K48" s="500"/>
      <c r="L48" s="319"/>
      <c r="M48" s="500"/>
      <c r="N48" s="500"/>
      <c r="O48" s="490"/>
      <c r="P48" s="490"/>
      <c r="Q48" s="490"/>
      <c r="R48" s="490"/>
      <c r="S48" s="311"/>
    </row>
    <row r="49" spans="1:19" ht="21.75" customHeight="1" x14ac:dyDescent="0.3">
      <c r="A49" s="501"/>
      <c r="B49" s="501"/>
      <c r="C49" s="331" t="s">
        <v>1573</v>
      </c>
      <c r="D49" s="336"/>
      <c r="E49" s="497"/>
      <c r="F49" s="498"/>
      <c r="G49" s="501"/>
      <c r="H49" s="501"/>
      <c r="I49" s="501"/>
      <c r="J49" s="501"/>
      <c r="K49" s="501"/>
      <c r="L49" s="335"/>
      <c r="M49" s="501"/>
      <c r="N49" s="501"/>
      <c r="O49" s="491"/>
      <c r="P49" s="491"/>
      <c r="Q49" s="491"/>
      <c r="R49" s="491"/>
      <c r="S49" s="311"/>
    </row>
    <row r="50" spans="1:19" ht="12.75" customHeight="1" x14ac:dyDescent="0.3">
      <c r="A50" s="337"/>
      <c r="B50" s="311"/>
      <c r="C50" s="311"/>
      <c r="D50" s="311"/>
      <c r="E50" s="311"/>
      <c r="F50" s="311"/>
      <c r="G50" s="311"/>
      <c r="H50" s="311"/>
      <c r="I50" s="311"/>
      <c r="J50" s="311"/>
      <c r="K50" s="311"/>
      <c r="L50" s="311"/>
      <c r="M50" s="311"/>
      <c r="N50" s="311"/>
      <c r="O50" s="311"/>
      <c r="P50" s="311"/>
      <c r="Q50" s="311"/>
      <c r="R50" s="311"/>
      <c r="S50" s="311"/>
    </row>
    <row r="51" spans="1:19" ht="15.75" customHeight="1" x14ac:dyDescent="0.3"/>
    <row r="52" spans="1:19" ht="15.75" customHeight="1" x14ac:dyDescent="0.3"/>
    <row r="53" spans="1:19" ht="15.75" customHeight="1" x14ac:dyDescent="0.3"/>
    <row r="54" spans="1:19" ht="15.75" customHeight="1" x14ac:dyDescent="0.3"/>
    <row r="55" spans="1:19" ht="15.75" customHeight="1" x14ac:dyDescent="0.3"/>
    <row r="56" spans="1:19" ht="15.75" customHeight="1" x14ac:dyDescent="0.3"/>
    <row r="57" spans="1:19" ht="15.75" customHeight="1" x14ac:dyDescent="0.3"/>
    <row r="58" spans="1:19" ht="15.75" customHeight="1" x14ac:dyDescent="0.3"/>
    <row r="59" spans="1:19" ht="15.75" customHeight="1" x14ac:dyDescent="0.3"/>
    <row r="60" spans="1:19" ht="15.75" customHeight="1" x14ac:dyDescent="0.3"/>
    <row r="61" spans="1:19" ht="15.75" customHeight="1" x14ac:dyDescent="0.3"/>
    <row r="62" spans="1:19" ht="15.75" customHeight="1" x14ac:dyDescent="0.3"/>
    <row r="63" spans="1:19" ht="15.75" customHeight="1" x14ac:dyDescent="0.3"/>
    <row r="64" spans="1:19"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49">
    <mergeCell ref="A1:R1"/>
    <mergeCell ref="A2:R2"/>
    <mergeCell ref="A3:E3"/>
    <mergeCell ref="F3:R3"/>
    <mergeCell ref="A5:A7"/>
    <mergeCell ref="B5:B7"/>
    <mergeCell ref="C5:D7"/>
    <mergeCell ref="E5:F7"/>
    <mergeCell ref="G5:G6"/>
    <mergeCell ref="H5:H6"/>
    <mergeCell ref="A8:A13"/>
    <mergeCell ref="B8:B13"/>
    <mergeCell ref="E8:E9"/>
    <mergeCell ref="F8:F9"/>
    <mergeCell ref="G8:G13"/>
    <mergeCell ref="H8:H13"/>
    <mergeCell ref="I5:K5"/>
    <mergeCell ref="M5:M7"/>
    <mergeCell ref="N5:R7"/>
    <mergeCell ref="I6:I7"/>
    <mergeCell ref="J6:J7"/>
    <mergeCell ref="K6:K7"/>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44:A49"/>
    <mergeCell ref="B44:B49"/>
    <mergeCell ref="E44:E45"/>
    <mergeCell ref="F44:F45"/>
    <mergeCell ref="G44:G49"/>
    <mergeCell ref="H44:H49"/>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P45:P49"/>
    <mergeCell ref="Q45:Q49"/>
    <mergeCell ref="R45:R49"/>
    <mergeCell ref="E46:E47"/>
    <mergeCell ref="F46:F47"/>
    <mergeCell ref="E48:E49"/>
    <mergeCell ref="F48:F49"/>
    <mergeCell ref="I44:I49"/>
    <mergeCell ref="J44:J49"/>
    <mergeCell ref="K44:K49"/>
    <mergeCell ref="M44:M49"/>
    <mergeCell ref="N45:N49"/>
    <mergeCell ref="O45:O49"/>
  </mergeCells>
  <dataValidations count="2">
    <dataValidation type="list" allowBlank="1" showInputMessage="1" showErrorMessage="1" prompt=" - " sqref="A8 A14 A20 A26 A32 A38 A44" xr:uid="{CB99A01F-5FA5-454F-8631-3490D97F0799}">
      <formula1>"MATERIAL,MACHINE,METHOD,MAN"</formula1>
    </dataValidation>
    <dataValidation type="list" allowBlank="1" showInputMessage="1" showErrorMessage="1" prompt=" - " sqref="I8:K8 I14:K14 I20:K20 I26:K26 I32:K32 I38:K38 I44:K44" xr:uid="{83231E2E-BB90-4672-AED4-612941B01E1C}">
      <formula1>"Y,N,D"</formula1>
    </dataValidation>
  </dataValidations>
  <pageMargins left="0.25" right="0.25" top="0.75" bottom="0.75" header="0" footer="0"/>
  <pageSetup paperSize="9" scale="35" orientation="landscape" r:id="rId1"/>
  <headerFooter>
    <oddFooter>&amp;R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C5B6-F4B7-4E20-A4B9-217707A0F746}">
  <sheetPr>
    <tabColor rgb="FF82E600"/>
    <pageSetUpPr fitToPage="1"/>
  </sheetPr>
  <dimension ref="A1:S994"/>
  <sheetViews>
    <sheetView topLeftCell="A9" zoomScale="70" zoomScaleNormal="70" workbookViewId="0">
      <selection activeCell="B14" sqref="B14:B19"/>
    </sheetView>
  </sheetViews>
  <sheetFormatPr baseColWidth="10" defaultColWidth="14.109375" defaultRowHeight="15" customHeight="1" x14ac:dyDescent="0.3"/>
  <cols>
    <col min="1" max="1" width="15.6640625" style="312" customWidth="1"/>
    <col min="2" max="2" width="22.44140625" style="312" customWidth="1"/>
    <col min="3" max="3" width="32.109375" style="312" customWidth="1"/>
    <col min="4" max="4" width="39.33203125" style="312" customWidth="1"/>
    <col min="5" max="5" width="32.109375" style="312" customWidth="1"/>
    <col min="6" max="6" width="44.5546875" style="312" customWidth="1"/>
    <col min="7" max="7" width="48.6640625" style="312" customWidth="1"/>
    <col min="8" max="8" width="43.109375" style="312" customWidth="1"/>
    <col min="9" max="11" width="7.6640625" style="312" customWidth="1"/>
    <col min="12" max="12" width="3.33203125" style="312" customWidth="1"/>
    <col min="13" max="13" width="20.6640625" style="312" customWidth="1"/>
    <col min="14" max="14" width="28.88671875" style="312" customWidth="1"/>
    <col min="15" max="15" width="27.44140625" style="312" customWidth="1"/>
    <col min="16" max="16" width="29.6640625" style="312" customWidth="1"/>
    <col min="17" max="18" width="20.6640625" style="312" customWidth="1"/>
    <col min="19" max="19" width="3.5546875" style="312" customWidth="1"/>
    <col min="20" max="16384" width="14.109375" style="312"/>
  </cols>
  <sheetData>
    <row r="1" spans="1:19" ht="60" customHeight="1" thickBot="1" x14ac:dyDescent="0.35">
      <c r="A1" s="600" t="s">
        <v>1624</v>
      </c>
      <c r="B1" s="538"/>
      <c r="C1" s="538"/>
      <c r="D1" s="538"/>
      <c r="E1" s="538"/>
      <c r="F1" s="538"/>
      <c r="G1" s="538"/>
      <c r="H1" s="538"/>
      <c r="I1" s="538"/>
      <c r="J1" s="538"/>
      <c r="K1" s="538"/>
      <c r="L1" s="538"/>
      <c r="M1" s="538"/>
      <c r="N1" s="538"/>
      <c r="O1" s="538"/>
      <c r="P1" s="538"/>
      <c r="Q1" s="538"/>
      <c r="R1" s="539"/>
      <c r="S1" s="311"/>
    </row>
    <row r="2" spans="1:19" ht="21.75" customHeight="1" x14ac:dyDescent="0.3">
      <c r="A2" s="553"/>
      <c r="B2" s="554"/>
      <c r="C2" s="554"/>
      <c r="D2" s="554"/>
      <c r="E2" s="554"/>
      <c r="F2" s="554"/>
      <c r="G2" s="554"/>
      <c r="H2" s="554"/>
      <c r="I2" s="554"/>
      <c r="J2" s="554"/>
      <c r="K2" s="554"/>
      <c r="L2" s="554"/>
      <c r="M2" s="554"/>
      <c r="N2" s="554"/>
      <c r="O2" s="554"/>
      <c r="P2" s="554"/>
      <c r="Q2" s="554"/>
      <c r="R2" s="555"/>
      <c r="S2" s="311"/>
    </row>
    <row r="3" spans="1:19" ht="45" customHeight="1" x14ac:dyDescent="0.3">
      <c r="A3" s="556" t="s">
        <v>1526</v>
      </c>
      <c r="B3" s="541"/>
      <c r="C3" s="541"/>
      <c r="D3" s="541"/>
      <c r="E3" s="541"/>
      <c r="F3" s="557"/>
      <c r="G3" s="538"/>
      <c r="H3" s="538"/>
      <c r="I3" s="538"/>
      <c r="J3" s="538"/>
      <c r="K3" s="538"/>
      <c r="L3" s="538"/>
      <c r="M3" s="538"/>
      <c r="N3" s="538"/>
      <c r="O3" s="538"/>
      <c r="P3" s="538"/>
      <c r="Q3" s="538"/>
      <c r="R3" s="539"/>
      <c r="S3" s="313"/>
    </row>
    <row r="4" spans="1:19" ht="15" customHeight="1" x14ac:dyDescent="0.3">
      <c r="A4" s="314"/>
      <c r="B4" s="315"/>
      <c r="C4" s="315"/>
      <c r="D4" s="316"/>
      <c r="E4" s="316"/>
      <c r="F4" s="317"/>
      <c r="G4" s="317"/>
      <c r="H4" s="317"/>
      <c r="I4" s="317"/>
      <c r="J4" s="317"/>
      <c r="K4" s="317"/>
      <c r="L4" s="317"/>
      <c r="M4" s="317"/>
      <c r="N4" s="317"/>
      <c r="O4" s="317"/>
      <c r="P4" s="317"/>
      <c r="Q4" s="316"/>
      <c r="R4" s="318"/>
      <c r="S4" s="316"/>
    </row>
    <row r="5" spans="1:19" ht="26.25" customHeight="1" x14ac:dyDescent="0.3">
      <c r="A5" s="558" t="s">
        <v>1527</v>
      </c>
      <c r="B5" s="559" t="s">
        <v>1528</v>
      </c>
      <c r="C5" s="542" t="s">
        <v>1529</v>
      </c>
      <c r="D5" s="544"/>
      <c r="E5" s="560" t="s">
        <v>1530</v>
      </c>
      <c r="F5" s="544"/>
      <c r="G5" s="561" t="s">
        <v>1531</v>
      </c>
      <c r="H5" s="561" t="s">
        <v>1532</v>
      </c>
      <c r="I5" s="537" t="s">
        <v>1533</v>
      </c>
      <c r="J5" s="538"/>
      <c r="K5" s="539"/>
      <c r="L5" s="319"/>
      <c r="M5" s="540" t="s">
        <v>1534</v>
      </c>
      <c r="N5" s="542" t="s">
        <v>1535</v>
      </c>
      <c r="O5" s="543"/>
      <c r="P5" s="543"/>
      <c r="Q5" s="543"/>
      <c r="R5" s="544"/>
      <c r="S5" s="320"/>
    </row>
    <row r="6" spans="1:19" ht="50.25" customHeight="1" x14ac:dyDescent="0.3">
      <c r="A6" s="500"/>
      <c r="B6" s="500"/>
      <c r="C6" s="545"/>
      <c r="D6" s="490"/>
      <c r="E6" s="545"/>
      <c r="F6" s="490"/>
      <c r="G6" s="501"/>
      <c r="H6" s="501"/>
      <c r="I6" s="549" t="s">
        <v>1536</v>
      </c>
      <c r="J6" s="549" t="s">
        <v>1537</v>
      </c>
      <c r="K6" s="549" t="s">
        <v>1538</v>
      </c>
      <c r="L6" s="319"/>
      <c r="M6" s="541"/>
      <c r="N6" s="545"/>
      <c r="O6" s="546"/>
      <c r="P6" s="546"/>
      <c r="Q6" s="546"/>
      <c r="R6" s="490"/>
      <c r="S6" s="311"/>
    </row>
    <row r="7" spans="1:19" ht="76.5" customHeight="1" x14ac:dyDescent="0.3">
      <c r="A7" s="501"/>
      <c r="B7" s="501"/>
      <c r="C7" s="547"/>
      <c r="D7" s="491"/>
      <c r="E7" s="547"/>
      <c r="F7" s="491"/>
      <c r="G7" s="322" t="s">
        <v>1539</v>
      </c>
      <c r="H7" s="323" t="s">
        <v>1540</v>
      </c>
      <c r="I7" s="501"/>
      <c r="J7" s="501"/>
      <c r="K7" s="501"/>
      <c r="L7" s="319"/>
      <c r="M7" s="541"/>
      <c r="N7" s="545"/>
      <c r="O7" s="541"/>
      <c r="P7" s="541"/>
      <c r="Q7" s="541"/>
      <c r="R7" s="490"/>
      <c r="S7" s="311"/>
    </row>
    <row r="8" spans="1:19" ht="45.6" customHeight="1" x14ac:dyDescent="0.3">
      <c r="A8" s="504" t="s">
        <v>1541</v>
      </c>
      <c r="B8" s="505" t="s">
        <v>1625</v>
      </c>
      <c r="C8" s="324" t="s">
        <v>1543</v>
      </c>
      <c r="D8" s="325" t="s">
        <v>1626</v>
      </c>
      <c r="E8" s="506" t="s">
        <v>1545</v>
      </c>
      <c r="F8" s="507" t="s">
        <v>1627</v>
      </c>
      <c r="G8" s="568" t="s">
        <v>1628</v>
      </c>
      <c r="H8" s="523" t="s">
        <v>1628</v>
      </c>
      <c r="I8" s="499" t="s">
        <v>1550</v>
      </c>
      <c r="J8" s="499" t="s">
        <v>1549</v>
      </c>
      <c r="K8" s="515" t="s">
        <v>1549</v>
      </c>
      <c r="L8" s="319"/>
      <c r="M8" s="592" t="s">
        <v>1629</v>
      </c>
      <c r="N8" s="338" t="s">
        <v>1551</v>
      </c>
      <c r="O8" s="338" t="s">
        <v>1552</v>
      </c>
      <c r="P8" s="338" t="s">
        <v>1553</v>
      </c>
      <c r="Q8" s="338" t="s">
        <v>1554</v>
      </c>
      <c r="R8" s="338" t="s">
        <v>1555</v>
      </c>
      <c r="S8" s="311"/>
    </row>
    <row r="9" spans="1:19" ht="61.95" customHeight="1" x14ac:dyDescent="0.3">
      <c r="A9" s="579"/>
      <c r="B9" s="579"/>
      <c r="C9" s="328" t="s">
        <v>1556</v>
      </c>
      <c r="D9" s="339" t="s">
        <v>1630</v>
      </c>
      <c r="E9" s="575"/>
      <c r="F9" s="576"/>
      <c r="G9" s="596"/>
      <c r="H9" s="598"/>
      <c r="I9" s="579"/>
      <c r="J9" s="579"/>
      <c r="K9" s="584"/>
      <c r="L9" s="319"/>
      <c r="M9" s="579"/>
      <c r="N9" s="593" t="s">
        <v>1631</v>
      </c>
      <c r="O9" s="565" t="s">
        <v>1632</v>
      </c>
      <c r="P9" s="565" t="s">
        <v>1633</v>
      </c>
      <c r="Q9" s="586" t="s">
        <v>1634</v>
      </c>
      <c r="R9" s="587"/>
      <c r="S9" s="311"/>
    </row>
    <row r="10" spans="1:19" ht="51" customHeight="1" x14ac:dyDescent="0.3">
      <c r="A10" s="579"/>
      <c r="B10" s="579"/>
      <c r="C10" s="328" t="s">
        <v>1563</v>
      </c>
      <c r="D10" s="329" t="s">
        <v>1635</v>
      </c>
      <c r="E10" s="492" t="s">
        <v>1565</v>
      </c>
      <c r="F10" s="590" t="s">
        <v>1636</v>
      </c>
      <c r="G10" s="596"/>
      <c r="H10" s="598"/>
      <c r="I10" s="579"/>
      <c r="J10" s="579"/>
      <c r="K10" s="584"/>
      <c r="L10" s="319"/>
      <c r="M10" s="579"/>
      <c r="N10" s="594"/>
      <c r="O10" s="566"/>
      <c r="P10" s="566"/>
      <c r="Q10" s="563"/>
      <c r="R10" s="588"/>
      <c r="S10" s="311"/>
    </row>
    <row r="11" spans="1:19" ht="36" customHeight="1" x14ac:dyDescent="0.3">
      <c r="A11" s="579"/>
      <c r="B11" s="579"/>
      <c r="C11" s="328" t="s">
        <v>1567</v>
      </c>
      <c r="D11" s="329" t="s">
        <v>1637</v>
      </c>
      <c r="E11" s="575"/>
      <c r="F11" s="591"/>
      <c r="G11" s="596"/>
      <c r="H11" s="598"/>
      <c r="I11" s="579"/>
      <c r="J11" s="579"/>
      <c r="K11" s="584"/>
      <c r="L11" s="319"/>
      <c r="M11" s="579"/>
      <c r="N11" s="594"/>
      <c r="O11" s="566"/>
      <c r="P11" s="566"/>
      <c r="Q11" s="563"/>
      <c r="R11" s="588"/>
      <c r="S11" s="311"/>
    </row>
    <row r="12" spans="1:19" ht="21.75" customHeight="1" x14ac:dyDescent="0.3">
      <c r="A12" s="579"/>
      <c r="B12" s="579"/>
      <c r="C12" s="328" t="s">
        <v>1569</v>
      </c>
      <c r="D12" s="329" t="s">
        <v>1638</v>
      </c>
      <c r="E12" s="496" t="s">
        <v>1571</v>
      </c>
      <c r="F12" s="494" t="s">
        <v>1639</v>
      </c>
      <c r="G12" s="596"/>
      <c r="H12" s="598"/>
      <c r="I12" s="579"/>
      <c r="J12" s="579"/>
      <c r="K12" s="584"/>
      <c r="L12" s="319"/>
      <c r="M12" s="579"/>
      <c r="N12" s="594"/>
      <c r="O12" s="566"/>
      <c r="P12" s="566"/>
      <c r="Q12" s="563"/>
      <c r="R12" s="588"/>
      <c r="S12" s="311"/>
    </row>
    <row r="13" spans="1:19" ht="21.75" customHeight="1" x14ac:dyDescent="0.3">
      <c r="A13" s="580"/>
      <c r="B13" s="580"/>
      <c r="C13" s="331" t="s">
        <v>1573</v>
      </c>
      <c r="D13" s="336" t="s">
        <v>1574</v>
      </c>
      <c r="E13" s="577"/>
      <c r="F13" s="578"/>
      <c r="G13" s="597"/>
      <c r="H13" s="599"/>
      <c r="I13" s="580"/>
      <c r="J13" s="580"/>
      <c r="K13" s="585"/>
      <c r="L13" s="319"/>
      <c r="M13" s="580"/>
      <c r="N13" s="595"/>
      <c r="O13" s="567"/>
      <c r="P13" s="567"/>
      <c r="Q13" s="564"/>
      <c r="R13" s="589"/>
      <c r="S13" s="311"/>
    </row>
    <row r="14" spans="1:19" ht="20.25" customHeight="1" x14ac:dyDescent="0.3">
      <c r="A14" s="504" t="s">
        <v>1541</v>
      </c>
      <c r="B14" s="505" t="s">
        <v>1625</v>
      </c>
      <c r="C14" s="324" t="s">
        <v>1543</v>
      </c>
      <c r="D14" s="325" t="s">
        <v>1626</v>
      </c>
      <c r="E14" s="506" t="s">
        <v>1545</v>
      </c>
      <c r="F14" s="507" t="s">
        <v>1640</v>
      </c>
      <c r="G14" s="508" t="s">
        <v>1641</v>
      </c>
      <c r="H14" s="523" t="s">
        <v>1642</v>
      </c>
      <c r="I14" s="499" t="s">
        <v>1550</v>
      </c>
      <c r="J14" s="499" t="s">
        <v>1549</v>
      </c>
      <c r="K14" s="515" t="s">
        <v>1549</v>
      </c>
      <c r="L14" s="319"/>
      <c r="M14" s="502" t="s">
        <v>1643</v>
      </c>
      <c r="N14" s="333" t="s">
        <v>1551</v>
      </c>
      <c r="O14" s="334" t="s">
        <v>1552</v>
      </c>
      <c r="P14" s="334" t="s">
        <v>1553</v>
      </c>
      <c r="Q14" s="334" t="s">
        <v>1554</v>
      </c>
      <c r="R14" s="326" t="s">
        <v>1555</v>
      </c>
      <c r="S14" s="311"/>
    </row>
    <row r="15" spans="1:19" ht="104.4" customHeight="1" x14ac:dyDescent="0.3">
      <c r="A15" s="579"/>
      <c r="B15" s="579"/>
      <c r="C15" s="328" t="s">
        <v>1556</v>
      </c>
      <c r="D15" s="329" t="s">
        <v>1644</v>
      </c>
      <c r="E15" s="575"/>
      <c r="F15" s="576"/>
      <c r="G15" s="579"/>
      <c r="H15" s="584"/>
      <c r="I15" s="579"/>
      <c r="J15" s="579"/>
      <c r="K15" s="584"/>
      <c r="L15" s="319"/>
      <c r="M15" s="579"/>
      <c r="N15" s="562" t="s">
        <v>1645</v>
      </c>
      <c r="O15" s="562" t="s">
        <v>1646</v>
      </c>
      <c r="P15" s="562" t="s">
        <v>1647</v>
      </c>
      <c r="Q15" s="562" t="s">
        <v>1648</v>
      </c>
      <c r="R15" s="565" t="s">
        <v>1649</v>
      </c>
      <c r="S15" s="311"/>
    </row>
    <row r="16" spans="1:19" ht="29.4" customHeight="1" x14ac:dyDescent="0.3">
      <c r="A16" s="579"/>
      <c r="B16" s="579"/>
      <c r="C16" s="328" t="s">
        <v>1563</v>
      </c>
      <c r="D16" s="329" t="s">
        <v>1635</v>
      </c>
      <c r="E16" s="492" t="s">
        <v>1565</v>
      </c>
      <c r="F16" s="494" t="s">
        <v>1650</v>
      </c>
      <c r="G16" s="579"/>
      <c r="H16" s="584"/>
      <c r="I16" s="579"/>
      <c r="J16" s="579"/>
      <c r="K16" s="584"/>
      <c r="L16" s="319"/>
      <c r="M16" s="579"/>
      <c r="N16" s="563"/>
      <c r="O16" s="563"/>
      <c r="P16" s="563"/>
      <c r="Q16" s="563"/>
      <c r="R16" s="566"/>
      <c r="S16" s="311"/>
    </row>
    <row r="17" spans="1:19" ht="20.25" customHeight="1" x14ac:dyDescent="0.3">
      <c r="A17" s="579"/>
      <c r="B17" s="579"/>
      <c r="C17" s="328" t="s">
        <v>1567</v>
      </c>
      <c r="D17" s="329" t="s">
        <v>1637</v>
      </c>
      <c r="E17" s="575"/>
      <c r="F17" s="576"/>
      <c r="G17" s="579"/>
      <c r="H17" s="584"/>
      <c r="I17" s="579"/>
      <c r="J17" s="579"/>
      <c r="K17" s="584"/>
      <c r="L17" s="319"/>
      <c r="M17" s="579"/>
      <c r="N17" s="563"/>
      <c r="O17" s="563"/>
      <c r="P17" s="563"/>
      <c r="Q17" s="563"/>
      <c r="R17" s="566"/>
      <c r="S17" s="311"/>
    </row>
    <row r="18" spans="1:19" ht="20.25" customHeight="1" x14ac:dyDescent="0.3">
      <c r="A18" s="579"/>
      <c r="B18" s="579"/>
      <c r="C18" s="328" t="s">
        <v>1569</v>
      </c>
      <c r="D18" s="329" t="s">
        <v>1638</v>
      </c>
      <c r="E18" s="496" t="s">
        <v>1571</v>
      </c>
      <c r="F18" s="494" t="s">
        <v>1572</v>
      </c>
      <c r="G18" s="579"/>
      <c r="H18" s="584"/>
      <c r="I18" s="579"/>
      <c r="J18" s="579"/>
      <c r="K18" s="584"/>
      <c r="L18" s="319"/>
      <c r="M18" s="579"/>
      <c r="N18" s="563"/>
      <c r="O18" s="563"/>
      <c r="P18" s="563"/>
      <c r="Q18" s="563"/>
      <c r="R18" s="566"/>
      <c r="S18" s="311"/>
    </row>
    <row r="19" spans="1:19" ht="20.25" customHeight="1" x14ac:dyDescent="0.3">
      <c r="A19" s="580"/>
      <c r="B19" s="580"/>
      <c r="C19" s="331" t="s">
        <v>1573</v>
      </c>
      <c r="D19" s="336" t="s">
        <v>1574</v>
      </c>
      <c r="E19" s="577"/>
      <c r="F19" s="578"/>
      <c r="G19" s="580"/>
      <c r="H19" s="585"/>
      <c r="I19" s="580"/>
      <c r="J19" s="580"/>
      <c r="K19" s="585"/>
      <c r="L19" s="319"/>
      <c r="M19" s="580"/>
      <c r="N19" s="564"/>
      <c r="O19" s="564"/>
      <c r="P19" s="564"/>
      <c r="Q19" s="564"/>
      <c r="R19" s="567"/>
      <c r="S19" s="311"/>
    </row>
    <row r="20" spans="1:19" ht="44.4" customHeight="1" x14ac:dyDescent="0.3">
      <c r="A20" s="504" t="s">
        <v>1541</v>
      </c>
      <c r="B20" s="505" t="s">
        <v>1651</v>
      </c>
      <c r="C20" s="324" t="s">
        <v>1543</v>
      </c>
      <c r="D20" s="325" t="s">
        <v>1652</v>
      </c>
      <c r="E20" s="506" t="s">
        <v>1545</v>
      </c>
      <c r="F20" s="507" t="s">
        <v>1653</v>
      </c>
      <c r="G20" s="520" t="s">
        <v>1654</v>
      </c>
      <c r="H20" s="520" t="s">
        <v>1654</v>
      </c>
      <c r="I20" s="499" t="s">
        <v>1549</v>
      </c>
      <c r="J20" s="499" t="s">
        <v>1549</v>
      </c>
      <c r="K20" s="581" t="s">
        <v>1550</v>
      </c>
      <c r="L20" s="319"/>
      <c r="M20" s="502"/>
      <c r="N20" s="333" t="s">
        <v>1551</v>
      </c>
      <c r="O20" s="334" t="s">
        <v>1552</v>
      </c>
      <c r="P20" s="334" t="s">
        <v>1553</v>
      </c>
      <c r="Q20" s="334" t="s">
        <v>1554</v>
      </c>
      <c r="R20" s="326" t="s">
        <v>1555</v>
      </c>
      <c r="S20" s="311"/>
    </row>
    <row r="21" spans="1:19" ht="44.4" customHeight="1" x14ac:dyDescent="0.3">
      <c r="A21" s="579"/>
      <c r="B21" s="579"/>
      <c r="C21" s="328" t="s">
        <v>1556</v>
      </c>
      <c r="D21" s="329" t="s">
        <v>1655</v>
      </c>
      <c r="E21" s="575"/>
      <c r="F21" s="576"/>
      <c r="G21" s="582"/>
      <c r="H21" s="582"/>
      <c r="I21" s="579"/>
      <c r="J21" s="579"/>
      <c r="K21" s="582"/>
      <c r="L21" s="319"/>
      <c r="M21" s="579"/>
      <c r="N21" s="503"/>
      <c r="O21" s="489"/>
      <c r="P21" s="489"/>
      <c r="Q21" s="489"/>
      <c r="R21" s="489"/>
      <c r="S21" s="311"/>
    </row>
    <row r="22" spans="1:19" ht="44.4" customHeight="1" x14ac:dyDescent="0.3">
      <c r="A22" s="579"/>
      <c r="B22" s="579"/>
      <c r="C22" s="328" t="s">
        <v>1563</v>
      </c>
      <c r="D22" s="329" t="s">
        <v>1656</v>
      </c>
      <c r="E22" s="492" t="s">
        <v>1565</v>
      </c>
      <c r="F22" s="494" t="s">
        <v>1650</v>
      </c>
      <c r="G22" s="582"/>
      <c r="H22" s="582"/>
      <c r="I22" s="579"/>
      <c r="J22" s="579"/>
      <c r="K22" s="582"/>
      <c r="L22" s="319"/>
      <c r="M22" s="579"/>
      <c r="N22" s="500"/>
      <c r="O22" s="490"/>
      <c r="P22" s="490"/>
      <c r="Q22" s="490"/>
      <c r="R22" s="490"/>
      <c r="S22" s="311"/>
    </row>
    <row r="23" spans="1:19" ht="44.4" customHeight="1" x14ac:dyDescent="0.3">
      <c r="A23" s="579"/>
      <c r="B23" s="579"/>
      <c r="C23" s="328" t="s">
        <v>1567</v>
      </c>
      <c r="D23" s="329" t="s">
        <v>1657</v>
      </c>
      <c r="E23" s="575"/>
      <c r="F23" s="576"/>
      <c r="G23" s="582"/>
      <c r="H23" s="582"/>
      <c r="I23" s="579"/>
      <c r="J23" s="579"/>
      <c r="K23" s="582"/>
      <c r="L23" s="319"/>
      <c r="M23" s="579"/>
      <c r="N23" s="500"/>
      <c r="O23" s="490"/>
      <c r="P23" s="490"/>
      <c r="Q23" s="490"/>
      <c r="R23" s="490"/>
      <c r="S23" s="311"/>
    </row>
    <row r="24" spans="1:19" ht="44.4" customHeight="1" x14ac:dyDescent="0.3">
      <c r="A24" s="579"/>
      <c r="B24" s="579"/>
      <c r="C24" s="328" t="s">
        <v>1569</v>
      </c>
      <c r="D24" s="329" t="s">
        <v>1638</v>
      </c>
      <c r="E24" s="496" t="s">
        <v>1571</v>
      </c>
      <c r="F24" s="494" t="s">
        <v>1572</v>
      </c>
      <c r="G24" s="582"/>
      <c r="H24" s="582"/>
      <c r="I24" s="579"/>
      <c r="J24" s="579"/>
      <c r="K24" s="582"/>
      <c r="L24" s="319"/>
      <c r="M24" s="579"/>
      <c r="N24" s="500"/>
      <c r="O24" s="490"/>
      <c r="P24" s="490"/>
      <c r="Q24" s="490"/>
      <c r="R24" s="490"/>
      <c r="S24" s="311"/>
    </row>
    <row r="25" spans="1:19" ht="44.4" customHeight="1" x14ac:dyDescent="0.3">
      <c r="A25" s="580"/>
      <c r="B25" s="580"/>
      <c r="C25" s="331" t="s">
        <v>1573</v>
      </c>
      <c r="D25" s="332">
        <v>1</v>
      </c>
      <c r="E25" s="577"/>
      <c r="F25" s="578"/>
      <c r="G25" s="583"/>
      <c r="H25" s="583"/>
      <c r="I25" s="580"/>
      <c r="J25" s="580"/>
      <c r="K25" s="583"/>
      <c r="L25" s="335"/>
      <c r="M25" s="580"/>
      <c r="N25" s="501"/>
      <c r="O25" s="491"/>
      <c r="P25" s="491"/>
      <c r="Q25" s="491"/>
      <c r="R25" s="491"/>
      <c r="S25" s="311"/>
    </row>
    <row r="26" spans="1:19" ht="35.4" customHeight="1" x14ac:dyDescent="0.3">
      <c r="A26" s="504" t="s">
        <v>1587</v>
      </c>
      <c r="B26" s="505" t="s">
        <v>1658</v>
      </c>
      <c r="C26" s="324" t="s">
        <v>1543</v>
      </c>
      <c r="D26" s="325" t="s">
        <v>1659</v>
      </c>
      <c r="E26" s="506" t="s">
        <v>1545</v>
      </c>
      <c r="F26" s="571" t="s">
        <v>1660</v>
      </c>
      <c r="G26" s="505" t="s">
        <v>1661</v>
      </c>
      <c r="H26" s="568" t="s">
        <v>1662</v>
      </c>
      <c r="I26" s="499" t="s">
        <v>1550</v>
      </c>
      <c r="J26" s="499" t="s">
        <v>1549</v>
      </c>
      <c r="K26" s="515" t="s">
        <v>1549</v>
      </c>
      <c r="L26" s="319"/>
      <c r="M26" s="502" t="s">
        <v>1663</v>
      </c>
      <c r="N26" s="333" t="s">
        <v>1551</v>
      </c>
      <c r="O26" s="334" t="s">
        <v>1552</v>
      </c>
      <c r="P26" s="334" t="s">
        <v>1553</v>
      </c>
      <c r="Q26" s="334" t="s">
        <v>1554</v>
      </c>
      <c r="R26" s="326" t="s">
        <v>1555</v>
      </c>
      <c r="S26" s="311"/>
    </row>
    <row r="27" spans="1:19" ht="127.2" customHeight="1" x14ac:dyDescent="0.3">
      <c r="A27" s="500"/>
      <c r="B27" s="500"/>
      <c r="C27" s="328" t="s">
        <v>1556</v>
      </c>
      <c r="D27" s="329" t="s">
        <v>1664</v>
      </c>
      <c r="E27" s="493"/>
      <c r="F27" s="572"/>
      <c r="G27" s="573"/>
      <c r="H27" s="569"/>
      <c r="I27" s="500"/>
      <c r="J27" s="500"/>
      <c r="K27" s="516"/>
      <c r="L27" s="319"/>
      <c r="M27" s="500"/>
      <c r="N27" s="562" t="s">
        <v>1665</v>
      </c>
      <c r="O27" s="562" t="s">
        <v>1666</v>
      </c>
      <c r="P27" s="562" t="s">
        <v>1667</v>
      </c>
      <c r="Q27" s="562" t="s">
        <v>1668</v>
      </c>
      <c r="R27" s="565"/>
      <c r="S27" s="311"/>
    </row>
    <row r="28" spans="1:19" ht="35.4" customHeight="1" x14ac:dyDescent="0.3">
      <c r="A28" s="500"/>
      <c r="B28" s="500"/>
      <c r="C28" s="328" t="s">
        <v>1563</v>
      </c>
      <c r="D28" s="329" t="s">
        <v>1669</v>
      </c>
      <c r="E28" s="492" t="s">
        <v>1565</v>
      </c>
      <c r="F28" s="494" t="s">
        <v>1670</v>
      </c>
      <c r="G28" s="573"/>
      <c r="H28" s="569"/>
      <c r="I28" s="500"/>
      <c r="J28" s="500"/>
      <c r="K28" s="516"/>
      <c r="L28" s="319"/>
      <c r="M28" s="500"/>
      <c r="N28" s="563"/>
      <c r="O28" s="563"/>
      <c r="P28" s="563"/>
      <c r="Q28" s="563"/>
      <c r="R28" s="566"/>
      <c r="S28" s="311"/>
    </row>
    <row r="29" spans="1:19" ht="35.4" customHeight="1" x14ac:dyDescent="0.3">
      <c r="A29" s="500"/>
      <c r="B29" s="500"/>
      <c r="C29" s="328" t="s">
        <v>1567</v>
      </c>
      <c r="D29" s="329" t="s">
        <v>1671</v>
      </c>
      <c r="E29" s="493"/>
      <c r="F29" s="495"/>
      <c r="G29" s="573"/>
      <c r="H29" s="569"/>
      <c r="I29" s="500"/>
      <c r="J29" s="500"/>
      <c r="K29" s="516"/>
      <c r="L29" s="319"/>
      <c r="M29" s="500"/>
      <c r="N29" s="563"/>
      <c r="O29" s="563"/>
      <c r="P29" s="563"/>
      <c r="Q29" s="563"/>
      <c r="R29" s="566"/>
      <c r="S29" s="311"/>
    </row>
    <row r="30" spans="1:19" ht="51" customHeight="1" x14ac:dyDescent="0.3">
      <c r="A30" s="500"/>
      <c r="B30" s="500"/>
      <c r="C30" s="328" t="s">
        <v>1569</v>
      </c>
      <c r="D30" s="329" t="s">
        <v>1672</v>
      </c>
      <c r="E30" s="496" t="s">
        <v>1571</v>
      </c>
      <c r="F30" s="494"/>
      <c r="G30" s="573"/>
      <c r="H30" s="569"/>
      <c r="I30" s="500"/>
      <c r="J30" s="500"/>
      <c r="K30" s="516"/>
      <c r="L30" s="319"/>
      <c r="M30" s="500"/>
      <c r="N30" s="563"/>
      <c r="O30" s="563"/>
      <c r="P30" s="563"/>
      <c r="Q30" s="563"/>
      <c r="R30" s="566"/>
      <c r="S30" s="311"/>
    </row>
    <row r="31" spans="1:19" ht="35.4" customHeight="1" x14ac:dyDescent="0.3">
      <c r="A31" s="501"/>
      <c r="B31" s="501"/>
      <c r="C31" s="331" t="s">
        <v>1573</v>
      </c>
      <c r="D31" s="336" t="s">
        <v>1673</v>
      </c>
      <c r="E31" s="497"/>
      <c r="F31" s="498"/>
      <c r="G31" s="574"/>
      <c r="H31" s="570"/>
      <c r="I31" s="501"/>
      <c r="J31" s="501"/>
      <c r="K31" s="517"/>
      <c r="L31" s="319"/>
      <c r="M31" s="501"/>
      <c r="N31" s="564"/>
      <c r="O31" s="564"/>
      <c r="P31" s="564"/>
      <c r="Q31" s="564"/>
      <c r="R31" s="567"/>
      <c r="S31" s="311"/>
    </row>
    <row r="32" spans="1:19" ht="20.25" customHeight="1" x14ac:dyDescent="0.3">
      <c r="A32" s="504"/>
      <c r="B32" s="505"/>
      <c r="C32" s="324" t="s">
        <v>1543</v>
      </c>
      <c r="D32" s="325"/>
      <c r="E32" s="506" t="s">
        <v>1545</v>
      </c>
      <c r="F32" s="507"/>
      <c r="G32" s="508"/>
      <c r="H32" s="508"/>
      <c r="I32" s="499"/>
      <c r="J32" s="499"/>
      <c r="K32" s="499"/>
      <c r="L32" s="319"/>
      <c r="M32" s="502"/>
      <c r="N32" s="333" t="s">
        <v>1551</v>
      </c>
      <c r="O32" s="334" t="s">
        <v>1552</v>
      </c>
      <c r="P32" s="334" t="s">
        <v>1553</v>
      </c>
      <c r="Q32" s="334" t="s">
        <v>1554</v>
      </c>
      <c r="R32" s="326" t="s">
        <v>1555</v>
      </c>
      <c r="S32" s="311"/>
    </row>
    <row r="33" spans="1:19" ht="20.25" customHeight="1" x14ac:dyDescent="0.3">
      <c r="A33" s="500"/>
      <c r="B33" s="500"/>
      <c r="C33" s="328" t="s">
        <v>1556</v>
      </c>
      <c r="D33" s="329"/>
      <c r="E33" s="493"/>
      <c r="F33" s="495"/>
      <c r="G33" s="500"/>
      <c r="H33" s="500"/>
      <c r="I33" s="500"/>
      <c r="J33" s="500"/>
      <c r="K33" s="500"/>
      <c r="L33" s="319"/>
      <c r="M33" s="500"/>
      <c r="N33" s="503"/>
      <c r="O33" s="489"/>
      <c r="P33" s="489"/>
      <c r="Q33" s="489"/>
      <c r="R33" s="489"/>
      <c r="S33" s="311"/>
    </row>
    <row r="34" spans="1:19" ht="20.25" customHeight="1" x14ac:dyDescent="0.3">
      <c r="A34" s="500"/>
      <c r="B34" s="500"/>
      <c r="C34" s="328" t="s">
        <v>1563</v>
      </c>
      <c r="D34" s="329"/>
      <c r="E34" s="492" t="s">
        <v>1565</v>
      </c>
      <c r="F34" s="494"/>
      <c r="G34" s="500"/>
      <c r="H34" s="500"/>
      <c r="I34" s="500"/>
      <c r="J34" s="500"/>
      <c r="K34" s="500"/>
      <c r="L34" s="319"/>
      <c r="M34" s="500"/>
      <c r="N34" s="500"/>
      <c r="O34" s="490"/>
      <c r="P34" s="490"/>
      <c r="Q34" s="490"/>
      <c r="R34" s="490"/>
      <c r="S34" s="311"/>
    </row>
    <row r="35" spans="1:19" ht="20.25" customHeight="1" x14ac:dyDescent="0.3">
      <c r="A35" s="500"/>
      <c r="B35" s="500"/>
      <c r="C35" s="328" t="s">
        <v>1567</v>
      </c>
      <c r="D35" s="329"/>
      <c r="E35" s="493"/>
      <c r="F35" s="495"/>
      <c r="G35" s="500"/>
      <c r="H35" s="500"/>
      <c r="I35" s="500"/>
      <c r="J35" s="500"/>
      <c r="K35" s="500"/>
      <c r="L35" s="319"/>
      <c r="M35" s="500"/>
      <c r="N35" s="500"/>
      <c r="O35" s="490"/>
      <c r="P35" s="490"/>
      <c r="Q35" s="490"/>
      <c r="R35" s="490"/>
      <c r="S35" s="311"/>
    </row>
    <row r="36" spans="1:19" ht="20.25" customHeight="1" x14ac:dyDescent="0.3">
      <c r="A36" s="500"/>
      <c r="B36" s="500"/>
      <c r="C36" s="328" t="s">
        <v>1569</v>
      </c>
      <c r="D36" s="329"/>
      <c r="E36" s="496" t="s">
        <v>1571</v>
      </c>
      <c r="F36" s="494"/>
      <c r="G36" s="500"/>
      <c r="H36" s="500"/>
      <c r="I36" s="500"/>
      <c r="J36" s="500"/>
      <c r="K36" s="500"/>
      <c r="L36" s="319"/>
      <c r="M36" s="500"/>
      <c r="N36" s="500"/>
      <c r="O36" s="490"/>
      <c r="P36" s="490"/>
      <c r="Q36" s="490"/>
      <c r="R36" s="490"/>
      <c r="S36" s="311"/>
    </row>
    <row r="37" spans="1:19" ht="20.25" customHeight="1" x14ac:dyDescent="0.3">
      <c r="A37" s="501"/>
      <c r="B37" s="501"/>
      <c r="C37" s="331" t="s">
        <v>1573</v>
      </c>
      <c r="D37" s="336"/>
      <c r="E37" s="497"/>
      <c r="F37" s="498"/>
      <c r="G37" s="501"/>
      <c r="H37" s="501"/>
      <c r="I37" s="501"/>
      <c r="J37" s="501"/>
      <c r="K37" s="501"/>
      <c r="L37" s="335"/>
      <c r="M37" s="501"/>
      <c r="N37" s="501"/>
      <c r="O37" s="491"/>
      <c r="P37" s="491"/>
      <c r="Q37" s="491"/>
      <c r="R37" s="491"/>
      <c r="S37" s="311"/>
    </row>
    <row r="38" spans="1:19" ht="20.25" customHeight="1" x14ac:dyDescent="0.3">
      <c r="A38" s="504"/>
      <c r="B38" s="505"/>
      <c r="C38" s="324" t="s">
        <v>1543</v>
      </c>
      <c r="D38" s="325"/>
      <c r="E38" s="506" t="s">
        <v>1545</v>
      </c>
      <c r="F38" s="507"/>
      <c r="G38" s="508"/>
      <c r="H38" s="508"/>
      <c r="I38" s="499"/>
      <c r="J38" s="499"/>
      <c r="K38" s="499"/>
      <c r="L38" s="319"/>
      <c r="M38" s="502"/>
      <c r="N38" s="333" t="s">
        <v>1551</v>
      </c>
      <c r="O38" s="334" t="s">
        <v>1552</v>
      </c>
      <c r="P38" s="334" t="s">
        <v>1553</v>
      </c>
      <c r="Q38" s="334" t="s">
        <v>1554</v>
      </c>
      <c r="R38" s="326" t="s">
        <v>1555</v>
      </c>
      <c r="S38" s="311"/>
    </row>
    <row r="39" spans="1:19" ht="20.25" customHeight="1" x14ac:dyDescent="0.3">
      <c r="A39" s="500"/>
      <c r="B39" s="500"/>
      <c r="C39" s="328" t="s">
        <v>1556</v>
      </c>
      <c r="D39" s="329"/>
      <c r="E39" s="493"/>
      <c r="F39" s="495"/>
      <c r="G39" s="500"/>
      <c r="H39" s="500"/>
      <c r="I39" s="500"/>
      <c r="J39" s="500"/>
      <c r="K39" s="500"/>
      <c r="L39" s="319"/>
      <c r="M39" s="500"/>
      <c r="N39" s="503"/>
      <c r="O39" s="489"/>
      <c r="P39" s="489"/>
      <c r="Q39" s="489"/>
      <c r="R39" s="489"/>
      <c r="S39" s="311"/>
    </row>
    <row r="40" spans="1:19" ht="20.25" customHeight="1" x14ac:dyDescent="0.3">
      <c r="A40" s="500"/>
      <c r="B40" s="500"/>
      <c r="C40" s="328" t="s">
        <v>1563</v>
      </c>
      <c r="D40" s="329"/>
      <c r="E40" s="492" t="s">
        <v>1565</v>
      </c>
      <c r="F40" s="494"/>
      <c r="G40" s="500"/>
      <c r="H40" s="500"/>
      <c r="I40" s="500"/>
      <c r="J40" s="500"/>
      <c r="K40" s="500"/>
      <c r="L40" s="319"/>
      <c r="M40" s="500"/>
      <c r="N40" s="500"/>
      <c r="O40" s="490"/>
      <c r="P40" s="490"/>
      <c r="Q40" s="490"/>
      <c r="R40" s="490"/>
      <c r="S40" s="311"/>
    </row>
    <row r="41" spans="1:19" ht="20.25" customHeight="1" x14ac:dyDescent="0.3">
      <c r="A41" s="500"/>
      <c r="B41" s="500"/>
      <c r="C41" s="328" t="s">
        <v>1567</v>
      </c>
      <c r="D41" s="329"/>
      <c r="E41" s="493"/>
      <c r="F41" s="495"/>
      <c r="G41" s="500"/>
      <c r="H41" s="500"/>
      <c r="I41" s="500"/>
      <c r="J41" s="500"/>
      <c r="K41" s="500"/>
      <c r="L41" s="319"/>
      <c r="M41" s="500"/>
      <c r="N41" s="500"/>
      <c r="O41" s="490"/>
      <c r="P41" s="490"/>
      <c r="Q41" s="490"/>
      <c r="R41" s="490"/>
      <c r="S41" s="311"/>
    </row>
    <row r="42" spans="1:19" ht="20.25" customHeight="1" x14ac:dyDescent="0.3">
      <c r="A42" s="500"/>
      <c r="B42" s="500"/>
      <c r="C42" s="328" t="s">
        <v>1569</v>
      </c>
      <c r="D42" s="329"/>
      <c r="E42" s="496" t="s">
        <v>1571</v>
      </c>
      <c r="F42" s="494"/>
      <c r="G42" s="500"/>
      <c r="H42" s="500"/>
      <c r="I42" s="500"/>
      <c r="J42" s="500"/>
      <c r="K42" s="500"/>
      <c r="L42" s="319"/>
      <c r="M42" s="500"/>
      <c r="N42" s="500"/>
      <c r="O42" s="490"/>
      <c r="P42" s="490"/>
      <c r="Q42" s="490"/>
      <c r="R42" s="490"/>
      <c r="S42" s="311"/>
    </row>
    <row r="43" spans="1:19" ht="20.25" customHeight="1" x14ac:dyDescent="0.3">
      <c r="A43" s="501"/>
      <c r="B43" s="501"/>
      <c r="C43" s="331" t="s">
        <v>1573</v>
      </c>
      <c r="D43" s="336"/>
      <c r="E43" s="497"/>
      <c r="F43" s="498"/>
      <c r="G43" s="501"/>
      <c r="H43" s="501"/>
      <c r="I43" s="501"/>
      <c r="J43" s="501"/>
      <c r="K43" s="501"/>
      <c r="L43" s="335"/>
      <c r="M43" s="501"/>
      <c r="N43" s="501"/>
      <c r="O43" s="491"/>
      <c r="P43" s="491"/>
      <c r="Q43" s="491"/>
      <c r="R43" s="491"/>
      <c r="S43" s="311"/>
    </row>
    <row r="44" spans="1:19" ht="12.75" customHeight="1" x14ac:dyDescent="0.3">
      <c r="A44" s="337"/>
      <c r="B44" s="311"/>
      <c r="C44" s="311"/>
      <c r="D44" s="311"/>
      <c r="E44" s="311"/>
      <c r="F44" s="311"/>
      <c r="G44" s="311"/>
      <c r="H44" s="311"/>
      <c r="I44" s="311"/>
      <c r="J44" s="311"/>
      <c r="K44" s="311"/>
      <c r="L44" s="311"/>
      <c r="M44" s="311"/>
      <c r="N44" s="311"/>
      <c r="O44" s="311"/>
      <c r="P44" s="311"/>
      <c r="Q44" s="311"/>
      <c r="R44" s="311"/>
      <c r="S44" s="311"/>
    </row>
    <row r="45" spans="1:19" ht="15.75" customHeight="1" x14ac:dyDescent="0.3"/>
    <row r="46" spans="1:19" ht="15.75" customHeight="1" x14ac:dyDescent="0.3"/>
    <row r="47" spans="1:19" ht="15.75" customHeight="1" x14ac:dyDescent="0.3"/>
    <row r="48" spans="1: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sheetData>
  <mergeCells count="130">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P15:P19"/>
    <mergeCell ref="Q15:Q19"/>
    <mergeCell ref="R15:R19"/>
    <mergeCell ref="E16:E17"/>
    <mergeCell ref="F16:F17"/>
    <mergeCell ref="E18:E19"/>
    <mergeCell ref="F18:F19"/>
    <mergeCell ref="I14:I19"/>
    <mergeCell ref="J14:J19"/>
    <mergeCell ref="K14:K19"/>
    <mergeCell ref="M14:M19"/>
    <mergeCell ref="N15:N19"/>
    <mergeCell ref="O15:O19"/>
    <mergeCell ref="A26:A31"/>
    <mergeCell ref="B26:B31"/>
    <mergeCell ref="E26:E27"/>
    <mergeCell ref="F26:F27"/>
    <mergeCell ref="G26:G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H26:H31"/>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P39:P43"/>
    <mergeCell ref="Q39:Q43"/>
    <mergeCell ref="R39:R43"/>
    <mergeCell ref="E40:E41"/>
    <mergeCell ref="F40:F41"/>
    <mergeCell ref="E42:E43"/>
    <mergeCell ref="F42:F43"/>
    <mergeCell ref="I38:I43"/>
    <mergeCell ref="J38:J43"/>
    <mergeCell ref="K38:K43"/>
    <mergeCell ref="M38:M43"/>
    <mergeCell ref="N39:N43"/>
    <mergeCell ref="O39:O43"/>
  </mergeCells>
  <dataValidations count="2">
    <dataValidation type="list" allowBlank="1" showInputMessage="1" showErrorMessage="1" prompt=" - " sqref="A8 A14 A38 A26 A32 A20" xr:uid="{1C9044E8-1542-487C-86FA-F330551767F4}">
      <formula1>"MATERIAL,MACHINE,METHOD,MAN"</formula1>
    </dataValidation>
    <dataValidation type="list" allowBlank="1" showInputMessage="1" showErrorMessage="1" prompt=" - " sqref="I8:K8 I14:K14 I38:K38 I26:K26 I32:K32 I20:K20" xr:uid="{C29D9FD5-54E4-46EF-BD58-146FB7B57EDE}">
      <formula1>"Y,N,D"</formula1>
    </dataValidation>
  </dataValidations>
  <pageMargins left="0.25" right="0.25" top="0.75" bottom="0.75" header="0" footer="0"/>
  <pageSetup paperSize="9" scale="39" orientation="landscape" r:id="rId1"/>
  <headerFooter>
    <oddFooter>&amp;R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9B19-D856-47C0-BC4E-457510C08A3A}">
  <sheetPr>
    <tabColor rgb="FF82E600"/>
    <pageSetUpPr fitToPage="1"/>
  </sheetPr>
  <dimension ref="A1:K1001"/>
  <sheetViews>
    <sheetView topLeftCell="A11" zoomScale="70" zoomScaleNormal="70" workbookViewId="0">
      <selection activeCell="B17" sqref="B17:B18"/>
    </sheetView>
  </sheetViews>
  <sheetFormatPr baseColWidth="10" defaultColWidth="14.109375" defaultRowHeight="15" customHeight="1" x14ac:dyDescent="0.3"/>
  <cols>
    <col min="1" max="1" width="58" style="312" customWidth="1"/>
    <col min="2" max="2" width="69.6640625" style="312" customWidth="1"/>
    <col min="3" max="3" width="39.33203125" style="312" customWidth="1"/>
    <col min="4" max="4" width="32.77734375" style="312" customWidth="1"/>
    <col min="5" max="5" width="25.44140625" style="312" customWidth="1"/>
    <col min="6" max="6" width="29.77734375" style="312" customWidth="1"/>
    <col min="7" max="7" width="25.44140625" style="312" customWidth="1"/>
    <col min="8" max="8" width="45.33203125" style="312" customWidth="1"/>
    <col min="9" max="9" width="38.6640625" style="312" customWidth="1"/>
    <col min="10" max="10" width="39.33203125" style="312" customWidth="1"/>
    <col min="11" max="11" width="20.33203125" style="312" customWidth="1"/>
    <col min="12" max="16384" width="14.109375" style="312"/>
  </cols>
  <sheetData>
    <row r="1" spans="1:11" ht="60" customHeight="1" x14ac:dyDescent="0.3">
      <c r="A1" s="624" t="s">
        <v>1674</v>
      </c>
      <c r="B1" s="538"/>
      <c r="C1" s="538"/>
      <c r="D1" s="538"/>
      <c r="E1" s="538"/>
      <c r="F1" s="538"/>
      <c r="G1" s="538"/>
      <c r="H1" s="538"/>
      <c r="I1" s="538"/>
      <c r="J1" s="538"/>
      <c r="K1" s="539"/>
    </row>
    <row r="2" spans="1:11" ht="21" customHeight="1" x14ac:dyDescent="0.3">
      <c r="A2" s="340"/>
      <c r="B2" s="341"/>
      <c r="C2" s="341"/>
      <c r="D2" s="341"/>
      <c r="E2" s="342"/>
      <c r="F2" s="342"/>
      <c r="G2" s="341"/>
      <c r="H2" s="341"/>
      <c r="I2" s="341"/>
      <c r="J2" s="341"/>
      <c r="K2" s="343"/>
    </row>
    <row r="3" spans="1:11" ht="57" customHeight="1" x14ac:dyDescent="0.3">
      <c r="A3" s="625" t="s">
        <v>1675</v>
      </c>
      <c r="B3" s="538"/>
      <c r="C3" s="538"/>
      <c r="D3" s="538"/>
      <c r="E3" s="538"/>
      <c r="F3" s="538"/>
      <c r="G3" s="538"/>
      <c r="H3" s="538"/>
      <c r="I3" s="538"/>
      <c r="J3" s="538"/>
      <c r="K3" s="539"/>
    </row>
    <row r="4" spans="1:11" ht="63.75" customHeight="1" x14ac:dyDescent="0.3">
      <c r="A4" s="344" t="s">
        <v>1676</v>
      </c>
      <c r="B4" s="626" t="s">
        <v>1801</v>
      </c>
      <c r="C4" s="538"/>
      <c r="D4" s="538"/>
      <c r="E4" s="538"/>
      <c r="F4" s="538"/>
      <c r="G4" s="538"/>
      <c r="H4" s="538"/>
      <c r="I4" s="538"/>
      <c r="J4" s="538"/>
      <c r="K4" s="539"/>
    </row>
    <row r="5" spans="1:11" ht="63.75" customHeight="1" x14ac:dyDescent="0.3">
      <c r="A5" s="344" t="s">
        <v>1677</v>
      </c>
      <c r="B5" s="627" t="s">
        <v>1570</v>
      </c>
      <c r="C5" s="538"/>
      <c r="D5" s="538"/>
      <c r="E5" s="538"/>
      <c r="F5" s="538"/>
      <c r="G5" s="538"/>
      <c r="H5" s="538"/>
      <c r="I5" s="538"/>
      <c r="J5" s="538"/>
      <c r="K5" s="539"/>
    </row>
    <row r="6" spans="1:11" ht="63.75" customHeight="1" x14ac:dyDescent="0.3">
      <c r="A6" s="344" t="s">
        <v>1678</v>
      </c>
      <c r="B6" s="628">
        <v>45035</v>
      </c>
      <c r="C6" s="538"/>
      <c r="D6" s="538"/>
      <c r="E6" s="538"/>
      <c r="F6" s="538"/>
      <c r="G6" s="538"/>
      <c r="H6" s="538"/>
      <c r="I6" s="538"/>
      <c r="J6" s="538"/>
      <c r="K6" s="539"/>
    </row>
    <row r="7" spans="1:11" ht="63.75" customHeight="1" x14ac:dyDescent="0.3">
      <c r="A7" s="345" t="s">
        <v>1679</v>
      </c>
      <c r="B7" s="629" t="s">
        <v>1680</v>
      </c>
      <c r="C7" s="538"/>
      <c r="D7" s="538"/>
      <c r="E7" s="538"/>
      <c r="F7" s="538"/>
      <c r="G7" s="538"/>
      <c r="H7" s="538"/>
      <c r="I7" s="538"/>
      <c r="J7" s="538"/>
      <c r="K7" s="539"/>
    </row>
    <row r="8" spans="1:11" ht="51" customHeight="1" x14ac:dyDescent="0.3">
      <c r="A8" s="340"/>
      <c r="B8" s="341"/>
      <c r="C8" s="341"/>
      <c r="D8" s="341"/>
      <c r="E8" s="342"/>
      <c r="F8" s="342"/>
      <c r="G8" s="341"/>
      <c r="H8" s="341"/>
      <c r="I8" s="341"/>
      <c r="J8" s="341"/>
      <c r="K8" s="343"/>
    </row>
    <row r="9" spans="1:11" ht="51" customHeight="1" x14ac:dyDescent="0.3">
      <c r="A9" s="625" t="s">
        <v>1681</v>
      </c>
      <c r="B9" s="538"/>
      <c r="C9" s="538"/>
      <c r="D9" s="538"/>
      <c r="E9" s="538"/>
      <c r="F9" s="538"/>
      <c r="G9" s="538"/>
      <c r="H9" s="538"/>
      <c r="I9" s="538"/>
      <c r="J9" s="538"/>
      <c r="K9" s="539"/>
    </row>
    <row r="10" spans="1:11" ht="114.75" customHeight="1" x14ac:dyDescent="0.3">
      <c r="A10" s="346" t="s">
        <v>1682</v>
      </c>
      <c r="B10" s="346" t="s">
        <v>1683</v>
      </c>
      <c r="C10" s="347" t="s">
        <v>1684</v>
      </c>
      <c r="D10" s="346" t="s">
        <v>1685</v>
      </c>
      <c r="E10" s="346" t="s">
        <v>1686</v>
      </c>
      <c r="F10" s="346" t="s">
        <v>1687</v>
      </c>
      <c r="G10" s="346" t="s">
        <v>1688</v>
      </c>
      <c r="H10" s="346" t="s">
        <v>1689</v>
      </c>
      <c r="I10" s="346" t="s">
        <v>1690</v>
      </c>
      <c r="J10" s="346" t="s">
        <v>1691</v>
      </c>
      <c r="K10" s="346" t="s">
        <v>1692</v>
      </c>
    </row>
    <row r="11" spans="1:11" ht="45" customHeight="1" x14ac:dyDescent="0.3">
      <c r="A11" s="608" t="s">
        <v>1693</v>
      </c>
      <c r="B11" s="608" t="s">
        <v>1694</v>
      </c>
      <c r="C11" s="601"/>
      <c r="D11" s="601" t="s">
        <v>1695</v>
      </c>
      <c r="E11" s="602">
        <v>45054</v>
      </c>
      <c r="F11" s="602">
        <v>45054</v>
      </c>
      <c r="G11" s="603" t="s">
        <v>1378</v>
      </c>
      <c r="H11" s="604" t="s">
        <v>1379</v>
      </c>
      <c r="I11" s="603" t="s">
        <v>1378</v>
      </c>
      <c r="J11" s="603" t="s">
        <v>1378</v>
      </c>
      <c r="K11" s="603" t="s">
        <v>1696</v>
      </c>
    </row>
    <row r="12" spans="1:11" ht="45" customHeight="1" x14ac:dyDescent="0.3">
      <c r="A12" s="609"/>
      <c r="B12" s="620"/>
      <c r="C12" s="501"/>
      <c r="D12" s="501"/>
      <c r="E12" s="501"/>
      <c r="F12" s="501"/>
      <c r="G12" s="501"/>
      <c r="H12" s="501"/>
      <c r="I12" s="501"/>
      <c r="J12" s="501"/>
      <c r="K12" s="501"/>
    </row>
    <row r="13" spans="1:11" ht="45" customHeight="1" x14ac:dyDescent="0.3">
      <c r="A13" s="608" t="s">
        <v>1562</v>
      </c>
      <c r="B13" s="608" t="s">
        <v>1697</v>
      </c>
      <c r="C13" s="601"/>
      <c r="D13" s="601" t="s">
        <v>1698</v>
      </c>
      <c r="E13" s="602">
        <v>45061</v>
      </c>
      <c r="F13" s="602">
        <v>45061</v>
      </c>
      <c r="G13" s="603" t="s">
        <v>1371</v>
      </c>
      <c r="H13" s="604" t="s">
        <v>1378</v>
      </c>
      <c r="I13" s="603" t="s">
        <v>1378</v>
      </c>
      <c r="J13" s="603" t="s">
        <v>1378</v>
      </c>
      <c r="K13" s="603" t="s">
        <v>1696</v>
      </c>
    </row>
    <row r="14" spans="1:11" ht="63" customHeight="1" x14ac:dyDescent="0.3">
      <c r="A14" s="620"/>
      <c r="B14" s="620"/>
      <c r="C14" s="621"/>
      <c r="D14" s="621"/>
      <c r="E14" s="622"/>
      <c r="F14" s="622"/>
      <c r="G14" s="619"/>
      <c r="H14" s="623"/>
      <c r="I14" s="501"/>
      <c r="J14" s="501"/>
      <c r="K14" s="501"/>
    </row>
    <row r="15" spans="1:11" ht="45" customHeight="1" x14ac:dyDescent="0.3">
      <c r="A15" s="608" t="s">
        <v>1620</v>
      </c>
      <c r="B15" s="608" t="s">
        <v>1699</v>
      </c>
      <c r="C15" s="601"/>
      <c r="D15" s="601" t="s">
        <v>1700</v>
      </c>
      <c r="E15" s="602">
        <v>45061</v>
      </c>
      <c r="F15" s="602">
        <v>45061</v>
      </c>
      <c r="G15" s="603"/>
      <c r="H15" s="604" t="s">
        <v>1378</v>
      </c>
      <c r="I15" s="603"/>
      <c r="J15" s="603"/>
      <c r="K15" s="603"/>
    </row>
    <row r="16" spans="1:11" ht="45" customHeight="1" x14ac:dyDescent="0.3">
      <c r="A16" s="620"/>
      <c r="B16" s="620"/>
      <c r="C16" s="621"/>
      <c r="D16" s="621"/>
      <c r="E16" s="622"/>
      <c r="F16" s="622"/>
      <c r="G16" s="619"/>
      <c r="H16" s="623"/>
      <c r="I16" s="501"/>
      <c r="J16" s="501"/>
      <c r="K16" s="501"/>
    </row>
    <row r="17" spans="1:11" ht="45" customHeight="1" x14ac:dyDescent="0.3">
      <c r="A17" s="601"/>
      <c r="B17" s="601"/>
      <c r="C17" s="603"/>
      <c r="D17" s="601"/>
      <c r="E17" s="602"/>
      <c r="F17" s="602"/>
      <c r="G17" s="603"/>
      <c r="H17" s="604"/>
      <c r="I17" s="603"/>
      <c r="J17" s="603"/>
      <c r="K17" s="603"/>
    </row>
    <row r="18" spans="1:11" ht="45" customHeight="1" x14ac:dyDescent="0.3">
      <c r="A18" s="501"/>
      <c r="B18" s="501"/>
      <c r="C18" s="619"/>
      <c r="D18" s="501"/>
      <c r="E18" s="501"/>
      <c r="F18" s="501"/>
      <c r="G18" s="501"/>
      <c r="H18" s="501"/>
      <c r="I18" s="501"/>
      <c r="J18" s="501"/>
      <c r="K18" s="501"/>
    </row>
    <row r="19" spans="1:11" ht="45" customHeight="1" x14ac:dyDescent="0.3">
      <c r="A19" s="601"/>
      <c r="B19" s="601"/>
      <c r="C19" s="601"/>
      <c r="D19" s="601"/>
      <c r="E19" s="602"/>
      <c r="F19" s="602"/>
      <c r="G19" s="603"/>
      <c r="H19" s="604"/>
      <c r="I19" s="603"/>
      <c r="J19" s="603"/>
      <c r="K19" s="603"/>
    </row>
    <row r="20" spans="1:11" ht="45" customHeight="1" x14ac:dyDescent="0.3">
      <c r="A20" s="501"/>
      <c r="B20" s="501"/>
      <c r="C20" s="501"/>
      <c r="D20" s="501"/>
      <c r="E20" s="501"/>
      <c r="F20" s="501"/>
      <c r="G20" s="501"/>
      <c r="H20" s="501"/>
      <c r="I20" s="501"/>
      <c r="J20" s="501"/>
      <c r="K20" s="501"/>
    </row>
    <row r="21" spans="1:11" ht="45" customHeight="1" x14ac:dyDescent="0.3">
      <c r="A21" s="601"/>
      <c r="B21" s="601"/>
      <c r="C21" s="601"/>
      <c r="D21" s="601"/>
      <c r="E21" s="602"/>
      <c r="F21" s="602"/>
      <c r="G21" s="603"/>
      <c r="H21" s="604"/>
      <c r="I21" s="603"/>
      <c r="J21" s="603"/>
      <c r="K21" s="603"/>
    </row>
    <row r="22" spans="1:11" ht="45" customHeight="1" x14ac:dyDescent="0.3">
      <c r="A22" s="501"/>
      <c r="B22" s="501"/>
      <c r="C22" s="501"/>
      <c r="D22" s="501"/>
      <c r="E22" s="501"/>
      <c r="F22" s="501"/>
      <c r="G22" s="501"/>
      <c r="H22" s="501"/>
      <c r="I22" s="501"/>
      <c r="J22" s="501"/>
      <c r="K22" s="501"/>
    </row>
    <row r="23" spans="1:11" ht="45" customHeight="1" x14ac:dyDescent="0.3">
      <c r="A23" s="340"/>
      <c r="B23" s="341"/>
      <c r="C23" s="341"/>
      <c r="D23" s="341"/>
      <c r="E23" s="342"/>
      <c r="F23" s="342"/>
      <c r="G23" s="341"/>
      <c r="H23" s="341"/>
      <c r="I23" s="341"/>
      <c r="J23" s="341"/>
      <c r="K23" s="343"/>
    </row>
    <row r="24" spans="1:11" ht="45" customHeight="1" thickBot="1" x14ac:dyDescent="0.35">
      <c r="A24" s="560" t="s">
        <v>1701</v>
      </c>
      <c r="B24" s="543"/>
      <c r="C24" s="543"/>
      <c r="D24" s="543"/>
      <c r="E24" s="543"/>
      <c r="F24" s="543"/>
      <c r="G24" s="543"/>
      <c r="H24" s="543"/>
      <c r="I24" s="543"/>
      <c r="J24" s="543"/>
      <c r="K24" s="544"/>
    </row>
    <row r="25" spans="1:11" ht="123.75" customHeight="1" x14ac:dyDescent="0.3">
      <c r="A25" s="349" t="s">
        <v>1682</v>
      </c>
      <c r="B25" s="349" t="s">
        <v>1683</v>
      </c>
      <c r="C25" s="350" t="s">
        <v>1684</v>
      </c>
      <c r="D25" s="349" t="s">
        <v>1685</v>
      </c>
      <c r="E25" s="349" t="s">
        <v>1686</v>
      </c>
      <c r="F25" s="351" t="s">
        <v>1687</v>
      </c>
      <c r="G25" s="351" t="s">
        <v>1688</v>
      </c>
      <c r="H25" s="346" t="s">
        <v>1689</v>
      </c>
      <c r="I25" s="346" t="s">
        <v>1690</v>
      </c>
      <c r="J25" s="346" t="s">
        <v>1702</v>
      </c>
      <c r="K25" s="346" t="s">
        <v>1692</v>
      </c>
    </row>
    <row r="26" spans="1:11" ht="48" customHeight="1" x14ac:dyDescent="0.3">
      <c r="A26" s="608" t="s">
        <v>1634</v>
      </c>
      <c r="B26" s="613" t="s">
        <v>1703</v>
      </c>
      <c r="C26" s="608" t="s">
        <v>1639</v>
      </c>
      <c r="D26" s="608" t="s">
        <v>1415</v>
      </c>
      <c r="E26" s="615">
        <v>45044</v>
      </c>
      <c r="F26" s="615">
        <v>45044</v>
      </c>
      <c r="G26" s="606" t="s">
        <v>1371</v>
      </c>
      <c r="H26" s="608"/>
      <c r="I26" s="608"/>
      <c r="J26" s="608"/>
      <c r="K26" s="605" t="s">
        <v>1696</v>
      </c>
    </row>
    <row r="27" spans="1:11" ht="51.75" customHeight="1" x14ac:dyDescent="0.3">
      <c r="A27" s="609"/>
      <c r="B27" s="617"/>
      <c r="C27" s="609"/>
      <c r="D27" s="609"/>
      <c r="E27" s="618"/>
      <c r="F27" s="609"/>
      <c r="G27" s="607"/>
      <c r="H27" s="609"/>
      <c r="I27" s="609"/>
      <c r="J27" s="609"/>
      <c r="K27" s="501"/>
    </row>
    <row r="28" spans="1:11" ht="58.5" customHeight="1" x14ac:dyDescent="0.3">
      <c r="A28" s="606" t="s">
        <v>1704</v>
      </c>
      <c r="B28" s="613" t="s">
        <v>1705</v>
      </c>
      <c r="C28" s="608" t="s">
        <v>1639</v>
      </c>
      <c r="D28" s="608" t="s">
        <v>1415</v>
      </c>
      <c r="E28" s="615">
        <v>45044</v>
      </c>
      <c r="F28" s="615">
        <v>45044</v>
      </c>
      <c r="G28" s="606" t="s">
        <v>1371</v>
      </c>
      <c r="H28" s="604"/>
      <c r="I28" s="603"/>
      <c r="J28" s="603"/>
      <c r="K28" s="605" t="s">
        <v>1696</v>
      </c>
    </row>
    <row r="29" spans="1:11" ht="54" customHeight="1" x14ac:dyDescent="0.3">
      <c r="A29" s="616"/>
      <c r="B29" s="617"/>
      <c r="C29" s="609"/>
      <c r="D29" s="609"/>
      <c r="E29" s="618"/>
      <c r="F29" s="609"/>
      <c r="G29" s="607"/>
      <c r="H29" s="501"/>
      <c r="I29" s="501"/>
      <c r="J29" s="501"/>
      <c r="K29" s="501"/>
    </row>
    <row r="30" spans="1:11" ht="109.95" customHeight="1" x14ac:dyDescent="0.3">
      <c r="A30" s="610"/>
      <c r="B30" s="357" t="s">
        <v>1706</v>
      </c>
      <c r="C30" s="348" t="s">
        <v>1707</v>
      </c>
      <c r="D30" s="348" t="s">
        <v>1698</v>
      </c>
      <c r="E30" s="352">
        <v>45048</v>
      </c>
      <c r="F30" s="352">
        <v>45048</v>
      </c>
      <c r="G30" s="353" t="s">
        <v>1378</v>
      </c>
      <c r="H30" s="321"/>
      <c r="I30" s="321"/>
      <c r="J30" s="321"/>
      <c r="K30" s="321"/>
    </row>
    <row r="31" spans="1:11" ht="99" customHeight="1" x14ac:dyDescent="0.3">
      <c r="A31" s="606" t="s">
        <v>1708</v>
      </c>
      <c r="B31" s="613" t="s">
        <v>1709</v>
      </c>
      <c r="C31" s="613" t="s">
        <v>1710</v>
      </c>
      <c r="D31" s="608" t="s">
        <v>1415</v>
      </c>
      <c r="E31" s="611">
        <v>45044</v>
      </c>
      <c r="F31" s="611">
        <v>45044</v>
      </c>
      <c r="G31" s="603" t="s">
        <v>1371</v>
      </c>
      <c r="H31" s="604"/>
      <c r="I31" s="603"/>
      <c r="J31" s="603"/>
      <c r="K31" s="605"/>
    </row>
    <row r="32" spans="1:11" ht="48" customHeight="1" x14ac:dyDescent="0.3">
      <c r="A32" s="610"/>
      <c r="B32" s="614"/>
      <c r="C32" s="614"/>
      <c r="D32" s="609"/>
      <c r="E32" s="612"/>
      <c r="F32" s="612"/>
      <c r="G32" s="501"/>
      <c r="H32" s="501"/>
      <c r="I32" s="501"/>
      <c r="J32" s="501"/>
      <c r="K32" s="501"/>
    </row>
    <row r="33" spans="1:11" ht="48" customHeight="1" x14ac:dyDescent="0.3">
      <c r="A33" s="606" t="s">
        <v>1668</v>
      </c>
      <c r="B33" s="613" t="s">
        <v>1711</v>
      </c>
      <c r="C33" s="606"/>
      <c r="D33" s="613" t="s">
        <v>1698</v>
      </c>
      <c r="E33" s="611">
        <v>45170</v>
      </c>
      <c r="F33" s="611">
        <v>45170</v>
      </c>
      <c r="G33" s="606" t="s">
        <v>1378</v>
      </c>
      <c r="H33" s="604"/>
      <c r="I33" s="603"/>
      <c r="J33" s="603"/>
      <c r="K33" s="605"/>
    </row>
    <row r="34" spans="1:11" ht="48" customHeight="1" x14ac:dyDescent="0.3">
      <c r="A34" s="610"/>
      <c r="B34" s="614"/>
      <c r="C34" s="610"/>
      <c r="D34" s="614"/>
      <c r="E34" s="610"/>
      <c r="F34" s="610"/>
      <c r="G34" s="610"/>
      <c r="H34" s="501"/>
      <c r="I34" s="501"/>
      <c r="J34" s="501"/>
      <c r="K34" s="501"/>
    </row>
    <row r="35" spans="1:11" ht="48" customHeight="1" x14ac:dyDescent="0.3">
      <c r="A35" s="601"/>
      <c r="B35" s="530"/>
      <c r="C35" s="601"/>
      <c r="D35" s="601"/>
      <c r="E35" s="602"/>
      <c r="F35" s="602"/>
      <c r="G35" s="603"/>
      <c r="H35" s="604"/>
      <c r="I35" s="603"/>
      <c r="J35" s="603"/>
      <c r="K35" s="605"/>
    </row>
    <row r="36" spans="1:11" ht="48" customHeight="1" x14ac:dyDescent="0.3">
      <c r="A36" s="501"/>
      <c r="B36" s="574"/>
      <c r="C36" s="501"/>
      <c r="D36" s="501"/>
      <c r="E36" s="501"/>
      <c r="F36" s="501"/>
      <c r="G36" s="501"/>
      <c r="H36" s="501"/>
      <c r="I36" s="501"/>
      <c r="J36" s="501"/>
      <c r="K36" s="501"/>
    </row>
    <row r="37" spans="1:11" ht="48" customHeight="1" x14ac:dyDescent="0.3">
      <c r="A37" s="601"/>
      <c r="B37" s="601"/>
      <c r="C37" s="601"/>
      <c r="D37" s="601"/>
      <c r="E37" s="602"/>
      <c r="F37" s="602"/>
      <c r="G37" s="603"/>
      <c r="H37" s="604"/>
      <c r="I37" s="603"/>
      <c r="J37" s="603"/>
      <c r="K37" s="605"/>
    </row>
    <row r="38" spans="1:11" ht="48" customHeight="1" x14ac:dyDescent="0.3">
      <c r="A38" s="501"/>
      <c r="B38" s="501"/>
      <c r="C38" s="501"/>
      <c r="D38" s="501"/>
      <c r="E38" s="501"/>
      <c r="F38" s="501"/>
      <c r="G38" s="501"/>
      <c r="H38" s="501"/>
      <c r="I38" s="501"/>
      <c r="J38" s="501"/>
      <c r="K38" s="501"/>
    </row>
    <row r="39" spans="1:11" ht="33" customHeight="1" x14ac:dyDescent="0.3">
      <c r="A39" s="354"/>
      <c r="B39" s="354"/>
      <c r="C39" s="355"/>
      <c r="D39" s="355"/>
      <c r="E39" s="355"/>
      <c r="F39" s="355"/>
      <c r="G39" s="355"/>
      <c r="H39" s="355"/>
      <c r="I39" s="356"/>
      <c r="J39" s="356"/>
      <c r="K39" s="356"/>
    </row>
    <row r="40" spans="1:11" ht="15.75" customHeight="1" x14ac:dyDescent="0.3"/>
    <row r="41" spans="1:11" ht="15.75" customHeight="1" x14ac:dyDescent="0.3"/>
    <row r="42" spans="1:11" ht="15.75" customHeight="1" x14ac:dyDescent="0.3"/>
    <row r="43" spans="1:11" ht="15.75" customHeight="1" x14ac:dyDescent="0.3"/>
    <row r="44" spans="1:11" ht="15.75" customHeight="1" x14ac:dyDescent="0.3"/>
    <row r="45" spans="1:11" ht="15.75" customHeight="1" x14ac:dyDescent="0.3"/>
    <row r="46" spans="1:11" ht="15.75" customHeight="1" x14ac:dyDescent="0.3"/>
    <row r="47" spans="1:11" ht="15.75" customHeight="1" x14ac:dyDescent="0.3"/>
    <row r="48" spans="1: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mergeCells count="140">
    <mergeCell ref="A1:K1"/>
    <mergeCell ref="A3:K3"/>
    <mergeCell ref="B4:K4"/>
    <mergeCell ref="B5:K5"/>
    <mergeCell ref="B6:K6"/>
    <mergeCell ref="B7:K7"/>
    <mergeCell ref="A9:K9"/>
    <mergeCell ref="A11:A12"/>
    <mergeCell ref="B11:B12"/>
    <mergeCell ref="C11:C12"/>
    <mergeCell ref="D11:D12"/>
    <mergeCell ref="E11:E12"/>
    <mergeCell ref="F11:F12"/>
    <mergeCell ref="G11:G12"/>
    <mergeCell ref="H11:H12"/>
    <mergeCell ref="I11:I12"/>
    <mergeCell ref="J11:J12"/>
    <mergeCell ref="K11:K12"/>
    <mergeCell ref="J13:J14"/>
    <mergeCell ref="K13:K14"/>
    <mergeCell ref="A15:A16"/>
    <mergeCell ref="B15:B16"/>
    <mergeCell ref="C15:C16"/>
    <mergeCell ref="D15:D16"/>
    <mergeCell ref="E15:E16"/>
    <mergeCell ref="F15:F16"/>
    <mergeCell ref="G15:G16"/>
    <mergeCell ref="A13:A14"/>
    <mergeCell ref="B13:B14"/>
    <mergeCell ref="C13:C14"/>
    <mergeCell ref="D13:D14"/>
    <mergeCell ref="E13:E14"/>
    <mergeCell ref="F13:F14"/>
    <mergeCell ref="G13:G14"/>
    <mergeCell ref="H13:H14"/>
    <mergeCell ref="I13:I14"/>
    <mergeCell ref="H15:H16"/>
    <mergeCell ref="I15:I16"/>
    <mergeCell ref="J15:J16"/>
    <mergeCell ref="K15:K16"/>
    <mergeCell ref="A17:A18"/>
    <mergeCell ref="B17:B18"/>
    <mergeCell ref="C17:C18"/>
    <mergeCell ref="D17:D18"/>
    <mergeCell ref="E17:E18"/>
    <mergeCell ref="F17:F18"/>
    <mergeCell ref="J17:J18"/>
    <mergeCell ref="K17:K18"/>
    <mergeCell ref="G17:G18"/>
    <mergeCell ref="H17:H18"/>
    <mergeCell ref="I17:I18"/>
    <mergeCell ref="I19:I20"/>
    <mergeCell ref="G21:G22"/>
    <mergeCell ref="H21:H22"/>
    <mergeCell ref="I21:I22"/>
    <mergeCell ref="J21:J22"/>
    <mergeCell ref="K21:K22"/>
    <mergeCell ref="A24:K24"/>
    <mergeCell ref="A21:A22"/>
    <mergeCell ref="B21:B22"/>
    <mergeCell ref="C21:C22"/>
    <mergeCell ref="D21:D22"/>
    <mergeCell ref="E21:E22"/>
    <mergeCell ref="F21:F22"/>
    <mergeCell ref="K19:K20"/>
    <mergeCell ref="J19:J20"/>
    <mergeCell ref="F28:F29"/>
    <mergeCell ref="G28:G29"/>
    <mergeCell ref="H28:H29"/>
    <mergeCell ref="I28:I29"/>
    <mergeCell ref="J28:J29"/>
    <mergeCell ref="A19:A20"/>
    <mergeCell ref="B19:B20"/>
    <mergeCell ref="C19:C20"/>
    <mergeCell ref="D19:D20"/>
    <mergeCell ref="E19:E20"/>
    <mergeCell ref="F19:F20"/>
    <mergeCell ref="G19:G20"/>
    <mergeCell ref="H19:H20"/>
    <mergeCell ref="F26:F27"/>
    <mergeCell ref="A28:A30"/>
    <mergeCell ref="B28:B29"/>
    <mergeCell ref="C28:C29"/>
    <mergeCell ref="D28:D29"/>
    <mergeCell ref="E28:E29"/>
    <mergeCell ref="A26:A27"/>
    <mergeCell ref="B26:B27"/>
    <mergeCell ref="C26:C27"/>
    <mergeCell ref="D26:D27"/>
    <mergeCell ref="E26:E27"/>
    <mergeCell ref="F31:F32"/>
    <mergeCell ref="A33:A34"/>
    <mergeCell ref="B33:B34"/>
    <mergeCell ref="C33:C34"/>
    <mergeCell ref="D33:D34"/>
    <mergeCell ref="E33:E34"/>
    <mergeCell ref="A31:A32"/>
    <mergeCell ref="B31:B32"/>
    <mergeCell ref="C31:C32"/>
    <mergeCell ref="D31:D32"/>
    <mergeCell ref="E31:E32"/>
    <mergeCell ref="F33:F34"/>
    <mergeCell ref="J37:J38"/>
    <mergeCell ref="K37:K38"/>
    <mergeCell ref="K28:K29"/>
    <mergeCell ref="G26:G27"/>
    <mergeCell ref="H26:H27"/>
    <mergeCell ref="I26:I27"/>
    <mergeCell ref="J26:J27"/>
    <mergeCell ref="K26:K27"/>
    <mergeCell ref="G33:G34"/>
    <mergeCell ref="H33:H34"/>
    <mergeCell ref="I33:I34"/>
    <mergeCell ref="J33:J34"/>
    <mergeCell ref="K33:K34"/>
    <mergeCell ref="G31:G32"/>
    <mergeCell ref="J35:J36"/>
    <mergeCell ref="K35:K36"/>
    <mergeCell ref="H31:H32"/>
    <mergeCell ref="I31:I32"/>
    <mergeCell ref="J31:J32"/>
    <mergeCell ref="K31:K32"/>
    <mergeCell ref="A37:A38"/>
    <mergeCell ref="B37:B38"/>
    <mergeCell ref="C37:C38"/>
    <mergeCell ref="D37:D38"/>
    <mergeCell ref="E37:E38"/>
    <mergeCell ref="G35:G36"/>
    <mergeCell ref="H35:H36"/>
    <mergeCell ref="I35:I36"/>
    <mergeCell ref="F37:F38"/>
    <mergeCell ref="G37:G38"/>
    <mergeCell ref="H37:H38"/>
    <mergeCell ref="I37:I38"/>
    <mergeCell ref="F35:F36"/>
    <mergeCell ref="A35:A36"/>
    <mergeCell ref="B35:B36"/>
    <mergeCell ref="C35:C36"/>
    <mergeCell ref="D35:D36"/>
    <mergeCell ref="E35:E36"/>
  </mergeCells>
  <dataValidations count="3">
    <dataValidation type="list" allowBlank="1" showErrorMessage="1" sqref="K11 K13 K15 K17 K19 K21 K26 K37 K31 K33 K35 K28" xr:uid="{167C3E78-F234-4DA3-B082-C833C673CDBC}">
      <formula1>"OK,NOK"</formula1>
    </dataValidation>
    <dataValidation type="list" allowBlank="1" showErrorMessage="1" sqref="G11 I11:J11 G13 I13:J13 G15 I15:J15 G17 I17:J17 G19 I19:J19 G21 I21:J21 G26 I26:J26 I37:J37 I28:J28 G31 I31:J31 G33 I33:J33 G35 I35:J35 G37 G28" xr:uid="{9A157E46-272B-47BB-A21D-0678CF116F40}">
      <formula1>"YES,NO"</formula1>
    </dataValidation>
    <dataValidation type="custom" allowBlank="1" showDropDown="1" showErrorMessage="1" sqref="E13:F13 E28:F28 E33:F33 E17:F17 E19:F19 E21:F21 E26:F26 E37:F37 E31:F31 E11:F11 E35:F35 E15:F15" xr:uid="{795D6DE1-ABBE-457E-8222-585591FC460B}">
      <formula1>OR(NOT(ISERROR(DATEVALUE(E11))), AND(ISNUMBER(E11), LEFT(CELL("format", E11))="D"))</formula1>
    </dataValidation>
  </dataValidations>
  <pageMargins left="0.25" right="0.25" top="0.75" bottom="0.75" header="0" footer="0"/>
  <pageSetup paperSize="9" scale="20" orientation="portrait" r:id="rId1"/>
  <headerFooter>
    <oddFooter>&amp;R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AL1000"/>
  <sheetViews>
    <sheetView workbookViewId="0"/>
  </sheetViews>
  <sheetFormatPr baseColWidth="10" defaultColWidth="14.44140625" defaultRowHeight="15" customHeight="1" x14ac:dyDescent="0.3"/>
  <cols>
    <col min="1" max="1" width="15.5546875" customWidth="1"/>
    <col min="2" max="2" width="17" customWidth="1"/>
    <col min="3" max="3" width="13" customWidth="1"/>
    <col min="4" max="4" width="3.109375" customWidth="1"/>
    <col min="5" max="5" width="20.109375" customWidth="1"/>
    <col min="6" max="6" width="20" customWidth="1"/>
    <col min="7" max="7" width="19.5546875" customWidth="1"/>
    <col min="8" max="8" width="20.44140625" customWidth="1"/>
    <col min="9" max="12" width="6.44140625" customWidth="1"/>
    <col min="13" max="15" width="4.5546875" customWidth="1"/>
    <col min="16" max="16" width="0.88671875" customWidth="1"/>
    <col min="17" max="20" width="5.5546875" customWidth="1"/>
    <col min="21" max="21" width="4.88671875" customWidth="1"/>
    <col min="22" max="22" width="4.5546875" customWidth="1"/>
    <col min="23" max="23" width="13.109375" customWidth="1"/>
    <col min="24" max="24" width="13" customWidth="1"/>
    <col min="25" max="38" width="10" customWidth="1"/>
  </cols>
  <sheetData>
    <row r="1" spans="1:38" ht="101.25" customHeight="1" x14ac:dyDescent="0.3">
      <c r="A1" s="22"/>
      <c r="B1" s="78"/>
      <c r="C1" s="640" t="s">
        <v>1712</v>
      </c>
      <c r="D1" s="641"/>
      <c r="E1" s="641"/>
      <c r="F1" s="641"/>
      <c r="G1" s="641"/>
      <c r="H1" s="641"/>
      <c r="I1" s="641"/>
      <c r="J1" s="641"/>
      <c r="K1" s="641"/>
      <c r="L1" s="641"/>
      <c r="M1" s="641"/>
      <c r="N1" s="641"/>
      <c r="O1" s="641"/>
      <c r="P1" s="641"/>
      <c r="Q1" s="641"/>
      <c r="R1" s="641"/>
      <c r="S1" s="641"/>
      <c r="T1" s="641"/>
      <c r="U1" s="641"/>
      <c r="V1" s="641"/>
      <c r="W1" s="641"/>
      <c r="X1" s="642"/>
      <c r="Y1" s="22"/>
      <c r="Z1" s="22"/>
      <c r="AA1" s="22"/>
      <c r="AB1" s="22"/>
      <c r="AC1" s="22"/>
      <c r="AD1" s="22"/>
      <c r="AE1" s="22"/>
      <c r="AF1" s="22"/>
      <c r="AG1" s="22"/>
      <c r="AH1" s="22"/>
      <c r="AI1" s="22"/>
      <c r="AJ1" s="22"/>
      <c r="AK1" s="22"/>
      <c r="AL1" s="22"/>
    </row>
    <row r="2" spans="1:38" ht="14.25" customHeight="1" x14ac:dyDescent="0.3">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row>
    <row r="3" spans="1:38" ht="29.25" customHeight="1" x14ac:dyDescent="0.3">
      <c r="A3" s="79"/>
      <c r="B3" s="80" t="s">
        <v>1713</v>
      </c>
      <c r="C3" s="292"/>
      <c r="D3" s="81"/>
      <c r="E3" s="82" t="s">
        <v>1714</v>
      </c>
      <c r="F3" s="79"/>
      <c r="G3" s="82"/>
      <c r="H3" s="82"/>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row>
    <row r="4" spans="1:38" ht="28.5" customHeight="1" x14ac:dyDescent="0.3">
      <c r="A4" s="79"/>
      <c r="B4" s="83" t="s">
        <v>1715</v>
      </c>
      <c r="C4" s="292"/>
      <c r="D4" s="81"/>
      <c r="E4" s="82" t="s">
        <v>1716</v>
      </c>
      <c r="F4" s="82"/>
      <c r="G4" s="84"/>
      <c r="H4" s="84"/>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row>
    <row r="5" spans="1:38" ht="28.5" customHeight="1" x14ac:dyDescent="0.3">
      <c r="A5" s="79"/>
      <c r="B5" s="83" t="s">
        <v>1717</v>
      </c>
      <c r="C5" s="292"/>
      <c r="D5" s="81"/>
      <c r="E5" s="79"/>
      <c r="F5" s="85"/>
      <c r="G5" s="86"/>
      <c r="H5" s="86"/>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row>
    <row r="6" spans="1:38" ht="14.25" customHeight="1" x14ac:dyDescent="0.3">
      <c r="A6" s="79"/>
      <c r="B6" s="79"/>
      <c r="C6" s="79"/>
      <c r="D6" s="79"/>
      <c r="E6" s="79"/>
      <c r="F6" s="87"/>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row>
    <row r="7" spans="1:38" ht="32.25" customHeight="1" x14ac:dyDescent="0.3">
      <c r="A7" s="79"/>
      <c r="B7" s="88"/>
      <c r="C7" s="88"/>
      <c r="D7" s="79"/>
      <c r="E7" s="79"/>
      <c r="F7" s="87"/>
      <c r="G7" s="85"/>
      <c r="H7" s="85"/>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row>
    <row r="8" spans="1:38" ht="27" customHeight="1" x14ac:dyDescent="0.3">
      <c r="A8" s="79"/>
      <c r="B8" s="79"/>
      <c r="C8" s="79"/>
      <c r="D8" s="79"/>
      <c r="E8" s="644" t="s">
        <v>1718</v>
      </c>
      <c r="F8" s="373"/>
      <c r="G8" s="373"/>
      <c r="H8" s="373"/>
      <c r="I8" s="373"/>
      <c r="J8" s="373"/>
      <c r="K8" s="373"/>
      <c r="L8" s="373"/>
      <c r="M8" s="373"/>
      <c r="N8" s="373"/>
      <c r="O8" s="364"/>
      <c r="P8" s="148"/>
      <c r="Q8" s="643" t="s">
        <v>1719</v>
      </c>
      <c r="R8" s="373"/>
      <c r="S8" s="373"/>
      <c r="T8" s="364"/>
      <c r="U8" s="644"/>
      <c r="V8" s="373"/>
      <c r="W8" s="364"/>
      <c r="X8" s="645" t="s">
        <v>1720</v>
      </c>
      <c r="Y8" s="79"/>
      <c r="Z8" s="79"/>
      <c r="AA8" s="79"/>
      <c r="AB8" s="79"/>
      <c r="AC8" s="79"/>
      <c r="AD8" s="79"/>
      <c r="AE8" s="79"/>
      <c r="AF8" s="79"/>
      <c r="AG8" s="79"/>
      <c r="AH8" s="79"/>
      <c r="AI8" s="79"/>
      <c r="AJ8" s="79"/>
      <c r="AK8" s="79"/>
      <c r="AL8" s="79"/>
    </row>
    <row r="9" spans="1:38" ht="13.5" customHeight="1" x14ac:dyDescent="0.3">
      <c r="A9" s="79"/>
      <c r="B9" s="79"/>
      <c r="C9" s="89"/>
      <c r="D9" s="89"/>
      <c r="E9" s="365"/>
      <c r="F9" s="375"/>
      <c r="G9" s="375"/>
      <c r="H9" s="375"/>
      <c r="I9" s="375"/>
      <c r="J9" s="375"/>
      <c r="K9" s="375"/>
      <c r="L9" s="375"/>
      <c r="M9" s="375"/>
      <c r="N9" s="375"/>
      <c r="O9" s="366"/>
      <c r="P9" s="293"/>
      <c r="Q9" s="367"/>
      <c r="R9" s="376"/>
      <c r="S9" s="376"/>
      <c r="T9" s="368"/>
      <c r="U9" s="365"/>
      <c r="V9" s="375"/>
      <c r="W9" s="366"/>
      <c r="X9" s="429"/>
      <c r="Y9" s="79"/>
      <c r="Z9" s="79"/>
      <c r="AA9" s="79"/>
      <c r="AB9" s="79"/>
      <c r="AC9" s="79"/>
      <c r="AD9" s="79"/>
      <c r="AE9" s="79"/>
      <c r="AF9" s="79"/>
      <c r="AG9" s="79"/>
      <c r="AH9" s="79"/>
      <c r="AI9" s="79"/>
      <c r="AJ9" s="79"/>
      <c r="AK9" s="79"/>
      <c r="AL9" s="79"/>
    </row>
    <row r="10" spans="1:38" ht="31.5" customHeight="1" x14ac:dyDescent="0.3">
      <c r="A10" s="79"/>
      <c r="B10" s="90"/>
      <c r="C10" s="90"/>
      <c r="D10" s="90"/>
      <c r="E10" s="367"/>
      <c r="F10" s="376"/>
      <c r="G10" s="376"/>
      <c r="H10" s="376"/>
      <c r="I10" s="376"/>
      <c r="J10" s="376"/>
      <c r="K10" s="376"/>
      <c r="L10" s="376"/>
      <c r="M10" s="376"/>
      <c r="N10" s="376"/>
      <c r="O10" s="368"/>
      <c r="P10" s="294"/>
      <c r="Q10" s="646" t="s">
        <v>1721</v>
      </c>
      <c r="R10" s="370"/>
      <c r="S10" s="370"/>
      <c r="T10" s="359"/>
      <c r="U10" s="367"/>
      <c r="V10" s="376"/>
      <c r="W10" s="368"/>
      <c r="X10" s="376"/>
      <c r="Y10" s="79"/>
      <c r="Z10" s="79"/>
      <c r="AA10" s="79"/>
      <c r="AB10" s="79"/>
      <c r="AC10" s="79"/>
      <c r="AD10" s="79"/>
      <c r="AE10" s="79"/>
      <c r="AF10" s="79"/>
      <c r="AG10" s="79"/>
      <c r="AH10" s="79"/>
      <c r="AI10" s="79"/>
      <c r="AJ10" s="79"/>
      <c r="AK10" s="79"/>
      <c r="AL10" s="79"/>
    </row>
    <row r="11" spans="1:38" ht="84.75" customHeight="1" x14ac:dyDescent="0.3">
      <c r="A11" s="79"/>
      <c r="B11" s="91" t="s">
        <v>1722</v>
      </c>
      <c r="C11" s="92" t="s">
        <v>1723</v>
      </c>
      <c r="D11" s="92" t="s">
        <v>1724</v>
      </c>
      <c r="E11" s="93" t="s">
        <v>1725</v>
      </c>
      <c r="F11" s="94" t="s">
        <v>1726</v>
      </c>
      <c r="G11" s="95" t="s">
        <v>1727</v>
      </c>
      <c r="H11" s="96" t="s">
        <v>1728</v>
      </c>
      <c r="I11" s="97" t="s">
        <v>1729</v>
      </c>
      <c r="J11" s="98" t="s">
        <v>1730</v>
      </c>
      <c r="K11" s="99" t="s">
        <v>1731</v>
      </c>
      <c r="L11" s="100" t="s">
        <v>1732</v>
      </c>
      <c r="M11" s="101"/>
      <c r="N11" s="101"/>
      <c r="O11" s="101"/>
      <c r="P11" s="101"/>
      <c r="Q11" s="647" t="s">
        <v>1733</v>
      </c>
      <c r="R11" s="359"/>
      <c r="S11" s="647" t="s">
        <v>1734</v>
      </c>
      <c r="T11" s="359"/>
      <c r="U11" s="295"/>
      <c r="V11" s="101"/>
      <c r="W11" s="102" t="s">
        <v>1735</v>
      </c>
      <c r="X11" s="79"/>
      <c r="Y11" s="79"/>
      <c r="Z11" s="79"/>
      <c r="AA11" s="79"/>
      <c r="AB11" s="79"/>
      <c r="AC11" s="79"/>
      <c r="AD11" s="79"/>
      <c r="AE11" s="79"/>
      <c r="AF11" s="79"/>
      <c r="AG11" s="79"/>
      <c r="AH11" s="79"/>
      <c r="AI11" s="79"/>
      <c r="AJ11" s="79"/>
      <c r="AK11" s="79"/>
      <c r="AL11" s="79"/>
    </row>
    <row r="12" spans="1:38" ht="40.5" customHeight="1" x14ac:dyDescent="0.3">
      <c r="A12" s="652" t="s">
        <v>1736</v>
      </c>
      <c r="B12" s="103" t="str">
        <f>IF('Quick Response'!Y4="","",'Quick Response'!Y4)</f>
        <v>VWS-W21SKA1-2402-001</v>
      </c>
      <c r="C12" s="104" t="e">
        <f>IF(#REF!="","",#REF!)</f>
        <v>#REF!</v>
      </c>
      <c r="D12" s="648">
        <v>1</v>
      </c>
      <c r="E12" s="105" t="e">
        <f>IF(#REF!="","",#REF!)</f>
        <v>#REF!</v>
      </c>
      <c r="F12" s="106" t="e">
        <f>IF(#REF!="","",#REF!)</f>
        <v>#REF!</v>
      </c>
      <c r="G12" s="107" t="e">
        <f>IF(#REF!="","",#REF!)</f>
        <v>#REF!</v>
      </c>
      <c r="H12" s="108" t="e">
        <f>IF(#REF!="","",#REF!)</f>
        <v>#REF!</v>
      </c>
      <c r="I12" s="649"/>
      <c r="J12" s="649"/>
      <c r="K12" s="649"/>
      <c r="L12" s="649"/>
      <c r="M12" s="297"/>
      <c r="N12" s="297"/>
      <c r="O12" s="297"/>
      <c r="P12" s="297"/>
      <c r="Q12" s="630"/>
      <c r="R12" s="364"/>
      <c r="S12" s="630"/>
      <c r="T12" s="364"/>
      <c r="U12" s="297"/>
      <c r="V12" s="297"/>
      <c r="W12" s="631"/>
      <c r="X12" s="79"/>
      <c r="Y12" s="79"/>
      <c r="Z12" s="79"/>
      <c r="AA12" s="79"/>
      <c r="AB12" s="79"/>
      <c r="AC12" s="79"/>
      <c r="AD12" s="79"/>
      <c r="AE12" s="79"/>
      <c r="AF12" s="79"/>
      <c r="AG12" s="79"/>
      <c r="AH12" s="79"/>
      <c r="AI12" s="79"/>
      <c r="AJ12" s="79"/>
      <c r="AK12" s="79"/>
      <c r="AL12" s="79"/>
    </row>
    <row r="13" spans="1:38" ht="40.5" customHeight="1" x14ac:dyDescent="0.3">
      <c r="A13" s="361"/>
      <c r="B13" s="654" t="s">
        <v>1737</v>
      </c>
      <c r="C13" s="370"/>
      <c r="D13" s="362"/>
      <c r="E13" s="296"/>
      <c r="F13" s="296"/>
      <c r="G13" s="296"/>
      <c r="H13" s="296"/>
      <c r="I13" s="362"/>
      <c r="J13" s="362"/>
      <c r="K13" s="362"/>
      <c r="L13" s="362"/>
      <c r="M13" s="297"/>
      <c r="N13" s="297"/>
      <c r="O13" s="297"/>
      <c r="P13" s="297"/>
      <c r="Q13" s="367"/>
      <c r="R13" s="368"/>
      <c r="S13" s="367"/>
      <c r="T13" s="368"/>
      <c r="U13" s="297"/>
      <c r="V13" s="297"/>
      <c r="W13" s="362"/>
      <c r="X13" s="79"/>
      <c r="Y13" s="79"/>
      <c r="Z13" s="79"/>
      <c r="AA13" s="79"/>
      <c r="AB13" s="79"/>
      <c r="AC13" s="79"/>
      <c r="AD13" s="79"/>
      <c r="AE13" s="79"/>
      <c r="AF13" s="79"/>
      <c r="AG13" s="79"/>
      <c r="AH13" s="79"/>
      <c r="AI13" s="79"/>
      <c r="AJ13" s="298" t="s">
        <v>1738</v>
      </c>
      <c r="AK13" s="298" t="s">
        <v>1738</v>
      </c>
      <c r="AL13" s="299"/>
    </row>
    <row r="14" spans="1:38" ht="40.5" customHeight="1" x14ac:dyDescent="0.3">
      <c r="A14" s="361"/>
      <c r="B14" s="103" t="str">
        <f>IF('Quick Response'!Y4="","",'Quick Response'!Y4)</f>
        <v>VWS-W21SKA1-2402-001</v>
      </c>
      <c r="C14" s="104" t="e">
        <f>IF(#REF!="","",#REF!)</f>
        <v>#REF!</v>
      </c>
      <c r="D14" s="648">
        <v>2</v>
      </c>
      <c r="E14" s="105" t="e">
        <f>IF(#REF!="","",#REF!)</f>
        <v>#REF!</v>
      </c>
      <c r="F14" s="106" t="e">
        <f>IF(#REF!="","",#REF!)</f>
        <v>#REF!</v>
      </c>
      <c r="G14" s="107" t="e">
        <f>IF(#REF!="","",#REF!)</f>
        <v>#REF!</v>
      </c>
      <c r="H14" s="108" t="e">
        <f>IF(#REF!="","",#REF!)</f>
        <v>#REF!</v>
      </c>
      <c r="I14" s="649"/>
      <c r="J14" s="649"/>
      <c r="K14" s="649"/>
      <c r="L14" s="649"/>
      <c r="M14" s="297"/>
      <c r="N14" s="297"/>
      <c r="O14" s="297"/>
      <c r="P14" s="297"/>
      <c r="Q14" s="630"/>
      <c r="R14" s="364"/>
      <c r="S14" s="630"/>
      <c r="T14" s="364"/>
      <c r="U14" s="297"/>
      <c r="V14" s="297"/>
      <c r="W14" s="631"/>
      <c r="X14" s="79"/>
      <c r="Y14" s="79"/>
      <c r="Z14" s="79"/>
      <c r="AA14" s="79"/>
      <c r="AB14" s="79"/>
      <c r="AC14" s="79"/>
      <c r="AD14" s="79"/>
      <c r="AE14" s="79"/>
      <c r="AF14" s="79"/>
      <c r="AG14" s="79"/>
      <c r="AH14" s="79"/>
      <c r="AI14" s="79"/>
      <c r="AJ14" s="298" t="s">
        <v>1739</v>
      </c>
      <c r="AK14" s="298" t="s">
        <v>1739</v>
      </c>
      <c r="AL14" s="299"/>
    </row>
    <row r="15" spans="1:38" ht="40.5" customHeight="1" x14ac:dyDescent="0.3">
      <c r="A15" s="361"/>
      <c r="B15" s="654" t="s">
        <v>1737</v>
      </c>
      <c r="C15" s="370"/>
      <c r="D15" s="362"/>
      <c r="E15" s="296"/>
      <c r="F15" s="296"/>
      <c r="G15" s="296"/>
      <c r="H15" s="296"/>
      <c r="I15" s="362"/>
      <c r="J15" s="362"/>
      <c r="K15" s="362"/>
      <c r="L15" s="362"/>
      <c r="M15" s="300"/>
      <c r="N15" s="300"/>
      <c r="O15" s="300"/>
      <c r="P15" s="300"/>
      <c r="Q15" s="367"/>
      <c r="R15" s="368"/>
      <c r="S15" s="367"/>
      <c r="T15" s="368"/>
      <c r="U15" s="639" t="s">
        <v>1740</v>
      </c>
      <c r="V15" s="366"/>
      <c r="W15" s="362"/>
      <c r="X15" s="79"/>
      <c r="Y15" s="79"/>
      <c r="Z15" s="79"/>
      <c r="AA15" s="79"/>
      <c r="AB15" s="79"/>
      <c r="AC15" s="79"/>
      <c r="AD15" s="79"/>
      <c r="AE15" s="79"/>
      <c r="AF15" s="79"/>
      <c r="AG15" s="79"/>
      <c r="AH15" s="79"/>
      <c r="AI15" s="79"/>
      <c r="AJ15" s="298" t="s">
        <v>1741</v>
      </c>
      <c r="AK15" s="298" t="s">
        <v>1741</v>
      </c>
      <c r="AL15" s="299"/>
    </row>
    <row r="16" spans="1:38" ht="40.5" customHeight="1" x14ac:dyDescent="0.3">
      <c r="A16" s="361"/>
      <c r="B16" s="103" t="str">
        <f>IF('Quick Response'!Y4="","",'Quick Response'!Y4)</f>
        <v>VWS-W21SKA1-2402-001</v>
      </c>
      <c r="C16" s="104" t="e">
        <f>IF(#REF!="","",#REF!)</f>
        <v>#REF!</v>
      </c>
      <c r="D16" s="648">
        <v>3</v>
      </c>
      <c r="E16" s="105" t="e">
        <f>IF(#REF!="","",#REF!)</f>
        <v>#REF!</v>
      </c>
      <c r="F16" s="106" t="e">
        <f>IF(#REF!="","",#REF!)</f>
        <v>#REF!</v>
      </c>
      <c r="G16" s="107" t="e">
        <f>IF(#REF!="","",#REF!)</f>
        <v>#REF!</v>
      </c>
      <c r="H16" s="108" t="e">
        <f>IF(#REF!="","",#REF!)</f>
        <v>#REF!</v>
      </c>
      <c r="I16" s="649"/>
      <c r="J16" s="649"/>
      <c r="K16" s="649"/>
      <c r="L16" s="649"/>
      <c r="M16" s="109"/>
      <c r="N16" s="653"/>
      <c r="O16" s="297"/>
      <c r="P16" s="297"/>
      <c r="Q16" s="630"/>
      <c r="R16" s="364"/>
      <c r="S16" s="630"/>
      <c r="T16" s="364"/>
      <c r="U16" s="365"/>
      <c r="V16" s="366"/>
      <c r="W16" s="631"/>
      <c r="X16" s="79"/>
      <c r="Y16" s="79"/>
      <c r="Z16" s="79"/>
      <c r="AA16" s="79"/>
      <c r="AB16" s="79"/>
      <c r="AC16" s="79"/>
      <c r="AD16" s="79"/>
      <c r="AE16" s="79"/>
      <c r="AF16" s="79"/>
      <c r="AG16" s="79"/>
      <c r="AH16" s="79"/>
      <c r="AI16" s="79"/>
      <c r="AJ16" s="79"/>
      <c r="AK16" s="79"/>
      <c r="AL16" s="79"/>
    </row>
    <row r="17" spans="1:38" ht="40.5" customHeight="1" x14ac:dyDescent="0.3">
      <c r="A17" s="361"/>
      <c r="B17" s="654" t="s">
        <v>1737</v>
      </c>
      <c r="C17" s="370"/>
      <c r="D17" s="362"/>
      <c r="E17" s="296"/>
      <c r="F17" s="296"/>
      <c r="G17" s="296"/>
      <c r="H17" s="296"/>
      <c r="I17" s="362"/>
      <c r="J17" s="362"/>
      <c r="K17" s="362"/>
      <c r="L17" s="362"/>
      <c r="M17" s="297"/>
      <c r="N17" s="429"/>
      <c r="O17" s="297"/>
      <c r="P17" s="297"/>
      <c r="Q17" s="367"/>
      <c r="R17" s="368"/>
      <c r="S17" s="367"/>
      <c r="T17" s="368"/>
      <c r="U17" s="365"/>
      <c r="V17" s="366"/>
      <c r="W17" s="362"/>
      <c r="X17" s="79"/>
      <c r="Y17" s="79"/>
      <c r="Z17" s="79"/>
      <c r="AA17" s="79"/>
      <c r="AB17" s="79"/>
      <c r="AC17" s="79"/>
      <c r="AD17" s="79"/>
      <c r="AE17" s="79"/>
      <c r="AF17" s="79"/>
      <c r="AG17" s="79"/>
      <c r="AH17" s="79"/>
      <c r="AI17" s="79"/>
      <c r="AJ17" s="79"/>
      <c r="AK17" s="79"/>
      <c r="AL17" s="79"/>
    </row>
    <row r="18" spans="1:38" ht="40.5" customHeight="1" x14ac:dyDescent="0.3">
      <c r="A18" s="361"/>
      <c r="B18" s="103" t="str">
        <f>IF('Quick Response'!Y4="","",'Quick Response'!Y4)</f>
        <v>VWS-W21SKA1-2402-001</v>
      </c>
      <c r="C18" s="104" t="e">
        <f>IF(#REF!="","",#REF!)</f>
        <v>#REF!</v>
      </c>
      <c r="D18" s="648">
        <v>4</v>
      </c>
      <c r="E18" s="105" t="e">
        <f>IF(#REF!="","",#REF!)</f>
        <v>#REF!</v>
      </c>
      <c r="F18" s="106" t="e">
        <f>IF(#REF!="","",#REF!)</f>
        <v>#REF!</v>
      </c>
      <c r="G18" s="107" t="e">
        <f>IF(#REF!="","",#REF!)</f>
        <v>#REF!</v>
      </c>
      <c r="H18" s="108" t="e">
        <f>IF(#REF!="","",#REF!)</f>
        <v>#REF!</v>
      </c>
      <c r="I18" s="649"/>
      <c r="J18" s="649"/>
      <c r="K18" s="649"/>
      <c r="L18" s="649"/>
      <c r="M18" s="109"/>
      <c r="N18" s="653"/>
      <c r="O18" s="297"/>
      <c r="P18" s="297"/>
      <c r="Q18" s="630"/>
      <c r="R18" s="364"/>
      <c r="S18" s="630"/>
      <c r="T18" s="364"/>
      <c r="U18" s="365"/>
      <c r="V18" s="366"/>
      <c r="W18" s="631"/>
      <c r="X18" s="79"/>
      <c r="Y18" s="79"/>
      <c r="Z18" s="79"/>
      <c r="AA18" s="79"/>
      <c r="AB18" s="79"/>
      <c r="AC18" s="79"/>
      <c r="AD18" s="79"/>
      <c r="AE18" s="79"/>
      <c r="AF18" s="79"/>
      <c r="AG18" s="79"/>
      <c r="AH18" s="79"/>
      <c r="AI18" s="79"/>
      <c r="AJ18" s="79"/>
      <c r="AK18" s="79"/>
      <c r="AL18" s="79"/>
    </row>
    <row r="19" spans="1:38" ht="40.5" customHeight="1" x14ac:dyDescent="0.3">
      <c r="A19" s="362"/>
      <c r="B19" s="654" t="s">
        <v>1737</v>
      </c>
      <c r="C19" s="370"/>
      <c r="D19" s="362"/>
      <c r="E19" s="110"/>
      <c r="F19" s="110"/>
      <c r="G19" s="110"/>
      <c r="H19" s="110"/>
      <c r="I19" s="362"/>
      <c r="J19" s="362"/>
      <c r="K19" s="362"/>
      <c r="L19" s="362"/>
      <c r="M19" s="297"/>
      <c r="N19" s="429"/>
      <c r="O19" s="297"/>
      <c r="P19" s="297"/>
      <c r="Q19" s="367"/>
      <c r="R19" s="368"/>
      <c r="S19" s="367"/>
      <c r="T19" s="368"/>
      <c r="U19" s="365"/>
      <c r="V19" s="366"/>
      <c r="W19" s="362"/>
      <c r="X19" s="79"/>
      <c r="Y19" s="79"/>
      <c r="Z19" s="79"/>
      <c r="AA19" s="79"/>
      <c r="AB19" s="79"/>
      <c r="AC19" s="79"/>
      <c r="AD19" s="79"/>
      <c r="AE19" s="79"/>
      <c r="AF19" s="79"/>
      <c r="AG19" s="79"/>
      <c r="AH19" s="79"/>
      <c r="AI19" s="79"/>
      <c r="AJ19" s="79"/>
      <c r="AK19" s="79"/>
      <c r="AL19" s="79"/>
    </row>
    <row r="20" spans="1:38" ht="15" customHeight="1" x14ac:dyDescent="0.3">
      <c r="A20" s="79"/>
      <c r="B20" s="111"/>
      <c r="C20" s="111"/>
      <c r="D20" s="112"/>
      <c r="E20" s="113"/>
      <c r="F20" s="113"/>
      <c r="G20" s="113"/>
      <c r="H20" s="113"/>
      <c r="I20" s="114"/>
      <c r="J20" s="114"/>
      <c r="K20" s="114"/>
      <c r="L20" s="114"/>
      <c r="M20" s="297"/>
      <c r="N20" s="301"/>
      <c r="O20" s="297"/>
      <c r="P20" s="297"/>
      <c r="Q20" s="638"/>
      <c r="R20" s="375"/>
      <c r="S20" s="375"/>
      <c r="T20" s="375"/>
      <c r="U20" s="375"/>
      <c r="V20" s="366"/>
      <c r="W20" s="302"/>
      <c r="X20" s="79"/>
      <c r="Y20" s="79"/>
      <c r="Z20" s="79"/>
      <c r="AA20" s="79"/>
      <c r="AB20" s="79"/>
      <c r="AC20" s="79"/>
      <c r="AD20" s="79"/>
      <c r="AE20" s="79"/>
      <c r="AF20" s="79"/>
      <c r="AG20" s="79"/>
      <c r="AH20" s="79"/>
      <c r="AI20" s="79"/>
      <c r="AJ20" s="79"/>
      <c r="AK20" s="79"/>
      <c r="AL20" s="79"/>
    </row>
    <row r="21" spans="1:38" ht="40.5" customHeight="1" x14ac:dyDescent="0.3">
      <c r="A21" s="652" t="s">
        <v>1742</v>
      </c>
      <c r="B21" s="103" t="str">
        <f>IF('Quick Response'!Y4="","",'Quick Response'!Y4)</f>
        <v>VWS-W21SKA1-2402-001</v>
      </c>
      <c r="C21" s="104" t="e">
        <f>IF(#REF!="","",#REF!)</f>
        <v>#REF!</v>
      </c>
      <c r="D21" s="648">
        <v>5</v>
      </c>
      <c r="E21" s="105" t="e">
        <f>IF(#REF!="","",#REF!)</f>
        <v>#REF!</v>
      </c>
      <c r="F21" s="106" t="e">
        <f>IF(#REF!="","",#REF!)</f>
        <v>#REF!</v>
      </c>
      <c r="G21" s="107" t="e">
        <f>IF(#REF!="","",#REF!)</f>
        <v>#REF!</v>
      </c>
      <c r="H21" s="108" t="e">
        <f>IF(#REF!="","",#REF!)</f>
        <v>#REF!</v>
      </c>
      <c r="I21" s="649"/>
      <c r="J21" s="649"/>
      <c r="K21" s="649"/>
      <c r="L21" s="649"/>
      <c r="M21" s="297"/>
      <c r="N21" s="297"/>
      <c r="O21" s="297"/>
      <c r="P21" s="297"/>
      <c r="Q21" s="630"/>
      <c r="R21" s="364"/>
      <c r="S21" s="630"/>
      <c r="T21" s="364"/>
      <c r="U21" s="297"/>
      <c r="V21" s="297"/>
      <c r="W21" s="631"/>
      <c r="X21" s="79"/>
      <c r="Y21" s="79"/>
      <c r="Z21" s="79"/>
      <c r="AA21" s="79"/>
      <c r="AB21" s="79"/>
      <c r="AC21" s="79"/>
      <c r="AD21" s="79"/>
      <c r="AE21" s="79"/>
      <c r="AF21" s="79"/>
      <c r="AG21" s="79"/>
      <c r="AH21" s="79"/>
      <c r="AI21" s="79"/>
      <c r="AJ21" s="79"/>
      <c r="AK21" s="79"/>
      <c r="AL21" s="79"/>
    </row>
    <row r="22" spans="1:38" ht="40.5" customHeight="1" x14ac:dyDescent="0.3">
      <c r="A22" s="361"/>
      <c r="B22" s="654" t="s">
        <v>1737</v>
      </c>
      <c r="C22" s="370"/>
      <c r="D22" s="362"/>
      <c r="E22" s="296"/>
      <c r="F22" s="296"/>
      <c r="G22" s="296"/>
      <c r="H22" s="296"/>
      <c r="I22" s="362"/>
      <c r="J22" s="362"/>
      <c r="K22" s="362"/>
      <c r="L22" s="362"/>
      <c r="M22" s="297"/>
      <c r="N22" s="297"/>
      <c r="O22" s="297"/>
      <c r="P22" s="297"/>
      <c r="Q22" s="367"/>
      <c r="R22" s="368"/>
      <c r="S22" s="367"/>
      <c r="T22" s="368"/>
      <c r="U22" s="297"/>
      <c r="V22" s="297"/>
      <c r="W22" s="362"/>
      <c r="X22" s="79"/>
      <c r="Y22" s="79"/>
      <c r="Z22" s="79"/>
      <c r="AA22" s="79"/>
      <c r="AB22" s="79"/>
      <c r="AC22" s="79"/>
      <c r="AD22" s="79"/>
      <c r="AE22" s="79"/>
      <c r="AF22" s="79"/>
      <c r="AG22" s="79"/>
      <c r="AH22" s="79"/>
      <c r="AI22" s="79"/>
      <c r="AJ22" s="298" t="s">
        <v>1738</v>
      </c>
      <c r="AK22" s="298" t="s">
        <v>1738</v>
      </c>
      <c r="AL22" s="299"/>
    </row>
    <row r="23" spans="1:38" ht="40.5" customHeight="1" x14ac:dyDescent="0.3">
      <c r="A23" s="361"/>
      <c r="B23" s="103" t="str">
        <f>IF('Quick Response'!Y4="","",'Quick Response'!Y4)</f>
        <v>VWS-W21SKA1-2402-001</v>
      </c>
      <c r="C23" s="104" t="e">
        <f>IF(#REF!="","",#REF!)</f>
        <v>#REF!</v>
      </c>
      <c r="D23" s="648">
        <v>6</v>
      </c>
      <c r="E23" s="105" t="e">
        <f>IF(#REF!="","",#REF!)</f>
        <v>#REF!</v>
      </c>
      <c r="F23" s="106" t="e">
        <f>IF(#REF!="","",#REF!)</f>
        <v>#REF!</v>
      </c>
      <c r="G23" s="107" t="e">
        <f>IF(#REF!="","",#REF!)</f>
        <v>#REF!</v>
      </c>
      <c r="H23" s="108" t="e">
        <f>IF(#REF!="","",#REF!)</f>
        <v>#REF!</v>
      </c>
      <c r="I23" s="649"/>
      <c r="J23" s="649"/>
      <c r="K23" s="649"/>
      <c r="L23" s="649"/>
      <c r="M23" s="297"/>
      <c r="N23" s="297"/>
      <c r="O23" s="297"/>
      <c r="P23" s="297"/>
      <c r="Q23" s="630"/>
      <c r="R23" s="364"/>
      <c r="S23" s="630"/>
      <c r="T23" s="364"/>
      <c r="U23" s="297"/>
      <c r="V23" s="297"/>
      <c r="W23" s="631"/>
      <c r="X23" s="79"/>
      <c r="Y23" s="79"/>
      <c r="Z23" s="79"/>
      <c r="AA23" s="79"/>
      <c r="AB23" s="79"/>
      <c r="AC23" s="79"/>
      <c r="AD23" s="79"/>
      <c r="AE23" s="79"/>
      <c r="AF23" s="79"/>
      <c r="AG23" s="79"/>
      <c r="AH23" s="79"/>
      <c r="AI23" s="79"/>
      <c r="AJ23" s="298" t="s">
        <v>1739</v>
      </c>
      <c r="AK23" s="298" t="s">
        <v>1739</v>
      </c>
      <c r="AL23" s="299"/>
    </row>
    <row r="24" spans="1:38" ht="40.5" customHeight="1" x14ac:dyDescent="0.3">
      <c r="A24" s="361"/>
      <c r="B24" s="654" t="s">
        <v>1737</v>
      </c>
      <c r="C24" s="370"/>
      <c r="D24" s="362"/>
      <c r="E24" s="296"/>
      <c r="F24" s="296"/>
      <c r="G24" s="296"/>
      <c r="H24" s="296"/>
      <c r="I24" s="362"/>
      <c r="J24" s="362"/>
      <c r="K24" s="362"/>
      <c r="L24" s="362"/>
      <c r="M24" s="300"/>
      <c r="N24" s="300"/>
      <c r="O24" s="300"/>
      <c r="P24" s="300"/>
      <c r="Q24" s="367"/>
      <c r="R24" s="368"/>
      <c r="S24" s="367"/>
      <c r="T24" s="368"/>
      <c r="U24" s="116"/>
      <c r="V24" s="116"/>
      <c r="W24" s="362"/>
      <c r="X24" s="79"/>
      <c r="Y24" s="79"/>
      <c r="Z24" s="79"/>
      <c r="AA24" s="79"/>
      <c r="AB24" s="79"/>
      <c r="AC24" s="79"/>
      <c r="AD24" s="79"/>
      <c r="AE24" s="79"/>
      <c r="AF24" s="79"/>
      <c r="AG24" s="79"/>
      <c r="AH24" s="79"/>
      <c r="AI24" s="79"/>
      <c r="AJ24" s="298" t="s">
        <v>1741</v>
      </c>
      <c r="AK24" s="298" t="s">
        <v>1741</v>
      </c>
      <c r="AL24" s="299"/>
    </row>
    <row r="25" spans="1:38" ht="40.5" customHeight="1" x14ac:dyDescent="0.3">
      <c r="A25" s="361"/>
      <c r="B25" s="103" t="str">
        <f>IF('Quick Response'!Y4="","",'Quick Response'!Y4)</f>
        <v>VWS-W21SKA1-2402-001</v>
      </c>
      <c r="C25" s="104" t="e">
        <f>IF(#REF!="","",#REF!)</f>
        <v>#REF!</v>
      </c>
      <c r="D25" s="648">
        <v>7</v>
      </c>
      <c r="E25" s="105" t="e">
        <f>IF(#REF!="","",#REF!)</f>
        <v>#REF!</v>
      </c>
      <c r="F25" s="106" t="e">
        <f>IF(#REF!="","",#REF!)</f>
        <v>#REF!</v>
      </c>
      <c r="G25" s="107" t="e">
        <f>IF(#REF!="","",#REF!)</f>
        <v>#REF!</v>
      </c>
      <c r="H25" s="108" t="e">
        <f>IF(#REF!="","",#REF!)</f>
        <v>#REF!</v>
      </c>
      <c r="I25" s="649"/>
      <c r="J25" s="649"/>
      <c r="K25" s="649"/>
      <c r="L25" s="649"/>
      <c r="M25" s="109"/>
      <c r="N25" s="653"/>
      <c r="O25" s="297"/>
      <c r="P25" s="297"/>
      <c r="Q25" s="630"/>
      <c r="R25" s="364"/>
      <c r="S25" s="630"/>
      <c r="T25" s="364"/>
      <c r="U25" s="116"/>
      <c r="V25" s="116"/>
      <c r="W25" s="631"/>
      <c r="X25" s="79"/>
      <c r="Y25" s="79"/>
      <c r="Z25" s="79"/>
      <c r="AA25" s="79"/>
      <c r="AB25" s="79"/>
      <c r="AC25" s="79"/>
      <c r="AD25" s="79"/>
      <c r="AE25" s="79"/>
      <c r="AF25" s="79"/>
      <c r="AG25" s="79"/>
      <c r="AH25" s="79"/>
      <c r="AI25" s="79"/>
      <c r="AJ25" s="79"/>
      <c r="AK25" s="79"/>
      <c r="AL25" s="79"/>
    </row>
    <row r="26" spans="1:38" ht="40.5" customHeight="1" x14ac:dyDescent="0.3">
      <c r="A26" s="361"/>
      <c r="B26" s="654" t="s">
        <v>1737</v>
      </c>
      <c r="C26" s="370"/>
      <c r="D26" s="362"/>
      <c r="E26" s="296"/>
      <c r="F26" s="296"/>
      <c r="G26" s="296"/>
      <c r="H26" s="296"/>
      <c r="I26" s="362"/>
      <c r="J26" s="362"/>
      <c r="K26" s="362"/>
      <c r="L26" s="362"/>
      <c r="M26" s="297"/>
      <c r="N26" s="429"/>
      <c r="O26" s="297"/>
      <c r="P26" s="297"/>
      <c r="Q26" s="367"/>
      <c r="R26" s="368"/>
      <c r="S26" s="367"/>
      <c r="T26" s="368"/>
      <c r="U26" s="116"/>
      <c r="V26" s="116"/>
      <c r="W26" s="362"/>
      <c r="X26" s="79"/>
      <c r="Y26" s="79"/>
      <c r="Z26" s="79"/>
      <c r="AA26" s="79"/>
      <c r="AB26" s="79"/>
      <c r="AC26" s="79"/>
      <c r="AD26" s="79"/>
      <c r="AE26" s="79"/>
      <c r="AF26" s="79"/>
      <c r="AG26" s="79"/>
      <c r="AH26" s="79"/>
      <c r="AI26" s="79"/>
      <c r="AJ26" s="79"/>
      <c r="AK26" s="79"/>
      <c r="AL26" s="79"/>
    </row>
    <row r="27" spans="1:38" ht="40.5" customHeight="1" x14ac:dyDescent="0.3">
      <c r="A27" s="361"/>
      <c r="B27" s="103" t="str">
        <f>IF('Quick Response'!Y4="","",'Quick Response'!Y4)</f>
        <v>VWS-W21SKA1-2402-001</v>
      </c>
      <c r="C27" s="104" t="e">
        <f>IF(#REF!="","",#REF!)</f>
        <v>#REF!</v>
      </c>
      <c r="D27" s="648">
        <v>8</v>
      </c>
      <c r="E27" s="105" t="e">
        <f>IF(#REF!="","",#REF!)</f>
        <v>#REF!</v>
      </c>
      <c r="F27" s="106" t="e">
        <f>IF(#REF!="","",#REF!)</f>
        <v>#REF!</v>
      </c>
      <c r="G27" s="107" t="e">
        <f>IF(#REF!="","",#REF!)</f>
        <v>#REF!</v>
      </c>
      <c r="H27" s="108" t="e">
        <f>IF(#REF!="","",#REF!)</f>
        <v>#REF!</v>
      </c>
      <c r="I27" s="649"/>
      <c r="J27" s="649"/>
      <c r="K27" s="649"/>
      <c r="L27" s="649"/>
      <c r="M27" s="109"/>
      <c r="N27" s="653"/>
      <c r="O27" s="297"/>
      <c r="P27" s="297"/>
      <c r="Q27" s="630"/>
      <c r="R27" s="364"/>
      <c r="S27" s="630"/>
      <c r="T27" s="364"/>
      <c r="U27" s="116"/>
      <c r="V27" s="116"/>
      <c r="W27" s="631"/>
      <c r="X27" s="79"/>
      <c r="Y27" s="79"/>
      <c r="Z27" s="79"/>
      <c r="AA27" s="79"/>
      <c r="AB27" s="79"/>
      <c r="AC27" s="79"/>
      <c r="AD27" s="79"/>
      <c r="AE27" s="79"/>
      <c r="AF27" s="79"/>
      <c r="AG27" s="79"/>
      <c r="AH27" s="79"/>
      <c r="AI27" s="79"/>
      <c r="AJ27" s="79"/>
      <c r="AK27" s="79"/>
      <c r="AL27" s="79"/>
    </row>
    <row r="28" spans="1:38" ht="40.5" customHeight="1" x14ac:dyDescent="0.3">
      <c r="A28" s="362"/>
      <c r="B28" s="654" t="s">
        <v>1737</v>
      </c>
      <c r="C28" s="370"/>
      <c r="D28" s="362"/>
      <c r="E28" s="110"/>
      <c r="F28" s="110"/>
      <c r="G28" s="110"/>
      <c r="H28" s="110"/>
      <c r="I28" s="362"/>
      <c r="J28" s="362"/>
      <c r="K28" s="362"/>
      <c r="L28" s="362"/>
      <c r="M28" s="297"/>
      <c r="N28" s="429"/>
      <c r="O28" s="297"/>
      <c r="P28" s="297"/>
      <c r="Q28" s="367"/>
      <c r="R28" s="368"/>
      <c r="S28" s="367"/>
      <c r="T28" s="368"/>
      <c r="U28" s="116"/>
      <c r="V28" s="116"/>
      <c r="W28" s="362"/>
      <c r="X28" s="79"/>
      <c r="Y28" s="79"/>
      <c r="Z28" s="79"/>
      <c r="AA28" s="79"/>
      <c r="AB28" s="79"/>
      <c r="AC28" s="79"/>
      <c r="AD28" s="79"/>
      <c r="AE28" s="79"/>
      <c r="AF28" s="79"/>
      <c r="AG28" s="79"/>
      <c r="AH28" s="79"/>
      <c r="AI28" s="79"/>
      <c r="AJ28" s="79"/>
      <c r="AK28" s="79"/>
      <c r="AL28" s="79"/>
    </row>
    <row r="29" spans="1:38" ht="40.5" customHeight="1" x14ac:dyDescent="0.3">
      <c r="A29" s="79"/>
      <c r="B29" s="111"/>
      <c r="C29" s="111"/>
      <c r="D29" s="112"/>
      <c r="E29" s="113"/>
      <c r="F29" s="113"/>
      <c r="G29" s="113"/>
      <c r="H29" s="113"/>
      <c r="I29" s="114"/>
      <c r="J29" s="303"/>
      <c r="K29" s="304"/>
      <c r="L29" s="114"/>
      <c r="M29" s="297"/>
      <c r="N29" s="301"/>
      <c r="O29" s="297"/>
      <c r="P29" s="297"/>
      <c r="Q29" s="115"/>
      <c r="R29" s="115"/>
      <c r="S29" s="115"/>
      <c r="T29" s="115"/>
      <c r="U29" s="117"/>
      <c r="V29" s="117"/>
      <c r="W29" s="117"/>
      <c r="X29" s="79"/>
      <c r="Y29" s="79"/>
      <c r="Z29" s="79"/>
      <c r="AA29" s="79"/>
      <c r="AB29" s="79"/>
      <c r="AC29" s="79"/>
      <c r="AD29" s="79"/>
      <c r="AE29" s="79"/>
      <c r="AF29" s="79"/>
      <c r="AG29" s="79"/>
      <c r="AH29" s="79"/>
      <c r="AI29" s="79"/>
      <c r="AJ29" s="79"/>
      <c r="AK29" s="79"/>
      <c r="AL29" s="79"/>
    </row>
    <row r="30" spans="1:38" ht="27" customHeight="1" x14ac:dyDescent="0.35">
      <c r="A30" s="79"/>
      <c r="B30" s="118"/>
      <c r="C30" s="119"/>
      <c r="D30" s="119"/>
      <c r="E30" s="79"/>
      <c r="F30" s="119"/>
      <c r="G30" s="119"/>
      <c r="H30" s="119"/>
      <c r="I30" s="120"/>
      <c r="J30" s="651" t="str">
        <f>IFERROR(IF((COUNTIF(I12:L28,"OK")/(COUNTA(I12:L28)))=1,"100%",(COUNTIF(I12:L28,"OK")/(COUNTA(I12:L28)))),"")</f>
        <v/>
      </c>
      <c r="K30" s="642"/>
      <c r="L30" s="119"/>
      <c r="M30" s="79"/>
      <c r="N30" s="79"/>
      <c r="O30" s="79"/>
      <c r="P30" s="79"/>
      <c r="Q30" s="79"/>
      <c r="R30" s="79"/>
      <c r="S30" s="79"/>
      <c r="T30" s="79"/>
      <c r="U30" s="632" t="s">
        <v>1743</v>
      </c>
      <c r="V30" s="633"/>
      <c r="W30" s="305">
        <f>MIN(W12:W28)</f>
        <v>0</v>
      </c>
      <c r="X30" s="119"/>
      <c r="Y30" s="79"/>
      <c r="Z30" s="79"/>
      <c r="AA30" s="79"/>
      <c r="AB30" s="79"/>
      <c r="AC30" s="79"/>
      <c r="AD30" s="79"/>
      <c r="AE30" s="79"/>
      <c r="AF30" s="79"/>
      <c r="AG30" s="79"/>
      <c r="AH30" s="79"/>
      <c r="AI30" s="79"/>
      <c r="AJ30" s="79"/>
      <c r="AK30" s="79"/>
      <c r="AL30" s="79"/>
    </row>
    <row r="31" spans="1:38" ht="27" customHeight="1" x14ac:dyDescent="0.3">
      <c r="A31" s="79"/>
      <c r="B31" s="79"/>
      <c r="C31" s="119"/>
      <c r="D31" s="119"/>
      <c r="E31" s="119"/>
      <c r="F31" s="119"/>
      <c r="G31" s="119"/>
      <c r="H31" s="119"/>
      <c r="I31" s="119"/>
      <c r="J31" s="119"/>
      <c r="K31" s="660" t="s">
        <v>1744</v>
      </c>
      <c r="L31" s="366"/>
      <c r="M31" s="119"/>
      <c r="N31" s="119"/>
      <c r="O31" s="119"/>
      <c r="P31" s="119"/>
      <c r="Q31" s="119"/>
      <c r="R31" s="119"/>
      <c r="S31" s="119"/>
      <c r="T31" s="119"/>
      <c r="U31" s="634"/>
      <c r="V31" s="635"/>
      <c r="W31" s="119"/>
      <c r="X31" s="119"/>
      <c r="Y31" s="79"/>
      <c r="Z31" s="79"/>
      <c r="AA31" s="79"/>
      <c r="AB31" s="79"/>
      <c r="AC31" s="79"/>
      <c r="AD31" s="79"/>
      <c r="AE31" s="79"/>
      <c r="AF31" s="79"/>
      <c r="AG31" s="79"/>
      <c r="AH31" s="79"/>
      <c r="AI31" s="79"/>
      <c r="AJ31" s="79"/>
      <c r="AK31" s="79"/>
      <c r="AL31" s="79"/>
    </row>
    <row r="32" spans="1:38" ht="12.75" customHeight="1" x14ac:dyDescent="0.3">
      <c r="A32" s="79"/>
      <c r="B32" s="79"/>
      <c r="C32" s="119"/>
      <c r="D32" s="119"/>
      <c r="E32" s="655" t="s">
        <v>1745</v>
      </c>
      <c r="F32" s="641"/>
      <c r="G32" s="641"/>
      <c r="H32" s="641"/>
      <c r="I32" s="119"/>
      <c r="J32" s="119"/>
      <c r="K32" s="367"/>
      <c r="L32" s="368"/>
      <c r="M32" s="119"/>
      <c r="N32" s="119"/>
      <c r="O32" s="119"/>
      <c r="P32" s="119"/>
      <c r="Q32" s="119"/>
      <c r="R32" s="119"/>
      <c r="S32" s="119"/>
      <c r="T32" s="119"/>
      <c r="U32" s="634"/>
      <c r="V32" s="635"/>
      <c r="W32" s="119"/>
      <c r="X32" s="119"/>
      <c r="Y32" s="79"/>
      <c r="Z32" s="79"/>
      <c r="AA32" s="79"/>
      <c r="AB32" s="79"/>
      <c r="AC32" s="79"/>
      <c r="AD32" s="79"/>
      <c r="AE32" s="79"/>
      <c r="AF32" s="79"/>
      <c r="AG32" s="79"/>
      <c r="AH32" s="79"/>
      <c r="AI32" s="79"/>
      <c r="AJ32" s="79"/>
      <c r="AK32" s="79"/>
      <c r="AL32" s="79"/>
    </row>
    <row r="33" spans="1:38" ht="25.5" customHeight="1" x14ac:dyDescent="0.3">
      <c r="A33" s="79"/>
      <c r="B33" s="79"/>
      <c r="C33" s="119"/>
      <c r="D33" s="121" t="s">
        <v>1724</v>
      </c>
      <c r="E33" s="122" t="s">
        <v>1729</v>
      </c>
      <c r="F33" s="123" t="s">
        <v>1729</v>
      </c>
      <c r="G33" s="124" t="s">
        <v>1729</v>
      </c>
      <c r="H33" s="125" t="s">
        <v>1729</v>
      </c>
      <c r="I33" s="126" t="s">
        <v>1746</v>
      </c>
      <c r="J33" s="126" t="s">
        <v>1747</v>
      </c>
      <c r="K33" s="306" t="s">
        <v>1748</v>
      </c>
      <c r="L33" s="79"/>
      <c r="M33" s="79"/>
      <c r="N33" s="79"/>
      <c r="O33" s="79"/>
      <c r="P33" s="79"/>
      <c r="Q33" s="79"/>
      <c r="R33" s="79"/>
      <c r="S33" s="79"/>
      <c r="T33" s="79"/>
      <c r="U33" s="636"/>
      <c r="V33" s="637"/>
      <c r="W33" s="79"/>
      <c r="X33" s="119"/>
      <c r="Y33" s="79"/>
      <c r="Z33" s="79"/>
      <c r="AA33" s="79"/>
      <c r="AB33" s="79"/>
      <c r="AC33" s="79"/>
      <c r="AD33" s="79"/>
      <c r="AE33" s="79"/>
      <c r="AF33" s="79"/>
      <c r="AG33" s="79"/>
      <c r="AH33" s="79"/>
      <c r="AI33" s="79"/>
      <c r="AJ33" s="79"/>
      <c r="AK33" s="79"/>
      <c r="AL33" s="79"/>
    </row>
    <row r="34" spans="1:38" ht="15" customHeight="1" x14ac:dyDescent="0.3">
      <c r="A34" s="79"/>
      <c r="B34" s="79"/>
      <c r="C34" s="662" t="s">
        <v>1736</v>
      </c>
      <c r="D34" s="656">
        <v>1</v>
      </c>
      <c r="E34" s="663"/>
      <c r="F34" s="657"/>
      <c r="G34" s="658"/>
      <c r="H34" s="659"/>
      <c r="I34" s="650"/>
      <c r="J34" s="650"/>
      <c r="K34" s="650"/>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row>
    <row r="35" spans="1:38" ht="15" customHeight="1" x14ac:dyDescent="0.3">
      <c r="A35" s="79"/>
      <c r="B35" s="79"/>
      <c r="C35" s="361"/>
      <c r="D35" s="362"/>
      <c r="E35" s="362"/>
      <c r="F35" s="362"/>
      <c r="G35" s="362"/>
      <c r="H35" s="362"/>
      <c r="I35" s="362"/>
      <c r="J35" s="362"/>
      <c r="K35" s="362"/>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row>
    <row r="36" spans="1:38" ht="15" customHeight="1" x14ac:dyDescent="0.3">
      <c r="A36" s="79"/>
      <c r="B36" s="79"/>
      <c r="C36" s="361"/>
      <c r="D36" s="661">
        <v>2</v>
      </c>
      <c r="E36" s="663"/>
      <c r="F36" s="657"/>
      <c r="G36" s="658"/>
      <c r="H36" s="659"/>
      <c r="I36" s="650"/>
      <c r="J36" s="650"/>
      <c r="K36" s="650"/>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row>
    <row r="37" spans="1:38" ht="14.25" customHeight="1" x14ac:dyDescent="0.3">
      <c r="A37" s="79"/>
      <c r="B37" s="79"/>
      <c r="C37" s="361"/>
      <c r="D37" s="362"/>
      <c r="E37" s="362"/>
      <c r="F37" s="362"/>
      <c r="G37" s="362"/>
      <c r="H37" s="362"/>
      <c r="I37" s="362"/>
      <c r="J37" s="362"/>
      <c r="K37" s="362"/>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row>
    <row r="38" spans="1:38" ht="14.25" customHeight="1" x14ac:dyDescent="0.3">
      <c r="A38" s="79"/>
      <c r="B38" s="79"/>
      <c r="C38" s="361"/>
      <c r="D38" s="661">
        <v>3</v>
      </c>
      <c r="E38" s="663"/>
      <c r="F38" s="657"/>
      <c r="G38" s="658"/>
      <c r="H38" s="659"/>
      <c r="I38" s="650"/>
      <c r="J38" s="650"/>
      <c r="K38" s="650"/>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row>
    <row r="39" spans="1:38" ht="14.25" customHeight="1" x14ac:dyDescent="0.3">
      <c r="A39" s="79"/>
      <c r="B39" s="79"/>
      <c r="C39" s="361"/>
      <c r="D39" s="362"/>
      <c r="E39" s="362"/>
      <c r="F39" s="362"/>
      <c r="G39" s="362"/>
      <c r="H39" s="362"/>
      <c r="I39" s="362"/>
      <c r="J39" s="362"/>
      <c r="K39" s="362"/>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row>
    <row r="40" spans="1:38" ht="14.25" customHeight="1" x14ac:dyDescent="0.3">
      <c r="A40" s="79"/>
      <c r="B40" s="79"/>
      <c r="C40" s="361"/>
      <c r="D40" s="661">
        <v>4</v>
      </c>
      <c r="E40" s="663"/>
      <c r="F40" s="657"/>
      <c r="G40" s="658"/>
      <c r="H40" s="659"/>
      <c r="I40" s="650"/>
      <c r="J40" s="650"/>
      <c r="K40" s="650"/>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row>
    <row r="41" spans="1:38" ht="14.25" customHeight="1" x14ac:dyDescent="0.3">
      <c r="A41" s="79"/>
      <c r="B41" s="79"/>
      <c r="C41" s="362"/>
      <c r="D41" s="362"/>
      <c r="E41" s="362"/>
      <c r="F41" s="362"/>
      <c r="G41" s="362"/>
      <c r="H41" s="362"/>
      <c r="I41" s="362"/>
      <c r="J41" s="362"/>
      <c r="K41" s="362"/>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row>
    <row r="42" spans="1:38" ht="14.25" customHeight="1" x14ac:dyDescent="0.3">
      <c r="A42" s="79"/>
      <c r="B42" s="79"/>
      <c r="C42" s="662" t="s">
        <v>1742</v>
      </c>
      <c r="D42" s="661">
        <v>5</v>
      </c>
      <c r="E42" s="663"/>
      <c r="F42" s="657"/>
      <c r="G42" s="658"/>
      <c r="H42" s="659"/>
      <c r="I42" s="650"/>
      <c r="J42" s="650"/>
      <c r="K42" s="650"/>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row>
    <row r="43" spans="1:38" ht="14.25" customHeight="1" x14ac:dyDescent="0.3">
      <c r="A43" s="79"/>
      <c r="B43" s="79"/>
      <c r="C43" s="361"/>
      <c r="D43" s="362"/>
      <c r="E43" s="362"/>
      <c r="F43" s="362"/>
      <c r="G43" s="362"/>
      <c r="H43" s="362"/>
      <c r="I43" s="362"/>
      <c r="J43" s="362"/>
      <c r="K43" s="362"/>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row>
    <row r="44" spans="1:38" ht="14.25" customHeight="1" x14ac:dyDescent="0.3">
      <c r="A44" s="79"/>
      <c r="B44" s="79"/>
      <c r="C44" s="361"/>
      <c r="D44" s="661">
        <v>6</v>
      </c>
      <c r="E44" s="663"/>
      <c r="F44" s="657"/>
      <c r="G44" s="658"/>
      <c r="H44" s="659"/>
      <c r="I44" s="650"/>
      <c r="J44" s="650"/>
      <c r="K44" s="650"/>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row>
    <row r="45" spans="1:38" ht="14.25" customHeight="1" x14ac:dyDescent="0.3">
      <c r="A45" s="79"/>
      <c r="B45" s="79"/>
      <c r="C45" s="361"/>
      <c r="D45" s="362"/>
      <c r="E45" s="362"/>
      <c r="F45" s="362"/>
      <c r="G45" s="362"/>
      <c r="H45" s="362"/>
      <c r="I45" s="362"/>
      <c r="J45" s="362"/>
      <c r="K45" s="362"/>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row>
    <row r="46" spans="1:38" ht="14.25" customHeight="1" x14ac:dyDescent="0.3">
      <c r="A46" s="79"/>
      <c r="B46" s="79"/>
      <c r="C46" s="361"/>
      <c r="D46" s="661">
        <v>7</v>
      </c>
      <c r="E46" s="663"/>
      <c r="F46" s="657"/>
      <c r="G46" s="658"/>
      <c r="H46" s="659"/>
      <c r="I46" s="650"/>
      <c r="J46" s="650"/>
      <c r="K46" s="650"/>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row>
    <row r="47" spans="1:38" ht="14.25" customHeight="1" x14ac:dyDescent="0.3">
      <c r="A47" s="79"/>
      <c r="B47" s="79"/>
      <c r="C47" s="361"/>
      <c r="D47" s="362"/>
      <c r="E47" s="362"/>
      <c r="F47" s="362"/>
      <c r="G47" s="362"/>
      <c r="H47" s="362"/>
      <c r="I47" s="362"/>
      <c r="J47" s="362"/>
      <c r="K47" s="362"/>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row>
    <row r="48" spans="1:38" ht="14.25" customHeight="1" x14ac:dyDescent="0.3">
      <c r="A48" s="79"/>
      <c r="B48" s="79"/>
      <c r="C48" s="361"/>
      <c r="D48" s="661">
        <v>8</v>
      </c>
      <c r="E48" s="663"/>
      <c r="F48" s="657"/>
      <c r="G48" s="658"/>
      <c r="H48" s="659"/>
      <c r="I48" s="650"/>
      <c r="J48" s="650"/>
      <c r="K48" s="650"/>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row>
    <row r="49" spans="1:38" ht="14.25" customHeight="1" x14ac:dyDescent="0.3">
      <c r="A49" s="79"/>
      <c r="B49" s="79"/>
      <c r="C49" s="362"/>
      <c r="D49" s="362"/>
      <c r="E49" s="362"/>
      <c r="F49" s="362"/>
      <c r="G49" s="362"/>
      <c r="H49" s="362"/>
      <c r="I49" s="362"/>
      <c r="J49" s="362"/>
      <c r="K49" s="362"/>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row>
    <row r="50" spans="1:38" ht="14.25" customHeight="1" x14ac:dyDescent="0.3">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row>
    <row r="51" spans="1:38" ht="14.25" customHeight="1" x14ac:dyDescent="0.3">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row>
    <row r="52" spans="1:38" ht="14.25" customHeight="1" x14ac:dyDescent="0.3">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row>
    <row r="53" spans="1:38" ht="14.25" customHeight="1" x14ac:dyDescent="0.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row>
    <row r="54" spans="1:38" ht="14.25" customHeight="1" x14ac:dyDescent="0.3">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row>
    <row r="55" spans="1:38" ht="14.25" customHeight="1" x14ac:dyDescent="0.3">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row>
    <row r="56" spans="1:38" ht="14.25" customHeight="1" x14ac:dyDescent="0.3">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row>
    <row r="57" spans="1:38" ht="14.25" customHeight="1" x14ac:dyDescent="0.3">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row>
    <row r="58" spans="1:38" ht="14.25" customHeight="1" x14ac:dyDescent="0.3">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row>
    <row r="59" spans="1:38" ht="14.25" customHeight="1" x14ac:dyDescent="0.3">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row>
    <row r="60" spans="1:38" ht="14.25" customHeight="1" x14ac:dyDescent="0.3">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row>
    <row r="61" spans="1:38" ht="14.25" customHeight="1" x14ac:dyDescent="0.3">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row>
    <row r="62" spans="1:38" ht="14.25" customHeight="1" x14ac:dyDescent="0.3">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row>
    <row r="63" spans="1:38" ht="14.25" customHeight="1" x14ac:dyDescent="0.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row>
    <row r="64" spans="1:38" ht="14.25" customHeight="1" x14ac:dyDescent="0.3">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row>
    <row r="65" spans="1:38" ht="14.25" customHeight="1" x14ac:dyDescent="0.3">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row>
    <row r="66" spans="1:38" ht="14.25" customHeight="1" x14ac:dyDescent="0.3">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row>
    <row r="67" spans="1:38" ht="14.25" customHeight="1" x14ac:dyDescent="0.3">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row>
    <row r="68" spans="1:38" ht="14.25" customHeight="1" x14ac:dyDescent="0.3">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row>
    <row r="69" spans="1:38" ht="14.25" customHeight="1" x14ac:dyDescent="0.3">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row>
    <row r="70" spans="1:38" ht="14.25" customHeight="1" x14ac:dyDescent="0.3">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row>
    <row r="71" spans="1:38" ht="14.25" customHeight="1" x14ac:dyDescent="0.3">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row>
    <row r="72" spans="1:38" ht="14.25" customHeight="1" x14ac:dyDescent="0.3">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row>
    <row r="73" spans="1:38" ht="14.25" customHeight="1" x14ac:dyDescent="0.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row>
    <row r="74" spans="1:38" ht="14.25" customHeight="1" x14ac:dyDescent="0.3">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row>
    <row r="75" spans="1:38" ht="14.25" customHeight="1" x14ac:dyDescent="0.3">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row>
    <row r="76" spans="1:38" ht="14.25" customHeight="1" x14ac:dyDescent="0.3">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row>
    <row r="77" spans="1:38" ht="14.25" customHeight="1" x14ac:dyDescent="0.3">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row>
    <row r="78" spans="1:38" ht="14.25" customHeight="1" x14ac:dyDescent="0.3">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row>
    <row r="79" spans="1:38" ht="14.25" customHeight="1" x14ac:dyDescent="0.3">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row>
    <row r="80" spans="1:38" ht="14.25" customHeight="1" x14ac:dyDescent="0.3">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row>
    <row r="81" spans="1:38" ht="14.25" customHeight="1" x14ac:dyDescent="0.3">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row>
    <row r="82" spans="1:38" ht="14.25" customHeight="1" x14ac:dyDescent="0.3">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row>
    <row r="83" spans="1:38" ht="14.25" customHeight="1" x14ac:dyDescent="0.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row>
    <row r="84" spans="1:38" ht="14.25" customHeight="1" x14ac:dyDescent="0.3">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row>
    <row r="85" spans="1:38" ht="14.25" customHeight="1" x14ac:dyDescent="0.3">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row>
    <row r="86" spans="1:38" ht="14.25" customHeight="1" x14ac:dyDescent="0.3">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row>
    <row r="87" spans="1:38" ht="14.25" customHeight="1" x14ac:dyDescent="0.3">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row>
    <row r="88" spans="1:38" ht="14.25" customHeight="1" x14ac:dyDescent="0.3">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row>
    <row r="89" spans="1:38" ht="14.25" customHeight="1" x14ac:dyDescent="0.3">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row>
    <row r="90" spans="1:38" ht="14.25" customHeight="1" x14ac:dyDescent="0.3">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row>
    <row r="91" spans="1:38" ht="14.25" customHeight="1" x14ac:dyDescent="0.3">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row>
    <row r="92" spans="1:38" ht="14.25" customHeight="1" x14ac:dyDescent="0.3">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row>
    <row r="93" spans="1:38" ht="14.25" customHeight="1" x14ac:dyDescent="0.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row>
    <row r="94" spans="1:38" ht="14.25" customHeight="1" x14ac:dyDescent="0.3">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row>
    <row r="95" spans="1:38" ht="14.25" customHeight="1" x14ac:dyDescent="0.3">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row>
    <row r="96" spans="1:38" ht="14.25" customHeight="1" x14ac:dyDescent="0.3">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row>
    <row r="97" spans="1:38" ht="14.25" customHeight="1" x14ac:dyDescent="0.3">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row>
    <row r="98" spans="1:38" ht="14.25" customHeight="1" x14ac:dyDescent="0.3">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row>
    <row r="99" spans="1:38" ht="14.25" customHeight="1" x14ac:dyDescent="0.3">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row>
    <row r="100" spans="1:38" ht="14.25" customHeight="1" x14ac:dyDescent="0.3">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row>
    <row r="101" spans="1:38" ht="14.25" customHeight="1" x14ac:dyDescent="0.3">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row>
    <row r="102" spans="1:38" ht="14.25" customHeight="1" x14ac:dyDescent="0.3">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row>
    <row r="103" spans="1:38" ht="14.25" customHeight="1" x14ac:dyDescent="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row>
    <row r="104" spans="1:38" ht="14.25" customHeight="1" x14ac:dyDescent="0.3">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row>
    <row r="105" spans="1:38" ht="14.25" customHeight="1" x14ac:dyDescent="0.3">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row>
    <row r="106" spans="1:38" ht="14.25" customHeight="1" x14ac:dyDescent="0.3">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row>
    <row r="107" spans="1:38" ht="14.25" customHeight="1" x14ac:dyDescent="0.3">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row>
    <row r="108" spans="1:38" ht="14.25" customHeight="1" x14ac:dyDescent="0.3">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row>
    <row r="109" spans="1:38" ht="14.25" customHeight="1" x14ac:dyDescent="0.3">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row>
    <row r="110" spans="1:38" ht="14.25" customHeight="1" x14ac:dyDescent="0.3">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row>
    <row r="111" spans="1:38" ht="14.25" customHeight="1" x14ac:dyDescent="0.3">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row>
    <row r="112" spans="1:38" ht="14.25" customHeight="1" x14ac:dyDescent="0.3">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row>
    <row r="113" spans="1:38" ht="14.25" customHeight="1" x14ac:dyDescent="0.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row>
    <row r="114" spans="1:38" ht="14.25" customHeight="1" x14ac:dyDescent="0.3">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row>
    <row r="115" spans="1:38" ht="14.25" customHeight="1" x14ac:dyDescent="0.3">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row>
    <row r="116" spans="1:38" ht="14.25" customHeight="1" x14ac:dyDescent="0.3">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row>
    <row r="117" spans="1:38" ht="14.25" customHeight="1" x14ac:dyDescent="0.3">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row>
    <row r="118" spans="1:38" ht="14.25" customHeight="1" x14ac:dyDescent="0.3">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row>
    <row r="119" spans="1:38" ht="14.25" customHeight="1" x14ac:dyDescent="0.3">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row>
    <row r="120" spans="1:38" ht="14.25" customHeight="1" x14ac:dyDescent="0.3">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row>
    <row r="121" spans="1:38" ht="14.25" customHeight="1" x14ac:dyDescent="0.3">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row>
    <row r="122" spans="1:38" ht="14.25" customHeight="1" x14ac:dyDescent="0.3">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row>
    <row r="123" spans="1:38" ht="14.25" customHeight="1" x14ac:dyDescent="0.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row>
    <row r="124" spans="1:38" ht="14.25" customHeight="1" x14ac:dyDescent="0.3">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row>
    <row r="125" spans="1:38" ht="14.25" customHeight="1" x14ac:dyDescent="0.3">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row>
    <row r="126" spans="1:38" ht="14.25" customHeight="1" x14ac:dyDescent="0.3">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row>
    <row r="127" spans="1:38" ht="14.25" customHeight="1" x14ac:dyDescent="0.3">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row>
    <row r="128" spans="1:38" ht="14.25" customHeight="1" x14ac:dyDescent="0.3">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row>
    <row r="129" spans="1:38" ht="14.25" customHeight="1" x14ac:dyDescent="0.3">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row>
    <row r="130" spans="1:38" ht="14.25" customHeight="1" x14ac:dyDescent="0.3">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row>
    <row r="131" spans="1:38" ht="14.25" customHeight="1" x14ac:dyDescent="0.3">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row>
    <row r="132" spans="1:38" ht="14.25" customHeight="1" x14ac:dyDescent="0.3">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row>
    <row r="133" spans="1:38" ht="14.25" customHeight="1" x14ac:dyDescent="0.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row>
    <row r="134" spans="1:38" ht="14.25" customHeight="1" x14ac:dyDescent="0.3">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row>
    <row r="135" spans="1:38" ht="14.25" customHeight="1" x14ac:dyDescent="0.3">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row>
    <row r="136" spans="1:38" ht="14.25" customHeight="1" x14ac:dyDescent="0.3">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row>
    <row r="137" spans="1:38" ht="14.25" customHeight="1" x14ac:dyDescent="0.3">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row>
    <row r="138" spans="1:38" ht="14.25" customHeight="1" x14ac:dyDescent="0.3">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row>
    <row r="139" spans="1:38" ht="14.25" customHeight="1" x14ac:dyDescent="0.3">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row>
    <row r="140" spans="1:38" ht="14.25" customHeight="1" x14ac:dyDescent="0.3">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row>
    <row r="141" spans="1:38" ht="14.25" customHeight="1" x14ac:dyDescent="0.3">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row>
    <row r="142" spans="1:38" ht="14.25" customHeight="1" x14ac:dyDescent="0.3">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row>
    <row r="143" spans="1:38" ht="14.25" customHeight="1" x14ac:dyDescent="0.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row>
    <row r="144" spans="1:38" ht="14.25" customHeight="1" x14ac:dyDescent="0.3">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row>
    <row r="145" spans="1:38" ht="14.25" customHeight="1" x14ac:dyDescent="0.3">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row>
    <row r="146" spans="1:38" ht="14.25" customHeight="1" x14ac:dyDescent="0.3">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row>
    <row r="147" spans="1:38" ht="14.25" customHeight="1" x14ac:dyDescent="0.3">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row>
    <row r="148" spans="1:38" ht="14.25" customHeight="1" x14ac:dyDescent="0.3">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row>
    <row r="149" spans="1:38" ht="14.25" customHeight="1" x14ac:dyDescent="0.3">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row>
    <row r="150" spans="1:38" ht="14.25" customHeight="1" x14ac:dyDescent="0.3">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row>
    <row r="151" spans="1:38" ht="14.25" customHeight="1" x14ac:dyDescent="0.3">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row>
    <row r="152" spans="1:38" ht="14.25" customHeight="1" x14ac:dyDescent="0.3">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row>
    <row r="153" spans="1:38" ht="14.25" customHeight="1" x14ac:dyDescent="0.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row>
    <row r="154" spans="1:38" ht="14.25" customHeight="1" x14ac:dyDescent="0.3">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row>
    <row r="155" spans="1:38" ht="14.25" customHeight="1" x14ac:dyDescent="0.3">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row>
    <row r="156" spans="1:38" ht="14.25" customHeight="1" x14ac:dyDescent="0.3">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row>
    <row r="157" spans="1:38" ht="14.25" customHeight="1" x14ac:dyDescent="0.3">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row>
    <row r="158" spans="1:38" ht="14.25" customHeight="1" x14ac:dyDescent="0.3">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row>
    <row r="159" spans="1:38" ht="14.25" customHeight="1" x14ac:dyDescent="0.3">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row>
    <row r="160" spans="1:38" ht="14.25" customHeight="1" x14ac:dyDescent="0.3">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row>
    <row r="161" spans="1:38" ht="14.25" customHeight="1" x14ac:dyDescent="0.3">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row>
    <row r="162" spans="1:38" ht="14.25" customHeight="1" x14ac:dyDescent="0.3">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row>
    <row r="163" spans="1:38" ht="14.25" customHeight="1" x14ac:dyDescent="0.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row>
    <row r="164" spans="1:38" ht="14.25" customHeight="1" x14ac:dyDescent="0.3">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row>
    <row r="165" spans="1:38" ht="14.25" customHeight="1" x14ac:dyDescent="0.3">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row>
    <row r="166" spans="1:38" ht="14.25" customHeight="1" x14ac:dyDescent="0.3">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row>
    <row r="167" spans="1:38" ht="14.25" customHeight="1" x14ac:dyDescent="0.3">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row>
    <row r="168" spans="1:38" ht="14.25" customHeight="1" x14ac:dyDescent="0.3">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row>
    <row r="169" spans="1:38" ht="14.25" customHeight="1" x14ac:dyDescent="0.3">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row>
    <row r="170" spans="1:38" ht="14.25" customHeight="1" x14ac:dyDescent="0.3">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row>
    <row r="171" spans="1:38" ht="14.25" customHeight="1" x14ac:dyDescent="0.3">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row>
    <row r="172" spans="1:38" ht="14.25" customHeight="1" x14ac:dyDescent="0.3">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row>
    <row r="173" spans="1:38" ht="14.25" customHeight="1" x14ac:dyDescent="0.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row>
    <row r="174" spans="1:38" ht="14.25" customHeight="1" x14ac:dyDescent="0.3">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row>
    <row r="175" spans="1:38" ht="14.25" customHeight="1" x14ac:dyDescent="0.3">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row>
    <row r="176" spans="1:38" ht="14.25" customHeight="1" x14ac:dyDescent="0.3">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row>
    <row r="177" spans="1:38" ht="14.25" customHeight="1" x14ac:dyDescent="0.3">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row>
    <row r="178" spans="1:38" ht="14.25" customHeight="1" x14ac:dyDescent="0.3">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row>
    <row r="179" spans="1:38" ht="14.25" customHeight="1" x14ac:dyDescent="0.3">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row>
    <row r="180" spans="1:38" ht="14.25" customHeight="1" x14ac:dyDescent="0.3">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row>
    <row r="181" spans="1:38" ht="14.25" customHeight="1" x14ac:dyDescent="0.3">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row>
    <row r="182" spans="1:38" ht="14.25" customHeight="1" x14ac:dyDescent="0.3">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row>
    <row r="183" spans="1:38" ht="14.25" customHeight="1" x14ac:dyDescent="0.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row>
    <row r="184" spans="1:38" ht="14.25" customHeight="1" x14ac:dyDescent="0.3">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row>
    <row r="185" spans="1:38" ht="14.25" customHeight="1" x14ac:dyDescent="0.3">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row>
    <row r="186" spans="1:38" ht="14.25" customHeight="1" x14ac:dyDescent="0.3">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row>
    <row r="187" spans="1:38" ht="14.25" customHeight="1" x14ac:dyDescent="0.3">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row>
    <row r="188" spans="1:38" ht="14.25" customHeight="1" x14ac:dyDescent="0.3">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row>
    <row r="189" spans="1:38" ht="14.25" customHeight="1" x14ac:dyDescent="0.3">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row>
    <row r="190" spans="1:38" ht="14.25" customHeight="1" x14ac:dyDescent="0.3">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row>
    <row r="191" spans="1:38" ht="14.25" customHeight="1" x14ac:dyDescent="0.3">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row>
    <row r="192" spans="1:38" ht="14.25" customHeight="1" x14ac:dyDescent="0.3">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row>
    <row r="193" spans="1:38" ht="14.25" customHeight="1" x14ac:dyDescent="0.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row>
    <row r="194" spans="1:38" ht="14.25" customHeight="1" x14ac:dyDescent="0.3">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row>
    <row r="195" spans="1:38" ht="14.25" customHeight="1" x14ac:dyDescent="0.3">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row>
    <row r="196" spans="1:38" ht="14.25" customHeight="1" x14ac:dyDescent="0.3">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row>
    <row r="197" spans="1:38" ht="14.25" customHeight="1" x14ac:dyDescent="0.3">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row>
    <row r="198" spans="1:38" ht="14.25" customHeight="1" x14ac:dyDescent="0.3">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c r="AH198" s="79"/>
      <c r="AI198" s="79"/>
      <c r="AJ198" s="79"/>
      <c r="AK198" s="79"/>
      <c r="AL198" s="79"/>
    </row>
    <row r="199" spans="1:38" ht="14.25" customHeight="1" x14ac:dyDescent="0.3">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row>
    <row r="200" spans="1:38" ht="14.25" customHeight="1" x14ac:dyDescent="0.3">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row>
    <row r="201" spans="1:38" ht="14.25" customHeight="1" x14ac:dyDescent="0.3">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row>
    <row r="202" spans="1:38" ht="14.25" customHeight="1" x14ac:dyDescent="0.3">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row>
    <row r="203" spans="1:38" ht="14.25" customHeight="1" x14ac:dyDescent="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row>
    <row r="204" spans="1:38" ht="14.25" customHeight="1" x14ac:dyDescent="0.3">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row>
    <row r="205" spans="1:38" ht="14.25" customHeight="1" x14ac:dyDescent="0.3">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row>
    <row r="206" spans="1:38" ht="14.25" customHeight="1" x14ac:dyDescent="0.3">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row>
    <row r="207" spans="1:38" ht="14.25" customHeight="1" x14ac:dyDescent="0.3">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row>
    <row r="208" spans="1:38" ht="14.25" customHeight="1" x14ac:dyDescent="0.3">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row>
    <row r="209" spans="1:38" ht="14.25" customHeight="1" x14ac:dyDescent="0.3">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row>
    <row r="210" spans="1:38" ht="14.25" customHeight="1" x14ac:dyDescent="0.3">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row>
    <row r="211" spans="1:38" ht="14.25" customHeight="1" x14ac:dyDescent="0.3">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row>
    <row r="212" spans="1:38" ht="14.25" customHeight="1" x14ac:dyDescent="0.3">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row>
    <row r="213" spans="1:38" ht="14.25" customHeight="1" x14ac:dyDescent="0.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row>
    <row r="214" spans="1:38" ht="14.25" customHeight="1" x14ac:dyDescent="0.3">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row>
    <row r="215" spans="1:38" ht="14.25" customHeight="1" x14ac:dyDescent="0.3">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row>
    <row r="216" spans="1:38" ht="14.25" customHeight="1" x14ac:dyDescent="0.3">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row>
    <row r="217" spans="1:38" ht="14.25" customHeight="1" x14ac:dyDescent="0.3">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row>
    <row r="218" spans="1:38" ht="14.25" customHeight="1" x14ac:dyDescent="0.3">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row>
    <row r="219" spans="1:38" ht="14.25" customHeight="1" x14ac:dyDescent="0.3">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row>
    <row r="220" spans="1:38" ht="14.25" customHeight="1" x14ac:dyDescent="0.3">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row>
    <row r="221" spans="1:38" ht="14.25" customHeight="1" x14ac:dyDescent="0.3">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row>
    <row r="222" spans="1:38" ht="14.25" customHeight="1" x14ac:dyDescent="0.3">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row>
    <row r="223" spans="1:38" ht="14.25" customHeight="1" x14ac:dyDescent="0.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row>
    <row r="224" spans="1:38" ht="14.25" customHeight="1" x14ac:dyDescent="0.3">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row>
    <row r="225" spans="1:38" ht="14.25" customHeight="1" x14ac:dyDescent="0.3">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row>
    <row r="226" spans="1:38" ht="14.25" customHeight="1" x14ac:dyDescent="0.3">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row>
    <row r="227" spans="1:38" ht="14.25" customHeight="1" x14ac:dyDescent="0.3">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row>
    <row r="228" spans="1:38" ht="14.25" customHeight="1" x14ac:dyDescent="0.3">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row>
    <row r="229" spans="1:38" ht="14.25" customHeight="1" x14ac:dyDescent="0.3">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row>
    <row r="230" spans="1:38" ht="14.25" customHeight="1" x14ac:dyDescent="0.3">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row>
    <row r="231" spans="1:38" ht="14.25" customHeight="1" x14ac:dyDescent="0.3">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row>
    <row r="232" spans="1:38" ht="14.25" customHeight="1" x14ac:dyDescent="0.3">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row>
    <row r="233" spans="1:38" ht="14.25" customHeight="1" x14ac:dyDescent="0.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row>
    <row r="234" spans="1:38" ht="14.25" customHeight="1" x14ac:dyDescent="0.3">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row>
    <row r="235" spans="1:38" ht="14.25" customHeight="1" x14ac:dyDescent="0.3">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row>
    <row r="236" spans="1:38" ht="14.25" customHeight="1" x14ac:dyDescent="0.3">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row>
    <row r="237" spans="1:38" ht="14.25" customHeight="1" x14ac:dyDescent="0.3">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row>
    <row r="238" spans="1:38" ht="14.25" customHeight="1" x14ac:dyDescent="0.3">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row>
    <row r="239" spans="1:38" ht="14.25" customHeight="1" x14ac:dyDescent="0.3">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row>
    <row r="240" spans="1:38" ht="14.25" customHeight="1" x14ac:dyDescent="0.3">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row>
    <row r="241" spans="1:38" ht="14.25" customHeight="1" x14ac:dyDescent="0.3">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row>
    <row r="242" spans="1:38" ht="14.25" customHeight="1" x14ac:dyDescent="0.3">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row>
    <row r="243" spans="1:38" ht="14.25" customHeight="1" x14ac:dyDescent="0.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row>
    <row r="244" spans="1:38" ht="14.25" customHeight="1" x14ac:dyDescent="0.3">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row>
    <row r="245" spans="1:38" ht="14.25" customHeight="1" x14ac:dyDescent="0.3">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row>
    <row r="246" spans="1:38" ht="14.25" customHeight="1" x14ac:dyDescent="0.3">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row>
    <row r="247" spans="1:38" ht="14.25" customHeight="1" x14ac:dyDescent="0.3">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row>
    <row r="248" spans="1:38" ht="14.25" customHeight="1" x14ac:dyDescent="0.3">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row>
    <row r="249" spans="1:38" ht="14.25" customHeight="1" x14ac:dyDescent="0.3">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row>
    <row r="250" spans="1:38" ht="14.25" customHeight="1" x14ac:dyDescent="0.3">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row>
    <row r="251" spans="1:38" ht="14.25" customHeight="1" x14ac:dyDescent="0.3">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row>
    <row r="252" spans="1:38" ht="14.25" customHeight="1" x14ac:dyDescent="0.3">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row>
    <row r="253" spans="1:38" ht="14.25" customHeight="1" x14ac:dyDescent="0.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row>
    <row r="254" spans="1:38" ht="14.25" customHeight="1" x14ac:dyDescent="0.3">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row>
    <row r="255" spans="1:38" ht="14.25" customHeight="1" x14ac:dyDescent="0.3">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row>
    <row r="256" spans="1:38" ht="14.25" customHeight="1" x14ac:dyDescent="0.3">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row>
    <row r="257" spans="1:38" ht="14.25" customHeight="1" x14ac:dyDescent="0.3">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row>
    <row r="258" spans="1:38" ht="14.25" customHeight="1" x14ac:dyDescent="0.3">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row>
    <row r="259" spans="1:38" ht="14.25" customHeight="1" x14ac:dyDescent="0.3">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row>
    <row r="260" spans="1:38" ht="14.25" customHeight="1" x14ac:dyDescent="0.3">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row>
    <row r="261" spans="1:38" ht="14.25" customHeight="1" x14ac:dyDescent="0.3">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row>
    <row r="262" spans="1:38" ht="14.25" customHeight="1" x14ac:dyDescent="0.3">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row>
    <row r="263" spans="1:38" ht="14.25" customHeight="1" x14ac:dyDescent="0.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row>
    <row r="264" spans="1:38" ht="14.25" customHeight="1" x14ac:dyDescent="0.3">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row>
    <row r="265" spans="1:38" ht="14.25" customHeight="1" x14ac:dyDescent="0.3">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row>
    <row r="266" spans="1:38" ht="14.25" customHeight="1" x14ac:dyDescent="0.3">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row>
    <row r="267" spans="1:38" ht="14.25" customHeight="1" x14ac:dyDescent="0.3">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row>
    <row r="268" spans="1:38" ht="14.25" customHeight="1" x14ac:dyDescent="0.3">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row>
    <row r="269" spans="1:38" ht="14.25" customHeight="1" x14ac:dyDescent="0.3">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row>
    <row r="270" spans="1:38" ht="14.25" customHeight="1" x14ac:dyDescent="0.3">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row>
    <row r="271" spans="1:38" ht="14.25" customHeight="1" x14ac:dyDescent="0.3">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row>
    <row r="272" spans="1:38" ht="14.25" customHeight="1" x14ac:dyDescent="0.3">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row>
    <row r="273" spans="1:38" ht="14.25" customHeight="1" x14ac:dyDescent="0.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row>
    <row r="274" spans="1:38" ht="14.25" customHeight="1" x14ac:dyDescent="0.3">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row>
    <row r="275" spans="1:38" ht="14.25" customHeight="1" x14ac:dyDescent="0.3">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row>
    <row r="276" spans="1:38" ht="14.25" customHeight="1" x14ac:dyDescent="0.3">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row>
    <row r="277" spans="1:38" ht="14.25" customHeight="1" x14ac:dyDescent="0.3">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row>
    <row r="278" spans="1:38" ht="14.25" customHeight="1" x14ac:dyDescent="0.3">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row>
    <row r="279" spans="1:38" ht="14.25" customHeight="1" x14ac:dyDescent="0.3">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row>
    <row r="280" spans="1:38" ht="14.25" customHeight="1" x14ac:dyDescent="0.3">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row>
    <row r="281" spans="1:38" ht="14.25" customHeight="1" x14ac:dyDescent="0.3">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row>
    <row r="282" spans="1:38" ht="14.25" customHeight="1" x14ac:dyDescent="0.3">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row>
    <row r="283" spans="1:38" ht="14.25" customHeight="1" x14ac:dyDescent="0.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row>
    <row r="284" spans="1:38" ht="14.25" customHeight="1" x14ac:dyDescent="0.3">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row>
    <row r="285" spans="1:38" ht="14.25" customHeight="1" x14ac:dyDescent="0.3">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row>
    <row r="286" spans="1:38" ht="14.25" customHeight="1" x14ac:dyDescent="0.3">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row>
    <row r="287" spans="1:38" ht="14.25" customHeight="1" x14ac:dyDescent="0.3">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row>
    <row r="288" spans="1:38" ht="14.25" customHeight="1" x14ac:dyDescent="0.3">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row>
    <row r="289" spans="1:38" ht="14.25" customHeight="1" x14ac:dyDescent="0.3">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row>
    <row r="290" spans="1:38" ht="14.25" customHeight="1" x14ac:dyDescent="0.3">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row>
    <row r="291" spans="1:38" ht="14.25" customHeight="1" x14ac:dyDescent="0.3">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row>
    <row r="292" spans="1:38" ht="14.25" customHeight="1" x14ac:dyDescent="0.3">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row>
    <row r="293" spans="1:38" ht="14.25" customHeight="1" x14ac:dyDescent="0.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row>
    <row r="294" spans="1:38" ht="14.25" customHeight="1" x14ac:dyDescent="0.3">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row>
    <row r="295" spans="1:38" ht="14.25" customHeight="1" x14ac:dyDescent="0.3">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row>
    <row r="296" spans="1:38" ht="14.25" customHeight="1" x14ac:dyDescent="0.3">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row>
    <row r="297" spans="1:38" ht="14.25" customHeight="1" x14ac:dyDescent="0.3">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row>
    <row r="298" spans="1:38" ht="14.25" customHeight="1" x14ac:dyDescent="0.3">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row>
    <row r="299" spans="1:38" ht="14.25" customHeight="1" x14ac:dyDescent="0.3">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row>
    <row r="300" spans="1:38" ht="14.25" customHeight="1" x14ac:dyDescent="0.3">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row>
    <row r="301" spans="1:38" ht="14.25" customHeight="1" x14ac:dyDescent="0.3">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row>
    <row r="302" spans="1:38" ht="14.25" customHeight="1" x14ac:dyDescent="0.3">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row>
    <row r="303" spans="1:38" ht="14.25" customHeight="1" x14ac:dyDescent="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row>
    <row r="304" spans="1:38" ht="14.25" customHeight="1" x14ac:dyDescent="0.3">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row>
    <row r="305" spans="1:38" ht="14.25" customHeight="1" x14ac:dyDescent="0.3">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row>
    <row r="306" spans="1:38" ht="14.25" customHeight="1" x14ac:dyDescent="0.3">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row>
    <row r="307" spans="1:38" ht="14.25" customHeight="1" x14ac:dyDescent="0.3">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row>
    <row r="308" spans="1:38" ht="14.25" customHeight="1" x14ac:dyDescent="0.3">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row>
    <row r="309" spans="1:38" ht="14.25" customHeight="1" x14ac:dyDescent="0.3">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row>
    <row r="310" spans="1:38" ht="14.25" customHeight="1" x14ac:dyDescent="0.3">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row>
    <row r="311" spans="1:38" ht="14.25" customHeight="1" x14ac:dyDescent="0.3">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row>
    <row r="312" spans="1:38" ht="14.25" customHeight="1" x14ac:dyDescent="0.3">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row>
    <row r="313" spans="1:38" ht="14.25" customHeight="1" x14ac:dyDescent="0.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row>
    <row r="314" spans="1:38" ht="14.25" customHeight="1" x14ac:dyDescent="0.3">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row>
    <row r="315" spans="1:38" ht="14.25" customHeight="1" x14ac:dyDescent="0.3">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row>
    <row r="316" spans="1:38" ht="14.25" customHeight="1" x14ac:dyDescent="0.3">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row>
    <row r="317" spans="1:38" ht="14.25" customHeight="1" x14ac:dyDescent="0.3">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row>
    <row r="318" spans="1:38" ht="14.25" customHeight="1" x14ac:dyDescent="0.3">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row>
    <row r="319" spans="1:38" ht="14.25" customHeight="1" x14ac:dyDescent="0.3">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row>
    <row r="320" spans="1:38" ht="14.25" customHeight="1" x14ac:dyDescent="0.3">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row>
    <row r="321" spans="1:38" ht="14.25" customHeight="1" x14ac:dyDescent="0.3">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row>
    <row r="322" spans="1:38" ht="14.25" customHeight="1" x14ac:dyDescent="0.3">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row>
    <row r="323" spans="1:38" ht="14.25" customHeight="1" x14ac:dyDescent="0.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row>
    <row r="324" spans="1:38" ht="14.25" customHeight="1" x14ac:dyDescent="0.3">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row>
    <row r="325" spans="1:38" ht="14.25" customHeight="1" x14ac:dyDescent="0.3">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row>
    <row r="326" spans="1:38" ht="14.25" customHeight="1" x14ac:dyDescent="0.3">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row>
    <row r="327" spans="1:38" ht="14.25" customHeight="1" x14ac:dyDescent="0.3">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row>
    <row r="328" spans="1:38" ht="14.25" customHeight="1" x14ac:dyDescent="0.3">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row>
    <row r="329" spans="1:38" ht="14.25" customHeight="1" x14ac:dyDescent="0.3">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row>
    <row r="330" spans="1:38" ht="14.25" customHeight="1" x14ac:dyDescent="0.3">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row>
    <row r="331" spans="1:38" ht="14.25" customHeight="1" x14ac:dyDescent="0.3">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row>
    <row r="332" spans="1:38" ht="14.25" customHeight="1" x14ac:dyDescent="0.3">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row>
    <row r="333" spans="1:38" ht="14.25" customHeight="1" x14ac:dyDescent="0.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row>
    <row r="334" spans="1:38" ht="14.25" customHeight="1" x14ac:dyDescent="0.3">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row>
    <row r="335" spans="1:38" ht="14.25" customHeight="1" x14ac:dyDescent="0.3">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row>
    <row r="336" spans="1:38" ht="14.25" customHeight="1" x14ac:dyDescent="0.3">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row>
    <row r="337" spans="1:38" ht="14.25" customHeight="1" x14ac:dyDescent="0.3">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row>
    <row r="338" spans="1:38" ht="14.25" customHeight="1" x14ac:dyDescent="0.3">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row>
    <row r="339" spans="1:38" ht="14.25" customHeight="1" x14ac:dyDescent="0.3">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row>
    <row r="340" spans="1:38" ht="14.25" customHeight="1" x14ac:dyDescent="0.3">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row>
    <row r="341" spans="1:38" ht="14.25" customHeight="1" x14ac:dyDescent="0.3">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row>
    <row r="342" spans="1:38" ht="14.25" customHeight="1" x14ac:dyDescent="0.3">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row>
    <row r="343" spans="1:38" ht="14.25" customHeight="1" x14ac:dyDescent="0.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row>
    <row r="344" spans="1:38" ht="14.25" customHeight="1" x14ac:dyDescent="0.3">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row>
    <row r="345" spans="1:38" ht="14.25" customHeight="1" x14ac:dyDescent="0.3">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row>
    <row r="346" spans="1:38" ht="14.25" customHeight="1" x14ac:dyDescent="0.3">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row>
    <row r="347" spans="1:38" ht="14.25" customHeight="1" x14ac:dyDescent="0.3">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row>
    <row r="348" spans="1:38" ht="14.25" customHeight="1" x14ac:dyDescent="0.3">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row>
    <row r="349" spans="1:38" ht="14.25" customHeight="1" x14ac:dyDescent="0.3">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row>
    <row r="350" spans="1:38" ht="14.25" customHeight="1" x14ac:dyDescent="0.3">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row>
    <row r="351" spans="1:38" ht="14.25" customHeight="1" x14ac:dyDescent="0.3">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row>
    <row r="352" spans="1:38" ht="14.25" customHeight="1" x14ac:dyDescent="0.3">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row>
    <row r="353" spans="1:38" ht="14.25" customHeight="1" x14ac:dyDescent="0.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row>
    <row r="354" spans="1:38" ht="14.25" customHeight="1" x14ac:dyDescent="0.3">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row>
    <row r="355" spans="1:38" ht="14.25" customHeight="1" x14ac:dyDescent="0.3">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row>
    <row r="356" spans="1:38" ht="14.25" customHeight="1" x14ac:dyDescent="0.3">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row>
    <row r="357" spans="1:38" ht="14.25" customHeight="1" x14ac:dyDescent="0.3">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row>
    <row r="358" spans="1:38" ht="14.25" customHeight="1" x14ac:dyDescent="0.3">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row>
    <row r="359" spans="1:38" ht="14.25" customHeight="1" x14ac:dyDescent="0.3">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row>
    <row r="360" spans="1:38" ht="14.25" customHeight="1" x14ac:dyDescent="0.3">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row>
    <row r="361" spans="1:38" ht="14.25" customHeight="1" x14ac:dyDescent="0.3">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row>
    <row r="362" spans="1:38" ht="14.25" customHeight="1" x14ac:dyDescent="0.3">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row>
    <row r="363" spans="1:38" ht="14.25" customHeight="1" x14ac:dyDescent="0.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row>
    <row r="364" spans="1:38" ht="14.25" customHeight="1" x14ac:dyDescent="0.3">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row>
    <row r="365" spans="1:38" ht="14.25" customHeight="1" x14ac:dyDescent="0.3">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row>
    <row r="366" spans="1:38" ht="14.25" customHeight="1" x14ac:dyDescent="0.3">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row>
    <row r="367" spans="1:38" ht="14.25" customHeight="1" x14ac:dyDescent="0.3">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row>
    <row r="368" spans="1:38" ht="14.25" customHeight="1" x14ac:dyDescent="0.3">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row>
    <row r="369" spans="1:38" ht="14.25" customHeight="1" x14ac:dyDescent="0.3">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row>
    <row r="370" spans="1:38" ht="14.25" customHeight="1" x14ac:dyDescent="0.3">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row>
    <row r="371" spans="1:38" ht="14.25" customHeight="1" x14ac:dyDescent="0.3">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row>
    <row r="372" spans="1:38" ht="14.25" customHeight="1" x14ac:dyDescent="0.3">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row>
    <row r="373" spans="1:38" ht="14.25" customHeight="1" x14ac:dyDescent="0.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row>
    <row r="374" spans="1:38" ht="14.25" customHeight="1" x14ac:dyDescent="0.3">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row>
    <row r="375" spans="1:38" ht="14.25" customHeight="1" x14ac:dyDescent="0.3">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row>
    <row r="376" spans="1:38" ht="14.25" customHeight="1" x14ac:dyDescent="0.3">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row>
    <row r="377" spans="1:38" ht="14.25" customHeight="1" x14ac:dyDescent="0.3">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row>
    <row r="378" spans="1:38" ht="14.25" customHeight="1" x14ac:dyDescent="0.3">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row>
    <row r="379" spans="1:38" ht="14.25" customHeight="1" x14ac:dyDescent="0.3">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row>
    <row r="380" spans="1:38" ht="14.25" customHeight="1" x14ac:dyDescent="0.3">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row>
    <row r="381" spans="1:38" ht="14.25" customHeight="1" x14ac:dyDescent="0.3">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row>
    <row r="382" spans="1:38" ht="14.25" customHeight="1" x14ac:dyDescent="0.3">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row>
    <row r="383" spans="1:38" ht="14.25" customHeight="1" x14ac:dyDescent="0.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row>
    <row r="384" spans="1:38" ht="14.25" customHeight="1" x14ac:dyDescent="0.3">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row>
    <row r="385" spans="1:38" ht="14.25" customHeight="1" x14ac:dyDescent="0.3">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row>
    <row r="386" spans="1:38" ht="14.25" customHeight="1" x14ac:dyDescent="0.3">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row>
    <row r="387" spans="1:38" ht="14.25" customHeight="1" x14ac:dyDescent="0.3">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row>
    <row r="388" spans="1:38" ht="14.25" customHeight="1" x14ac:dyDescent="0.3">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row>
    <row r="389" spans="1:38" ht="14.25" customHeight="1" x14ac:dyDescent="0.3">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row>
    <row r="390" spans="1:38" ht="14.25" customHeight="1" x14ac:dyDescent="0.3">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row>
    <row r="391" spans="1:38" ht="14.25" customHeight="1" x14ac:dyDescent="0.3">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row>
    <row r="392" spans="1:38" ht="14.25" customHeight="1" x14ac:dyDescent="0.3">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row>
    <row r="393" spans="1:38" ht="14.25" customHeight="1" x14ac:dyDescent="0.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row>
    <row r="394" spans="1:38" ht="14.25" customHeight="1" x14ac:dyDescent="0.3">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row>
    <row r="395" spans="1:38" ht="14.25" customHeight="1" x14ac:dyDescent="0.3">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row>
    <row r="396" spans="1:38" ht="14.25" customHeight="1" x14ac:dyDescent="0.3">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row>
    <row r="397" spans="1:38" ht="14.25" customHeight="1" x14ac:dyDescent="0.3">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row>
    <row r="398" spans="1:38" ht="14.25" customHeight="1" x14ac:dyDescent="0.3">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row>
    <row r="399" spans="1:38" ht="14.25" customHeight="1" x14ac:dyDescent="0.3">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row>
    <row r="400" spans="1:38" ht="14.25" customHeight="1" x14ac:dyDescent="0.3">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row>
    <row r="401" spans="1:38" ht="14.25" customHeight="1" x14ac:dyDescent="0.3">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row>
    <row r="402" spans="1:38" ht="14.25" customHeight="1" x14ac:dyDescent="0.3">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row>
    <row r="403" spans="1:38" ht="14.25" customHeight="1" x14ac:dyDescent="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row>
    <row r="404" spans="1:38" ht="14.25" customHeight="1" x14ac:dyDescent="0.3">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row>
    <row r="405" spans="1:38" ht="14.25" customHeight="1" x14ac:dyDescent="0.3">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row>
    <row r="406" spans="1:38" ht="14.25" customHeight="1" x14ac:dyDescent="0.3">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row>
    <row r="407" spans="1:38" ht="14.25" customHeight="1" x14ac:dyDescent="0.3">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row>
    <row r="408" spans="1:38" ht="14.25" customHeight="1" x14ac:dyDescent="0.3">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row>
    <row r="409" spans="1:38" ht="14.25" customHeight="1" x14ac:dyDescent="0.3">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row>
    <row r="410" spans="1:38" ht="14.25" customHeight="1" x14ac:dyDescent="0.3">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row>
    <row r="411" spans="1:38" ht="14.25" customHeight="1" x14ac:dyDescent="0.3">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row>
    <row r="412" spans="1:38" ht="14.25" customHeight="1" x14ac:dyDescent="0.3">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row>
    <row r="413" spans="1:38" ht="14.25" customHeight="1" x14ac:dyDescent="0.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row>
    <row r="414" spans="1:38" ht="14.25" customHeight="1" x14ac:dyDescent="0.3">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row>
    <row r="415" spans="1:38" ht="14.25" customHeight="1" x14ac:dyDescent="0.3">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row>
    <row r="416" spans="1:38" ht="14.25" customHeight="1" x14ac:dyDescent="0.3">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row>
    <row r="417" spans="1:38" ht="14.25" customHeight="1" x14ac:dyDescent="0.3">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row>
    <row r="418" spans="1:38" ht="14.25" customHeight="1" x14ac:dyDescent="0.3">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row>
    <row r="419" spans="1:38" ht="14.25" customHeight="1" x14ac:dyDescent="0.3">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row>
    <row r="420" spans="1:38" ht="14.25" customHeight="1" x14ac:dyDescent="0.3">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row>
    <row r="421" spans="1:38" ht="14.25" customHeight="1" x14ac:dyDescent="0.3">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row>
    <row r="422" spans="1:38" ht="14.25" customHeight="1" x14ac:dyDescent="0.3">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row>
    <row r="423" spans="1:38" ht="14.25" customHeight="1" x14ac:dyDescent="0.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row>
    <row r="424" spans="1:38" ht="14.25" customHeight="1" x14ac:dyDescent="0.3">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row>
    <row r="425" spans="1:38" ht="14.25" customHeight="1" x14ac:dyDescent="0.3">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row>
    <row r="426" spans="1:38" ht="14.25" customHeight="1" x14ac:dyDescent="0.3">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row>
    <row r="427" spans="1:38" ht="14.25" customHeight="1" x14ac:dyDescent="0.3">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row>
    <row r="428" spans="1:38" ht="14.25" customHeight="1" x14ac:dyDescent="0.3">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row>
    <row r="429" spans="1:38" ht="14.25" customHeight="1" x14ac:dyDescent="0.3">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row>
    <row r="430" spans="1:38" ht="14.25" customHeight="1" x14ac:dyDescent="0.3">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row>
    <row r="431" spans="1:38" ht="14.25" customHeight="1" x14ac:dyDescent="0.3">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row>
    <row r="432" spans="1:38" ht="14.25" customHeight="1" x14ac:dyDescent="0.3">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row>
    <row r="433" spans="1:38" ht="14.25" customHeight="1" x14ac:dyDescent="0.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row>
    <row r="434" spans="1:38" ht="14.25" customHeight="1" x14ac:dyDescent="0.3">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row>
    <row r="435" spans="1:38" ht="14.25" customHeight="1" x14ac:dyDescent="0.3">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row>
    <row r="436" spans="1:38" ht="14.25" customHeight="1" x14ac:dyDescent="0.3">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row>
    <row r="437" spans="1:38" ht="14.25" customHeight="1" x14ac:dyDescent="0.3">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row>
    <row r="438" spans="1:38" ht="14.25" customHeight="1" x14ac:dyDescent="0.3">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row>
    <row r="439" spans="1:38" ht="14.25" customHeight="1" x14ac:dyDescent="0.3">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row>
    <row r="440" spans="1:38" ht="14.25" customHeight="1" x14ac:dyDescent="0.3">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row>
    <row r="441" spans="1:38" ht="14.25" customHeight="1" x14ac:dyDescent="0.3">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row>
    <row r="442" spans="1:38" ht="14.25" customHeight="1" x14ac:dyDescent="0.3">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row>
    <row r="443" spans="1:38" ht="14.25" customHeight="1" x14ac:dyDescent="0.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row>
    <row r="444" spans="1:38" ht="14.25" customHeight="1" x14ac:dyDescent="0.3">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row>
    <row r="445" spans="1:38" ht="14.25" customHeight="1" x14ac:dyDescent="0.3">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row>
    <row r="446" spans="1:38" ht="14.25" customHeight="1" x14ac:dyDescent="0.3">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row>
    <row r="447" spans="1:38" ht="14.25" customHeight="1" x14ac:dyDescent="0.3">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row>
    <row r="448" spans="1:38" ht="14.25" customHeight="1" x14ac:dyDescent="0.3">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row>
    <row r="449" spans="1:38" ht="14.25" customHeight="1" x14ac:dyDescent="0.3">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row>
    <row r="450" spans="1:38" ht="14.25" customHeight="1" x14ac:dyDescent="0.3">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row>
    <row r="451" spans="1:38" ht="14.25" customHeight="1" x14ac:dyDescent="0.3">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row>
    <row r="452" spans="1:38" ht="14.25" customHeight="1" x14ac:dyDescent="0.3">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row>
    <row r="453" spans="1:38" ht="14.25" customHeight="1" x14ac:dyDescent="0.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row>
    <row r="454" spans="1:38" ht="14.25" customHeight="1" x14ac:dyDescent="0.3">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row>
    <row r="455" spans="1:38" ht="14.25" customHeight="1" x14ac:dyDescent="0.3">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row>
    <row r="456" spans="1:38" ht="14.25" customHeight="1" x14ac:dyDescent="0.3">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row>
    <row r="457" spans="1:38" ht="14.25" customHeight="1" x14ac:dyDescent="0.3">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row>
    <row r="458" spans="1:38" ht="14.25" customHeight="1" x14ac:dyDescent="0.3">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row>
    <row r="459" spans="1:38" ht="14.25" customHeight="1" x14ac:dyDescent="0.3">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row>
    <row r="460" spans="1:38" ht="14.25" customHeight="1" x14ac:dyDescent="0.3">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row>
    <row r="461" spans="1:38" ht="14.25" customHeight="1" x14ac:dyDescent="0.3">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row>
    <row r="462" spans="1:38" ht="14.25" customHeight="1" x14ac:dyDescent="0.3">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row>
    <row r="463" spans="1:38" ht="14.25" customHeight="1" x14ac:dyDescent="0.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row>
    <row r="464" spans="1:38" ht="14.25" customHeight="1" x14ac:dyDescent="0.3">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row>
    <row r="465" spans="1:38" ht="14.25" customHeight="1" x14ac:dyDescent="0.3">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row>
    <row r="466" spans="1:38" ht="14.25" customHeight="1" x14ac:dyDescent="0.3">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row>
    <row r="467" spans="1:38" ht="14.25" customHeight="1" x14ac:dyDescent="0.3">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row>
    <row r="468" spans="1:38" ht="14.25" customHeight="1" x14ac:dyDescent="0.3">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row>
    <row r="469" spans="1:38" ht="14.25" customHeight="1" x14ac:dyDescent="0.3">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row>
    <row r="470" spans="1:38" ht="14.25" customHeight="1" x14ac:dyDescent="0.3">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row>
    <row r="471" spans="1:38" ht="14.25" customHeight="1" x14ac:dyDescent="0.3">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row>
    <row r="472" spans="1:38" ht="14.25" customHeight="1" x14ac:dyDescent="0.3">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row>
    <row r="473" spans="1:38" ht="14.25" customHeight="1" x14ac:dyDescent="0.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row>
    <row r="474" spans="1:38" ht="14.25" customHeight="1" x14ac:dyDescent="0.3">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row>
    <row r="475" spans="1:38" ht="14.25" customHeight="1" x14ac:dyDescent="0.3">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row>
    <row r="476" spans="1:38" ht="14.25" customHeight="1" x14ac:dyDescent="0.3">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row>
    <row r="477" spans="1:38" ht="14.25" customHeight="1" x14ac:dyDescent="0.3">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row>
    <row r="478" spans="1:38" ht="14.25" customHeight="1" x14ac:dyDescent="0.3">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row>
    <row r="479" spans="1:38" ht="14.25" customHeight="1" x14ac:dyDescent="0.3">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row>
    <row r="480" spans="1:38" ht="14.25" customHeight="1" x14ac:dyDescent="0.3">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row>
    <row r="481" spans="1:38" ht="14.25" customHeight="1" x14ac:dyDescent="0.3">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row>
    <row r="482" spans="1:38" ht="14.25" customHeight="1" x14ac:dyDescent="0.3">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row>
    <row r="483" spans="1:38" ht="14.25" customHeight="1" x14ac:dyDescent="0.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row>
    <row r="484" spans="1:38" ht="14.25" customHeight="1" x14ac:dyDescent="0.3">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row>
    <row r="485" spans="1:38" ht="14.25" customHeight="1" x14ac:dyDescent="0.3">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row>
    <row r="486" spans="1:38" ht="14.25" customHeight="1" x14ac:dyDescent="0.3">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row>
    <row r="487" spans="1:38" ht="14.25" customHeight="1" x14ac:dyDescent="0.3">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row>
    <row r="488" spans="1:38" ht="14.25" customHeight="1" x14ac:dyDescent="0.3">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row>
    <row r="489" spans="1:38" ht="14.25" customHeight="1" x14ac:dyDescent="0.3">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row>
    <row r="490" spans="1:38" ht="14.25" customHeight="1" x14ac:dyDescent="0.3">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row>
    <row r="491" spans="1:38" ht="14.25" customHeight="1" x14ac:dyDescent="0.3">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row>
    <row r="492" spans="1:38" ht="14.25" customHeight="1" x14ac:dyDescent="0.3">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row>
    <row r="493" spans="1:38" ht="14.25" customHeight="1" x14ac:dyDescent="0.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row>
    <row r="494" spans="1:38" ht="14.25" customHeight="1" x14ac:dyDescent="0.3">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row>
    <row r="495" spans="1:38" ht="14.25" customHeight="1" x14ac:dyDescent="0.3">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row>
    <row r="496" spans="1:38" ht="14.25" customHeight="1" x14ac:dyDescent="0.3">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row>
    <row r="497" spans="1:38" ht="14.25" customHeight="1" x14ac:dyDescent="0.3">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row>
    <row r="498" spans="1:38" ht="14.25" customHeight="1" x14ac:dyDescent="0.3">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row>
    <row r="499" spans="1:38" ht="14.25" customHeight="1" x14ac:dyDescent="0.3">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row>
    <row r="500" spans="1:38" ht="14.25" customHeight="1" x14ac:dyDescent="0.3">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row>
    <row r="501" spans="1:38" ht="14.25" customHeight="1" x14ac:dyDescent="0.3">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row>
    <row r="502" spans="1:38" ht="14.25" customHeight="1" x14ac:dyDescent="0.3">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row>
    <row r="503" spans="1:38" ht="14.25" customHeight="1" x14ac:dyDescent="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row>
    <row r="504" spans="1:38" ht="14.25" customHeight="1" x14ac:dyDescent="0.3">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row>
    <row r="505" spans="1:38" ht="14.25" customHeight="1" x14ac:dyDescent="0.3">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row>
    <row r="506" spans="1:38" ht="14.25" customHeight="1" x14ac:dyDescent="0.3">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row>
    <row r="507" spans="1:38" ht="14.25" customHeight="1" x14ac:dyDescent="0.3">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row>
    <row r="508" spans="1:38" ht="14.25" customHeight="1" x14ac:dyDescent="0.3">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row>
    <row r="509" spans="1:38" ht="14.25" customHeight="1" x14ac:dyDescent="0.3">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row>
    <row r="510" spans="1:38" ht="14.25" customHeight="1" x14ac:dyDescent="0.3">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row>
    <row r="511" spans="1:38" ht="14.25" customHeight="1" x14ac:dyDescent="0.3">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row>
    <row r="512" spans="1:38" ht="14.25" customHeight="1" x14ac:dyDescent="0.3">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row>
    <row r="513" spans="1:38" ht="14.25" customHeight="1" x14ac:dyDescent="0.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row>
    <row r="514" spans="1:38" ht="14.25" customHeight="1" x14ac:dyDescent="0.3">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row>
    <row r="515" spans="1:38" ht="14.25" customHeight="1" x14ac:dyDescent="0.3">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row>
    <row r="516" spans="1:38" ht="14.25" customHeight="1" x14ac:dyDescent="0.3">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row>
    <row r="517" spans="1:38" ht="14.25" customHeight="1" x14ac:dyDescent="0.3">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row>
    <row r="518" spans="1:38" ht="14.25" customHeight="1" x14ac:dyDescent="0.3">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row>
    <row r="519" spans="1:38" ht="14.25" customHeight="1" x14ac:dyDescent="0.3">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row>
    <row r="520" spans="1:38" ht="14.25" customHeight="1" x14ac:dyDescent="0.3">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row>
    <row r="521" spans="1:38" ht="14.25" customHeight="1" x14ac:dyDescent="0.3">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row>
    <row r="522" spans="1:38" ht="14.25" customHeight="1" x14ac:dyDescent="0.3">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row>
    <row r="523" spans="1:38" ht="14.25" customHeight="1" x14ac:dyDescent="0.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row>
    <row r="524" spans="1:38" ht="14.25" customHeight="1" x14ac:dyDescent="0.3">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row>
    <row r="525" spans="1:38" ht="14.25" customHeight="1" x14ac:dyDescent="0.3">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row>
    <row r="526" spans="1:38" ht="14.25" customHeight="1" x14ac:dyDescent="0.3">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row>
    <row r="527" spans="1:38" ht="14.25" customHeight="1" x14ac:dyDescent="0.3">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row>
    <row r="528" spans="1:38" ht="14.25" customHeight="1" x14ac:dyDescent="0.3">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row>
    <row r="529" spans="1:38" ht="14.25" customHeight="1" x14ac:dyDescent="0.3">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row>
    <row r="530" spans="1:38" ht="14.25" customHeight="1" x14ac:dyDescent="0.3">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row>
    <row r="531" spans="1:38" ht="14.25" customHeight="1" x14ac:dyDescent="0.3">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row>
    <row r="532" spans="1:38" ht="14.25" customHeight="1" x14ac:dyDescent="0.3">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row>
    <row r="533" spans="1:38" ht="14.25" customHeight="1" x14ac:dyDescent="0.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row>
    <row r="534" spans="1:38" ht="14.25" customHeight="1" x14ac:dyDescent="0.3">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row>
    <row r="535" spans="1:38" ht="14.25" customHeight="1" x14ac:dyDescent="0.3">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row>
    <row r="536" spans="1:38" ht="14.25" customHeight="1" x14ac:dyDescent="0.3">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row>
    <row r="537" spans="1:38" ht="14.25" customHeight="1" x14ac:dyDescent="0.3">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row>
    <row r="538" spans="1:38" ht="14.25" customHeight="1" x14ac:dyDescent="0.3">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row>
    <row r="539" spans="1:38" ht="14.25" customHeight="1" x14ac:dyDescent="0.3">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row>
    <row r="540" spans="1:38" ht="14.25" customHeight="1" x14ac:dyDescent="0.3">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row>
    <row r="541" spans="1:38" ht="14.25" customHeight="1" x14ac:dyDescent="0.3">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row>
    <row r="542" spans="1:38" ht="14.25" customHeight="1" x14ac:dyDescent="0.3">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row>
    <row r="543" spans="1:38" ht="14.25" customHeight="1" x14ac:dyDescent="0.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row>
    <row r="544" spans="1:38" ht="14.25" customHeight="1" x14ac:dyDescent="0.3">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row>
    <row r="545" spans="1:38" ht="14.25" customHeight="1" x14ac:dyDescent="0.3">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row>
    <row r="546" spans="1:38" ht="14.25" customHeight="1" x14ac:dyDescent="0.3">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row>
    <row r="547" spans="1:38" ht="14.25" customHeight="1" x14ac:dyDescent="0.3">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row>
    <row r="548" spans="1:38" ht="14.25" customHeight="1" x14ac:dyDescent="0.3">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row>
    <row r="549" spans="1:38" ht="14.25" customHeight="1" x14ac:dyDescent="0.3">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row>
    <row r="550" spans="1:38" ht="14.25" customHeight="1" x14ac:dyDescent="0.3">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row>
    <row r="551" spans="1:38" ht="14.25" customHeight="1" x14ac:dyDescent="0.3">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row>
    <row r="552" spans="1:38" ht="14.25" customHeight="1" x14ac:dyDescent="0.3">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row>
    <row r="553" spans="1:38" ht="14.25" customHeight="1" x14ac:dyDescent="0.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row>
    <row r="554" spans="1:38" ht="14.25" customHeight="1" x14ac:dyDescent="0.3">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row>
    <row r="555" spans="1:38" ht="14.25" customHeight="1" x14ac:dyDescent="0.3">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row>
    <row r="556" spans="1:38" ht="14.25" customHeight="1" x14ac:dyDescent="0.3">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row>
    <row r="557" spans="1:38" ht="14.25" customHeight="1" x14ac:dyDescent="0.3">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row>
    <row r="558" spans="1:38" ht="14.25" customHeight="1" x14ac:dyDescent="0.3">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row>
    <row r="559" spans="1:38" ht="14.25" customHeight="1" x14ac:dyDescent="0.3">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row>
    <row r="560" spans="1:38" ht="14.25" customHeight="1" x14ac:dyDescent="0.3">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row>
    <row r="561" spans="1:38" ht="14.25" customHeight="1" x14ac:dyDescent="0.3">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row>
    <row r="562" spans="1:38" ht="14.25" customHeight="1" x14ac:dyDescent="0.3">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row>
    <row r="563" spans="1:38" ht="14.25" customHeight="1" x14ac:dyDescent="0.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row>
    <row r="564" spans="1:38" ht="14.25" customHeight="1" x14ac:dyDescent="0.3">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row>
    <row r="565" spans="1:38" ht="14.25" customHeight="1" x14ac:dyDescent="0.3">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row>
    <row r="566" spans="1:38" ht="14.25" customHeight="1" x14ac:dyDescent="0.3">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row>
    <row r="567" spans="1:38" ht="14.25" customHeight="1" x14ac:dyDescent="0.3">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row>
    <row r="568" spans="1:38" ht="14.25" customHeight="1" x14ac:dyDescent="0.3">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row>
    <row r="569" spans="1:38" ht="14.25" customHeight="1" x14ac:dyDescent="0.3">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row>
    <row r="570" spans="1:38" ht="14.25" customHeight="1" x14ac:dyDescent="0.3">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row>
    <row r="571" spans="1:38" ht="14.25" customHeight="1" x14ac:dyDescent="0.3">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row>
    <row r="572" spans="1:38" ht="14.25" customHeight="1" x14ac:dyDescent="0.3">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row>
    <row r="573" spans="1:38" ht="14.25" customHeight="1" x14ac:dyDescent="0.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row>
    <row r="574" spans="1:38" ht="14.25" customHeight="1" x14ac:dyDescent="0.3">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row>
    <row r="575" spans="1:38" ht="14.25" customHeight="1" x14ac:dyDescent="0.3">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row>
    <row r="576" spans="1:38" ht="14.25" customHeight="1" x14ac:dyDescent="0.3">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row>
    <row r="577" spans="1:38" ht="14.25" customHeight="1" x14ac:dyDescent="0.3">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row>
    <row r="578" spans="1:38" ht="14.25" customHeight="1" x14ac:dyDescent="0.3">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row>
    <row r="579" spans="1:38" ht="14.25" customHeight="1" x14ac:dyDescent="0.3">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row>
    <row r="580" spans="1:38" ht="14.25" customHeight="1" x14ac:dyDescent="0.3">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row>
    <row r="581" spans="1:38" ht="14.25" customHeight="1" x14ac:dyDescent="0.3">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row>
    <row r="582" spans="1:38" ht="14.25" customHeight="1" x14ac:dyDescent="0.3">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row>
    <row r="583" spans="1:38" ht="14.25" customHeight="1" x14ac:dyDescent="0.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row>
    <row r="584" spans="1:38" ht="14.25" customHeight="1" x14ac:dyDescent="0.3">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row>
    <row r="585" spans="1:38" ht="14.25" customHeight="1" x14ac:dyDescent="0.3">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row>
    <row r="586" spans="1:38" ht="14.25" customHeight="1" x14ac:dyDescent="0.3">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row>
    <row r="587" spans="1:38" ht="14.25" customHeight="1" x14ac:dyDescent="0.3">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row>
    <row r="588" spans="1:38" ht="14.25" customHeight="1" x14ac:dyDescent="0.3">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row>
    <row r="589" spans="1:38" ht="14.25" customHeight="1" x14ac:dyDescent="0.3">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row>
    <row r="590" spans="1:38" ht="14.25" customHeight="1" x14ac:dyDescent="0.3">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row>
    <row r="591" spans="1:38" ht="14.25" customHeight="1" x14ac:dyDescent="0.3">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row>
    <row r="592" spans="1:38" ht="14.25" customHeight="1" x14ac:dyDescent="0.3">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row>
    <row r="593" spans="1:38" ht="14.25" customHeight="1" x14ac:dyDescent="0.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row>
    <row r="594" spans="1:38" ht="14.25" customHeight="1" x14ac:dyDescent="0.3">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row>
    <row r="595" spans="1:38" ht="14.25" customHeight="1" x14ac:dyDescent="0.3">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row>
    <row r="596" spans="1:38" ht="14.25" customHeight="1" x14ac:dyDescent="0.3">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row>
    <row r="597" spans="1:38" ht="14.25" customHeight="1" x14ac:dyDescent="0.3">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row>
    <row r="598" spans="1:38" ht="14.25" customHeight="1" x14ac:dyDescent="0.3">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row>
    <row r="599" spans="1:38" ht="14.25" customHeight="1" x14ac:dyDescent="0.3">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row>
    <row r="600" spans="1:38" ht="14.25" customHeight="1" x14ac:dyDescent="0.3">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row>
    <row r="601" spans="1:38" ht="14.25" customHeight="1" x14ac:dyDescent="0.3">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row>
    <row r="602" spans="1:38" ht="14.25" customHeight="1" x14ac:dyDescent="0.3">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row>
    <row r="603" spans="1:38" ht="14.25" customHeight="1" x14ac:dyDescent="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row>
    <row r="604" spans="1:38" ht="14.25" customHeight="1" x14ac:dyDescent="0.3">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row>
    <row r="605" spans="1:38" ht="14.25" customHeight="1" x14ac:dyDescent="0.3">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row>
    <row r="606" spans="1:38" ht="14.25" customHeight="1" x14ac:dyDescent="0.3">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row>
    <row r="607" spans="1:38" ht="14.25" customHeight="1" x14ac:dyDescent="0.3">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row>
    <row r="608" spans="1:38" ht="14.25" customHeight="1" x14ac:dyDescent="0.3">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row>
    <row r="609" spans="1:38" ht="14.25" customHeight="1" x14ac:dyDescent="0.3">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row>
    <row r="610" spans="1:38" ht="14.25" customHeight="1" x14ac:dyDescent="0.3">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row>
    <row r="611" spans="1:38" ht="14.25" customHeight="1" x14ac:dyDescent="0.3">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row>
    <row r="612" spans="1:38" ht="14.25" customHeight="1" x14ac:dyDescent="0.3">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row>
    <row r="613" spans="1:38" ht="14.25" customHeight="1" x14ac:dyDescent="0.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row>
    <row r="614" spans="1:38" ht="14.25" customHeight="1" x14ac:dyDescent="0.3">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row>
    <row r="615" spans="1:38" ht="14.25" customHeight="1" x14ac:dyDescent="0.3">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row>
    <row r="616" spans="1:38" ht="14.25" customHeight="1" x14ac:dyDescent="0.3">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row>
    <row r="617" spans="1:38" ht="14.25" customHeight="1" x14ac:dyDescent="0.3">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row>
    <row r="618" spans="1:38" ht="14.25" customHeight="1" x14ac:dyDescent="0.3">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row>
    <row r="619" spans="1:38" ht="14.25" customHeight="1" x14ac:dyDescent="0.3">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row>
    <row r="620" spans="1:38" ht="14.25" customHeight="1" x14ac:dyDescent="0.3">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row>
    <row r="621" spans="1:38" ht="14.25" customHeight="1" x14ac:dyDescent="0.3">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row>
    <row r="622" spans="1:38" ht="14.25" customHeight="1" x14ac:dyDescent="0.3">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row>
    <row r="623" spans="1:38" ht="14.25" customHeight="1" x14ac:dyDescent="0.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row>
    <row r="624" spans="1:38" ht="14.25" customHeight="1" x14ac:dyDescent="0.3">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row>
    <row r="625" spans="1:38" ht="14.25" customHeight="1" x14ac:dyDescent="0.3">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row>
    <row r="626" spans="1:38" ht="14.25" customHeight="1" x14ac:dyDescent="0.3">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row>
    <row r="627" spans="1:38" ht="14.25" customHeight="1" x14ac:dyDescent="0.3">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row>
    <row r="628" spans="1:38" ht="14.25" customHeight="1" x14ac:dyDescent="0.3">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row>
    <row r="629" spans="1:38" ht="14.25" customHeight="1" x14ac:dyDescent="0.3">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row>
    <row r="630" spans="1:38" ht="14.25" customHeight="1" x14ac:dyDescent="0.3">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row>
    <row r="631" spans="1:38" ht="14.25" customHeight="1" x14ac:dyDescent="0.3">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row>
    <row r="632" spans="1:38" ht="14.25" customHeight="1" x14ac:dyDescent="0.3">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row>
    <row r="633" spans="1:38" ht="14.25" customHeight="1" x14ac:dyDescent="0.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row>
    <row r="634" spans="1:38" ht="14.25" customHeight="1" x14ac:dyDescent="0.3">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row>
    <row r="635" spans="1:38" ht="14.25" customHeight="1" x14ac:dyDescent="0.3">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row>
    <row r="636" spans="1:38" ht="14.25" customHeight="1" x14ac:dyDescent="0.3">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row>
    <row r="637" spans="1:38" ht="14.25" customHeight="1" x14ac:dyDescent="0.3">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row>
    <row r="638" spans="1:38" ht="14.25" customHeight="1" x14ac:dyDescent="0.3">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row>
    <row r="639" spans="1:38" ht="14.25" customHeight="1" x14ac:dyDescent="0.3">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row>
    <row r="640" spans="1:38" ht="14.25" customHeight="1" x14ac:dyDescent="0.3">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row>
    <row r="641" spans="1:38" ht="14.25" customHeight="1" x14ac:dyDescent="0.3">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row>
    <row r="642" spans="1:38" ht="14.25" customHeight="1" x14ac:dyDescent="0.3">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row>
    <row r="643" spans="1:38" ht="14.25" customHeight="1" x14ac:dyDescent="0.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row>
    <row r="644" spans="1:38" ht="14.25" customHeight="1" x14ac:dyDescent="0.3">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row>
    <row r="645" spans="1:38" ht="14.25" customHeight="1" x14ac:dyDescent="0.3">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row>
    <row r="646" spans="1:38" ht="14.25" customHeight="1" x14ac:dyDescent="0.3">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row>
    <row r="647" spans="1:38" ht="14.25" customHeight="1" x14ac:dyDescent="0.3">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row>
    <row r="648" spans="1:38" ht="14.25" customHeight="1" x14ac:dyDescent="0.3">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row>
    <row r="649" spans="1:38" ht="14.25" customHeight="1" x14ac:dyDescent="0.3">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row>
    <row r="650" spans="1:38" ht="14.25" customHeight="1" x14ac:dyDescent="0.3">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row>
    <row r="651" spans="1:38" ht="14.25" customHeight="1" x14ac:dyDescent="0.3">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row>
    <row r="652" spans="1:38" ht="14.25" customHeight="1" x14ac:dyDescent="0.3">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row>
    <row r="653" spans="1:38" ht="14.25" customHeight="1" x14ac:dyDescent="0.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row>
    <row r="654" spans="1:38" ht="14.25" customHeight="1" x14ac:dyDescent="0.3">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row>
    <row r="655" spans="1:38" ht="14.25" customHeight="1" x14ac:dyDescent="0.3">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row>
    <row r="656" spans="1:38" ht="14.25" customHeight="1" x14ac:dyDescent="0.3">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row>
    <row r="657" spans="1:38" ht="14.25" customHeight="1" x14ac:dyDescent="0.3">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row>
    <row r="658" spans="1:38" ht="14.25" customHeight="1" x14ac:dyDescent="0.3">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row>
    <row r="659" spans="1:38" ht="14.25" customHeight="1" x14ac:dyDescent="0.3">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row>
    <row r="660" spans="1:38" ht="14.25" customHeight="1" x14ac:dyDescent="0.3">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row>
    <row r="661" spans="1:38" ht="14.25" customHeight="1" x14ac:dyDescent="0.3">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row>
    <row r="662" spans="1:38" ht="14.25" customHeight="1" x14ac:dyDescent="0.3">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row>
    <row r="663" spans="1:38" ht="14.25" customHeight="1" x14ac:dyDescent="0.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row>
    <row r="664" spans="1:38" ht="14.25" customHeight="1" x14ac:dyDescent="0.3">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row>
    <row r="665" spans="1:38" ht="14.25" customHeight="1" x14ac:dyDescent="0.3">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row>
    <row r="666" spans="1:38" ht="14.25" customHeight="1" x14ac:dyDescent="0.3">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row>
    <row r="667" spans="1:38" ht="14.25" customHeight="1" x14ac:dyDescent="0.3">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row>
    <row r="668" spans="1:38" ht="14.25" customHeight="1" x14ac:dyDescent="0.3">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row>
    <row r="669" spans="1:38" ht="14.25" customHeight="1" x14ac:dyDescent="0.3">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row>
    <row r="670" spans="1:38" ht="14.25" customHeight="1" x14ac:dyDescent="0.3">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row>
    <row r="671" spans="1:38" ht="14.25" customHeight="1" x14ac:dyDescent="0.3">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row>
    <row r="672" spans="1:38" ht="14.25" customHeight="1" x14ac:dyDescent="0.3">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row>
    <row r="673" spans="1:38" ht="14.25" customHeight="1" x14ac:dyDescent="0.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row>
    <row r="674" spans="1:38" ht="14.25" customHeight="1" x14ac:dyDescent="0.3">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row>
    <row r="675" spans="1:38" ht="14.25" customHeight="1" x14ac:dyDescent="0.3">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row>
    <row r="676" spans="1:38" ht="14.25" customHeight="1" x14ac:dyDescent="0.3">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row>
    <row r="677" spans="1:38" ht="14.25" customHeight="1" x14ac:dyDescent="0.3">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row>
    <row r="678" spans="1:38" ht="14.25" customHeight="1" x14ac:dyDescent="0.3">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row>
    <row r="679" spans="1:38" ht="14.25" customHeight="1" x14ac:dyDescent="0.3">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row>
    <row r="680" spans="1:38" ht="14.25" customHeight="1" x14ac:dyDescent="0.3">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row>
    <row r="681" spans="1:38" ht="14.25" customHeight="1" x14ac:dyDescent="0.3">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row>
    <row r="682" spans="1:38" ht="14.25" customHeight="1" x14ac:dyDescent="0.3">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row>
    <row r="683" spans="1:38" ht="14.25" customHeight="1" x14ac:dyDescent="0.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row>
    <row r="684" spans="1:38" ht="14.25" customHeight="1" x14ac:dyDescent="0.3">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row>
    <row r="685" spans="1:38" ht="14.25" customHeight="1" x14ac:dyDescent="0.3">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row>
    <row r="686" spans="1:38" ht="14.25" customHeight="1" x14ac:dyDescent="0.3">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row>
    <row r="687" spans="1:38" ht="14.25" customHeight="1" x14ac:dyDescent="0.3">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row>
    <row r="688" spans="1:38" ht="14.25" customHeight="1" x14ac:dyDescent="0.3">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row>
    <row r="689" spans="1:38" ht="14.25" customHeight="1" x14ac:dyDescent="0.3">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row>
    <row r="690" spans="1:38" ht="14.25" customHeight="1" x14ac:dyDescent="0.3">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row>
    <row r="691" spans="1:38" ht="14.25" customHeight="1" x14ac:dyDescent="0.3">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row>
    <row r="692" spans="1:38" ht="14.25" customHeight="1" x14ac:dyDescent="0.3">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row>
    <row r="693" spans="1:38" ht="14.25" customHeight="1" x14ac:dyDescent="0.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row>
    <row r="694" spans="1:38" ht="14.25" customHeight="1" x14ac:dyDescent="0.3">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row>
    <row r="695" spans="1:38" ht="14.25" customHeight="1" x14ac:dyDescent="0.3">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row>
    <row r="696" spans="1:38" ht="14.25" customHeight="1" x14ac:dyDescent="0.3">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row>
    <row r="697" spans="1:38" ht="14.25" customHeight="1" x14ac:dyDescent="0.3">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row>
    <row r="698" spans="1:38" ht="14.25" customHeight="1" x14ac:dyDescent="0.3">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row>
    <row r="699" spans="1:38" ht="14.25" customHeight="1" x14ac:dyDescent="0.3">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row>
    <row r="700" spans="1:38" ht="14.25" customHeight="1" x14ac:dyDescent="0.3">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row>
    <row r="701" spans="1:38" ht="14.25" customHeight="1" x14ac:dyDescent="0.3">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row>
    <row r="702" spans="1:38" ht="14.25" customHeight="1" x14ac:dyDescent="0.3">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row>
    <row r="703" spans="1:38" ht="14.25" customHeight="1" x14ac:dyDescent="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row>
    <row r="704" spans="1:38" ht="14.25" customHeight="1" x14ac:dyDescent="0.3">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row>
    <row r="705" spans="1:38" ht="14.25" customHeight="1" x14ac:dyDescent="0.3">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row>
    <row r="706" spans="1:38" ht="14.25" customHeight="1" x14ac:dyDescent="0.3">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row>
    <row r="707" spans="1:38" ht="14.25" customHeight="1" x14ac:dyDescent="0.3">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row>
    <row r="708" spans="1:38" ht="14.25" customHeight="1" x14ac:dyDescent="0.3">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row>
    <row r="709" spans="1:38" ht="14.25" customHeight="1" x14ac:dyDescent="0.3">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row>
    <row r="710" spans="1:38" ht="14.25" customHeight="1" x14ac:dyDescent="0.3">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row>
    <row r="711" spans="1:38" ht="14.25" customHeight="1" x14ac:dyDescent="0.3">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row>
    <row r="712" spans="1:38" ht="14.25" customHeight="1" x14ac:dyDescent="0.3">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row>
    <row r="713" spans="1:38" ht="14.25" customHeight="1" x14ac:dyDescent="0.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row>
    <row r="714" spans="1:38" ht="14.25" customHeight="1" x14ac:dyDescent="0.3">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row>
    <row r="715" spans="1:38" ht="14.25" customHeight="1" x14ac:dyDescent="0.3">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row>
    <row r="716" spans="1:38" ht="14.25" customHeight="1" x14ac:dyDescent="0.3">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row>
    <row r="717" spans="1:38" ht="14.25" customHeight="1" x14ac:dyDescent="0.3">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row>
    <row r="718" spans="1:38" ht="14.25" customHeight="1" x14ac:dyDescent="0.3">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row>
    <row r="719" spans="1:38" ht="14.25" customHeight="1" x14ac:dyDescent="0.3">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row>
    <row r="720" spans="1:38" ht="14.25" customHeight="1" x14ac:dyDescent="0.3">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row>
    <row r="721" spans="1:38" ht="14.25" customHeight="1" x14ac:dyDescent="0.3">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row>
    <row r="722" spans="1:38" ht="14.25" customHeight="1" x14ac:dyDescent="0.3">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row>
    <row r="723" spans="1:38" ht="14.25" customHeight="1" x14ac:dyDescent="0.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row>
    <row r="724" spans="1:38" ht="14.25" customHeight="1" x14ac:dyDescent="0.3">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row>
    <row r="725" spans="1:38" ht="14.25" customHeight="1" x14ac:dyDescent="0.3">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row>
    <row r="726" spans="1:38" ht="14.25" customHeight="1" x14ac:dyDescent="0.3">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row>
    <row r="727" spans="1:38" ht="14.25" customHeight="1" x14ac:dyDescent="0.3">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row>
    <row r="728" spans="1:38" ht="14.25" customHeight="1" x14ac:dyDescent="0.3">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row>
    <row r="729" spans="1:38" ht="14.25" customHeight="1" x14ac:dyDescent="0.3">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row>
    <row r="730" spans="1:38" ht="14.25" customHeight="1" x14ac:dyDescent="0.3">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row>
    <row r="731" spans="1:38" ht="14.25" customHeight="1" x14ac:dyDescent="0.3">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row>
    <row r="732" spans="1:38" ht="14.25" customHeight="1" x14ac:dyDescent="0.3">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row>
    <row r="733" spans="1:38" ht="14.25" customHeight="1" x14ac:dyDescent="0.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row>
    <row r="734" spans="1:38" ht="14.25" customHeight="1" x14ac:dyDescent="0.3">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row>
    <row r="735" spans="1:38" ht="14.25" customHeight="1" x14ac:dyDescent="0.3">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row>
    <row r="736" spans="1:38" ht="14.25" customHeight="1" x14ac:dyDescent="0.3">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row>
    <row r="737" spans="1:38" ht="14.25" customHeight="1" x14ac:dyDescent="0.3">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row>
    <row r="738" spans="1:38" ht="14.25" customHeight="1" x14ac:dyDescent="0.3">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row>
    <row r="739" spans="1:38" ht="14.25" customHeight="1" x14ac:dyDescent="0.3">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row>
    <row r="740" spans="1:38" ht="14.25" customHeight="1" x14ac:dyDescent="0.3">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row>
    <row r="741" spans="1:38" ht="14.25" customHeight="1" x14ac:dyDescent="0.3">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row>
    <row r="742" spans="1:38" ht="14.25" customHeight="1" x14ac:dyDescent="0.3">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row>
    <row r="743" spans="1:38" ht="14.25" customHeight="1" x14ac:dyDescent="0.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row>
    <row r="744" spans="1:38" ht="14.25" customHeight="1" x14ac:dyDescent="0.3">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row>
    <row r="745" spans="1:38" ht="14.25" customHeight="1" x14ac:dyDescent="0.3">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row>
    <row r="746" spans="1:38" ht="14.25" customHeight="1" x14ac:dyDescent="0.3">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row>
    <row r="747" spans="1:38" ht="14.25" customHeight="1" x14ac:dyDescent="0.3">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row>
    <row r="748" spans="1:38" ht="14.25" customHeight="1" x14ac:dyDescent="0.3">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row>
    <row r="749" spans="1:38" ht="14.25" customHeight="1" x14ac:dyDescent="0.3">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row>
    <row r="750" spans="1:38" ht="14.25" customHeight="1" x14ac:dyDescent="0.3">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row>
    <row r="751" spans="1:38" ht="14.25" customHeight="1" x14ac:dyDescent="0.3">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row>
    <row r="752" spans="1:38" ht="14.25" customHeight="1" x14ac:dyDescent="0.3">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row>
    <row r="753" spans="1:38" ht="14.25" customHeight="1" x14ac:dyDescent="0.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row>
    <row r="754" spans="1:38" ht="14.25" customHeight="1" x14ac:dyDescent="0.3">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row>
    <row r="755" spans="1:38" ht="14.25" customHeight="1" x14ac:dyDescent="0.3">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row>
    <row r="756" spans="1:38" ht="14.25" customHeight="1" x14ac:dyDescent="0.3">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row>
    <row r="757" spans="1:38" ht="14.25" customHeight="1" x14ac:dyDescent="0.3">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row>
    <row r="758" spans="1:38" ht="14.25" customHeight="1" x14ac:dyDescent="0.3">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row>
    <row r="759" spans="1:38" ht="14.25" customHeight="1" x14ac:dyDescent="0.3">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row>
    <row r="760" spans="1:38" ht="14.25" customHeight="1" x14ac:dyDescent="0.3">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row>
    <row r="761" spans="1:38" ht="14.25" customHeight="1" x14ac:dyDescent="0.3">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row>
    <row r="762" spans="1:38" ht="14.25" customHeight="1" x14ac:dyDescent="0.3">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row>
    <row r="763" spans="1:38" ht="14.25" customHeight="1" x14ac:dyDescent="0.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row>
    <row r="764" spans="1:38" ht="14.25" customHeight="1" x14ac:dyDescent="0.3">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row>
    <row r="765" spans="1:38" ht="14.25" customHeight="1" x14ac:dyDescent="0.3">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row>
    <row r="766" spans="1:38" ht="14.25" customHeight="1" x14ac:dyDescent="0.3">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row>
    <row r="767" spans="1:38" ht="14.25" customHeight="1" x14ac:dyDescent="0.3">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row>
    <row r="768" spans="1:38" ht="14.25" customHeight="1" x14ac:dyDescent="0.3">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row>
    <row r="769" spans="1:38" ht="14.25" customHeight="1" x14ac:dyDescent="0.3">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row>
    <row r="770" spans="1:38" ht="14.25" customHeight="1" x14ac:dyDescent="0.3">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row>
    <row r="771" spans="1:38" ht="14.25" customHeight="1" x14ac:dyDescent="0.3">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row>
    <row r="772" spans="1:38" ht="14.25" customHeight="1" x14ac:dyDescent="0.3">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row>
    <row r="773" spans="1:38" ht="14.25" customHeight="1" x14ac:dyDescent="0.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row>
    <row r="774" spans="1:38" ht="14.25" customHeight="1" x14ac:dyDescent="0.3">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row>
    <row r="775" spans="1:38" ht="14.25" customHeight="1" x14ac:dyDescent="0.3">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row>
    <row r="776" spans="1:38" ht="14.25" customHeight="1" x14ac:dyDescent="0.3">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row>
    <row r="777" spans="1:38" ht="14.25" customHeight="1" x14ac:dyDescent="0.3">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row>
    <row r="778" spans="1:38" ht="14.25" customHeight="1" x14ac:dyDescent="0.3">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row>
    <row r="779" spans="1:38" ht="14.25" customHeight="1" x14ac:dyDescent="0.3">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row>
    <row r="780" spans="1:38" ht="14.25" customHeight="1" x14ac:dyDescent="0.3">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row>
    <row r="781" spans="1:38" ht="14.25" customHeight="1" x14ac:dyDescent="0.3">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row>
    <row r="782" spans="1:38" ht="14.25" customHeight="1" x14ac:dyDescent="0.3">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row>
    <row r="783" spans="1:38" ht="14.25" customHeight="1" x14ac:dyDescent="0.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row>
    <row r="784" spans="1:38" ht="14.25" customHeight="1" x14ac:dyDescent="0.3">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row>
    <row r="785" spans="1:38" ht="14.25" customHeight="1" x14ac:dyDescent="0.3">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row>
    <row r="786" spans="1:38" ht="14.25" customHeight="1" x14ac:dyDescent="0.3">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row>
    <row r="787" spans="1:38" ht="14.25" customHeight="1" x14ac:dyDescent="0.3">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row>
    <row r="788" spans="1:38" ht="14.25" customHeight="1" x14ac:dyDescent="0.3">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row>
    <row r="789" spans="1:38" ht="14.25" customHeight="1" x14ac:dyDescent="0.3">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row>
    <row r="790" spans="1:38" ht="14.25" customHeight="1" x14ac:dyDescent="0.3">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row>
    <row r="791" spans="1:38" ht="14.25" customHeight="1" x14ac:dyDescent="0.3">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row>
    <row r="792" spans="1:38" ht="14.25" customHeight="1" x14ac:dyDescent="0.3">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row>
    <row r="793" spans="1:38" ht="14.25" customHeight="1" x14ac:dyDescent="0.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row>
    <row r="794" spans="1:38" ht="14.25" customHeight="1" x14ac:dyDescent="0.3">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row>
    <row r="795" spans="1:38" ht="14.25" customHeight="1" x14ac:dyDescent="0.3">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row>
    <row r="796" spans="1:38" ht="14.25" customHeight="1" x14ac:dyDescent="0.3">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row>
    <row r="797" spans="1:38" ht="14.25" customHeight="1" x14ac:dyDescent="0.3">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row>
    <row r="798" spans="1:38" ht="14.25" customHeight="1" x14ac:dyDescent="0.3">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row>
    <row r="799" spans="1:38" ht="14.25" customHeight="1" x14ac:dyDescent="0.3">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row>
    <row r="800" spans="1:38" ht="14.25" customHeight="1" x14ac:dyDescent="0.3">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row>
    <row r="801" spans="1:38" ht="14.25" customHeight="1" x14ac:dyDescent="0.3">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row>
    <row r="802" spans="1:38" ht="14.25" customHeight="1" x14ac:dyDescent="0.3">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row>
    <row r="803" spans="1:38" ht="14.25" customHeight="1" x14ac:dyDescent="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row>
    <row r="804" spans="1:38" ht="14.25" customHeight="1" x14ac:dyDescent="0.3">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row>
    <row r="805" spans="1:38" ht="14.25" customHeight="1" x14ac:dyDescent="0.3">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row>
    <row r="806" spans="1:38" ht="14.25" customHeight="1" x14ac:dyDescent="0.3">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row>
    <row r="807" spans="1:38" ht="14.25" customHeight="1" x14ac:dyDescent="0.3">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row>
    <row r="808" spans="1:38" ht="14.25" customHeight="1" x14ac:dyDescent="0.3">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row>
    <row r="809" spans="1:38" ht="14.25" customHeight="1" x14ac:dyDescent="0.3">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row>
    <row r="810" spans="1:38" ht="14.25" customHeight="1" x14ac:dyDescent="0.3">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row>
    <row r="811" spans="1:38" ht="14.25" customHeight="1" x14ac:dyDescent="0.3">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row>
    <row r="812" spans="1:38" ht="14.25" customHeight="1" x14ac:dyDescent="0.3">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row>
    <row r="813" spans="1:38" ht="14.25" customHeight="1" x14ac:dyDescent="0.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row>
    <row r="814" spans="1:38" ht="14.25" customHeight="1" x14ac:dyDescent="0.3">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row>
    <row r="815" spans="1:38" ht="14.25" customHeight="1" x14ac:dyDescent="0.3">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row>
    <row r="816" spans="1:38" ht="14.25" customHeight="1" x14ac:dyDescent="0.3">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row>
    <row r="817" spans="1:38" ht="14.25" customHeight="1" x14ac:dyDescent="0.3">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row>
    <row r="818" spans="1:38" ht="14.25" customHeight="1" x14ac:dyDescent="0.3">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row>
    <row r="819" spans="1:38" ht="14.25" customHeight="1" x14ac:dyDescent="0.3">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row>
    <row r="820" spans="1:38" ht="14.25" customHeight="1" x14ac:dyDescent="0.3">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row>
    <row r="821" spans="1:38" ht="14.25" customHeight="1" x14ac:dyDescent="0.3">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row>
    <row r="822" spans="1:38" ht="14.25" customHeight="1" x14ac:dyDescent="0.3">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row>
    <row r="823" spans="1:38" ht="14.25" customHeight="1" x14ac:dyDescent="0.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row>
    <row r="824" spans="1:38" ht="14.25" customHeight="1" x14ac:dyDescent="0.3">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row>
    <row r="825" spans="1:38" ht="14.25" customHeight="1" x14ac:dyDescent="0.3">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row>
    <row r="826" spans="1:38" ht="14.25" customHeight="1" x14ac:dyDescent="0.3">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row>
    <row r="827" spans="1:38" ht="14.25" customHeight="1" x14ac:dyDescent="0.3">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row>
    <row r="828" spans="1:38" ht="14.25" customHeight="1" x14ac:dyDescent="0.3">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row>
    <row r="829" spans="1:38" ht="14.25" customHeight="1" x14ac:dyDescent="0.3">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row>
    <row r="830" spans="1:38" ht="14.25" customHeight="1" x14ac:dyDescent="0.3">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row>
    <row r="831" spans="1:38" ht="14.25" customHeight="1" x14ac:dyDescent="0.3">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row>
    <row r="832" spans="1:38" ht="14.25" customHeight="1" x14ac:dyDescent="0.3">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row>
    <row r="833" spans="1:38" ht="14.25" customHeight="1" x14ac:dyDescent="0.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row>
    <row r="834" spans="1:38" ht="14.25" customHeight="1" x14ac:dyDescent="0.3">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row>
    <row r="835" spans="1:38" ht="14.25" customHeight="1" x14ac:dyDescent="0.3">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row>
    <row r="836" spans="1:38" ht="14.25" customHeight="1" x14ac:dyDescent="0.3">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row>
    <row r="837" spans="1:38" ht="14.25" customHeight="1" x14ac:dyDescent="0.3">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row>
    <row r="838" spans="1:38" ht="14.25" customHeight="1" x14ac:dyDescent="0.3">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row>
    <row r="839" spans="1:38" ht="14.25" customHeight="1" x14ac:dyDescent="0.3">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row>
    <row r="840" spans="1:38" ht="14.25" customHeight="1" x14ac:dyDescent="0.3">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row>
    <row r="841" spans="1:38" ht="14.25" customHeight="1" x14ac:dyDescent="0.3">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row>
    <row r="842" spans="1:38" ht="14.25" customHeight="1" x14ac:dyDescent="0.3">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row>
    <row r="843" spans="1:38" ht="14.25" customHeight="1" x14ac:dyDescent="0.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row>
    <row r="844" spans="1:38" ht="14.25" customHeight="1" x14ac:dyDescent="0.3">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row>
    <row r="845" spans="1:38" ht="14.25" customHeight="1" x14ac:dyDescent="0.3">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row>
    <row r="846" spans="1:38" ht="14.25" customHeight="1" x14ac:dyDescent="0.3">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row>
    <row r="847" spans="1:38" ht="14.25" customHeight="1" x14ac:dyDescent="0.3">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row>
    <row r="848" spans="1:38" ht="14.25" customHeight="1" x14ac:dyDescent="0.3">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row>
    <row r="849" spans="1:38" ht="14.25" customHeight="1" x14ac:dyDescent="0.3">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row>
    <row r="850" spans="1:38" ht="14.25" customHeight="1" x14ac:dyDescent="0.3">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row>
    <row r="851" spans="1:38" ht="14.25" customHeight="1" x14ac:dyDescent="0.3">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row>
    <row r="852" spans="1:38" ht="14.25" customHeight="1" x14ac:dyDescent="0.3">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row>
    <row r="853" spans="1:38" ht="14.25" customHeight="1" x14ac:dyDescent="0.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row>
    <row r="854" spans="1:38" ht="14.25" customHeight="1" x14ac:dyDescent="0.3">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row>
    <row r="855" spans="1:38" ht="14.25" customHeight="1" x14ac:dyDescent="0.3">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row>
    <row r="856" spans="1:38" ht="14.25" customHeight="1" x14ac:dyDescent="0.3">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row>
    <row r="857" spans="1:38" ht="14.25" customHeight="1" x14ac:dyDescent="0.3">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row>
    <row r="858" spans="1:38" ht="14.25" customHeight="1" x14ac:dyDescent="0.3">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row>
    <row r="859" spans="1:38" ht="14.25" customHeight="1" x14ac:dyDescent="0.3">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row>
    <row r="860" spans="1:38" ht="14.25" customHeight="1" x14ac:dyDescent="0.3">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row>
    <row r="861" spans="1:38" ht="14.25" customHeight="1" x14ac:dyDescent="0.3">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row>
    <row r="862" spans="1:38" ht="14.25" customHeight="1" x14ac:dyDescent="0.3">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row>
    <row r="863" spans="1:38" ht="14.25" customHeight="1" x14ac:dyDescent="0.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row>
    <row r="864" spans="1:38" ht="14.25" customHeight="1" x14ac:dyDescent="0.3">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row>
    <row r="865" spans="1:38" ht="14.25" customHeight="1" x14ac:dyDescent="0.3">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row>
    <row r="866" spans="1:38" ht="14.25" customHeight="1" x14ac:dyDescent="0.3">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row>
    <row r="867" spans="1:38" ht="14.25" customHeight="1" x14ac:dyDescent="0.3">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row>
    <row r="868" spans="1:38" ht="14.25" customHeight="1" x14ac:dyDescent="0.3">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row>
    <row r="869" spans="1:38" ht="14.25" customHeight="1" x14ac:dyDescent="0.3">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row>
    <row r="870" spans="1:38" ht="14.25" customHeight="1" x14ac:dyDescent="0.3">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row>
    <row r="871" spans="1:38" ht="14.25" customHeight="1" x14ac:dyDescent="0.3">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row>
    <row r="872" spans="1:38" ht="14.25" customHeight="1" x14ac:dyDescent="0.3">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row>
    <row r="873" spans="1:38" ht="14.25" customHeight="1" x14ac:dyDescent="0.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row>
    <row r="874" spans="1:38" ht="14.25" customHeight="1" x14ac:dyDescent="0.3">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row>
    <row r="875" spans="1:38" ht="14.25" customHeight="1" x14ac:dyDescent="0.3">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row>
    <row r="876" spans="1:38" ht="14.25" customHeight="1" x14ac:dyDescent="0.3">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row>
    <row r="877" spans="1:38" ht="14.25" customHeight="1" x14ac:dyDescent="0.3">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row>
    <row r="878" spans="1:38" ht="14.25" customHeight="1" x14ac:dyDescent="0.3">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row>
    <row r="879" spans="1:38" ht="14.25" customHeight="1" x14ac:dyDescent="0.3">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row>
    <row r="880" spans="1:38" ht="14.25" customHeight="1" x14ac:dyDescent="0.3">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row>
    <row r="881" spans="1:38" ht="14.25" customHeight="1" x14ac:dyDescent="0.3">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row>
    <row r="882" spans="1:38" ht="14.25" customHeight="1" x14ac:dyDescent="0.3">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row>
    <row r="883" spans="1:38" ht="14.25" customHeight="1" x14ac:dyDescent="0.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row>
    <row r="884" spans="1:38" ht="14.25" customHeight="1" x14ac:dyDescent="0.3">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row>
    <row r="885" spans="1:38" ht="14.25" customHeight="1" x14ac:dyDescent="0.3">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row>
    <row r="886" spans="1:38" ht="14.25" customHeight="1" x14ac:dyDescent="0.3">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row>
    <row r="887" spans="1:38" ht="14.25" customHeight="1" x14ac:dyDescent="0.3">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row>
    <row r="888" spans="1:38" ht="14.25" customHeight="1" x14ac:dyDescent="0.3">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row>
    <row r="889" spans="1:38" ht="14.25" customHeight="1" x14ac:dyDescent="0.3">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row>
    <row r="890" spans="1:38" ht="14.25" customHeight="1" x14ac:dyDescent="0.3">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row>
    <row r="891" spans="1:38" ht="14.25" customHeight="1" x14ac:dyDescent="0.3">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row>
    <row r="892" spans="1:38" ht="14.25" customHeight="1" x14ac:dyDescent="0.3">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row>
    <row r="893" spans="1:38" ht="14.25" customHeight="1" x14ac:dyDescent="0.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row>
    <row r="894" spans="1:38" ht="14.25" customHeight="1" x14ac:dyDescent="0.3">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row>
    <row r="895" spans="1:38" ht="14.25" customHeight="1" x14ac:dyDescent="0.3">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row>
    <row r="896" spans="1:38" ht="14.25" customHeight="1" x14ac:dyDescent="0.3">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row>
    <row r="897" spans="1:38" ht="14.25" customHeight="1" x14ac:dyDescent="0.3">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row>
    <row r="898" spans="1:38" ht="14.25" customHeight="1" x14ac:dyDescent="0.3">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row>
    <row r="899" spans="1:38" ht="14.25" customHeight="1" x14ac:dyDescent="0.3">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row>
    <row r="900" spans="1:38" ht="14.25" customHeight="1" x14ac:dyDescent="0.3">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row>
    <row r="901" spans="1:38" ht="14.25" customHeight="1" x14ac:dyDescent="0.3">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row>
    <row r="902" spans="1:38" ht="14.25" customHeight="1" x14ac:dyDescent="0.3">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row>
    <row r="903" spans="1:38" ht="14.25" customHeight="1" x14ac:dyDescent="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row>
    <row r="904" spans="1:38" ht="14.25" customHeight="1" x14ac:dyDescent="0.3">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row>
    <row r="905" spans="1:38" ht="14.25" customHeight="1" x14ac:dyDescent="0.3">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row>
    <row r="906" spans="1:38" ht="14.25" customHeight="1" x14ac:dyDescent="0.3">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row>
    <row r="907" spans="1:38" ht="14.25" customHeight="1" x14ac:dyDescent="0.3">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row>
    <row r="908" spans="1:38" ht="14.25" customHeight="1" x14ac:dyDescent="0.3">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row>
    <row r="909" spans="1:38" ht="14.25" customHeight="1" x14ac:dyDescent="0.3">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row>
    <row r="910" spans="1:38" ht="14.25" customHeight="1" x14ac:dyDescent="0.3">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row>
    <row r="911" spans="1:38" ht="14.25" customHeight="1" x14ac:dyDescent="0.3">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row>
    <row r="912" spans="1:38" ht="14.25" customHeight="1" x14ac:dyDescent="0.3">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row>
    <row r="913" spans="1:38" ht="14.25" customHeight="1" x14ac:dyDescent="0.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row>
    <row r="914" spans="1:38" ht="14.25" customHeight="1" x14ac:dyDescent="0.3">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row>
    <row r="915" spans="1:38" ht="14.25" customHeight="1" x14ac:dyDescent="0.3">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row>
    <row r="916" spans="1:38" ht="14.25" customHeight="1" x14ac:dyDescent="0.3">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row>
    <row r="917" spans="1:38" ht="14.25" customHeight="1" x14ac:dyDescent="0.3">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row>
    <row r="918" spans="1:38" ht="14.25" customHeight="1" x14ac:dyDescent="0.3">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row>
    <row r="919" spans="1:38" ht="14.25" customHeight="1" x14ac:dyDescent="0.3">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row>
    <row r="920" spans="1:38" ht="14.25" customHeight="1" x14ac:dyDescent="0.3">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row>
    <row r="921" spans="1:38" ht="14.25" customHeight="1" x14ac:dyDescent="0.3">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row>
    <row r="922" spans="1:38" ht="14.25" customHeight="1" x14ac:dyDescent="0.3">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row>
    <row r="923" spans="1:38" ht="14.25" customHeight="1" x14ac:dyDescent="0.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row>
    <row r="924" spans="1:38" ht="14.25" customHeight="1" x14ac:dyDescent="0.3">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row>
    <row r="925" spans="1:38" ht="14.25" customHeight="1" x14ac:dyDescent="0.3">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row>
    <row r="926" spans="1:38" ht="14.25" customHeight="1" x14ac:dyDescent="0.3">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row>
    <row r="927" spans="1:38" ht="14.25" customHeight="1" x14ac:dyDescent="0.3">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row>
    <row r="928" spans="1:38" ht="14.25" customHeight="1" x14ac:dyDescent="0.3">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row>
    <row r="929" spans="1:38" ht="14.25" customHeight="1" x14ac:dyDescent="0.3">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row>
    <row r="930" spans="1:38" ht="14.25" customHeight="1" x14ac:dyDescent="0.3">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row>
    <row r="931" spans="1:38" ht="14.25" customHeight="1" x14ac:dyDescent="0.3">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row>
    <row r="932" spans="1:38" ht="14.25" customHeight="1" x14ac:dyDescent="0.3">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row>
    <row r="933" spans="1:38" ht="14.25" customHeight="1" x14ac:dyDescent="0.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row>
    <row r="934" spans="1:38" ht="14.25" customHeight="1" x14ac:dyDescent="0.3">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row>
    <row r="935" spans="1:38" ht="14.25" customHeight="1" x14ac:dyDescent="0.3">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row>
    <row r="936" spans="1:38" ht="14.25" customHeight="1" x14ac:dyDescent="0.3">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row>
    <row r="937" spans="1:38" ht="14.25" customHeight="1" x14ac:dyDescent="0.3">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row>
    <row r="938" spans="1:38" ht="14.25" customHeight="1" x14ac:dyDescent="0.3">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row>
    <row r="939" spans="1:38" ht="14.25" customHeight="1" x14ac:dyDescent="0.3">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row>
    <row r="940" spans="1:38" ht="14.25" customHeight="1" x14ac:dyDescent="0.3">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row>
    <row r="941" spans="1:38" ht="14.25" customHeight="1" x14ac:dyDescent="0.3">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row>
    <row r="942" spans="1:38" ht="14.25" customHeight="1" x14ac:dyDescent="0.3">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row>
    <row r="943" spans="1:38" ht="14.25" customHeight="1" x14ac:dyDescent="0.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row>
    <row r="944" spans="1:38" ht="14.25" customHeight="1" x14ac:dyDescent="0.3">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row>
    <row r="945" spans="1:38" ht="14.25" customHeight="1" x14ac:dyDescent="0.3">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row>
    <row r="946" spans="1:38" ht="14.25" customHeight="1" x14ac:dyDescent="0.3">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row>
    <row r="947" spans="1:38" ht="14.25" customHeight="1" x14ac:dyDescent="0.3">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row>
    <row r="948" spans="1:38" ht="14.25" customHeight="1" x14ac:dyDescent="0.3">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row>
    <row r="949" spans="1:38" ht="14.25" customHeight="1" x14ac:dyDescent="0.3">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row>
    <row r="950" spans="1:38" ht="14.25" customHeight="1" x14ac:dyDescent="0.3">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row>
    <row r="951" spans="1:38" ht="14.25" customHeight="1" x14ac:dyDescent="0.3">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row>
    <row r="952" spans="1:38" ht="14.25" customHeight="1" x14ac:dyDescent="0.3">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row>
    <row r="953" spans="1:38" ht="14.25" customHeight="1" x14ac:dyDescent="0.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row>
    <row r="954" spans="1:38" ht="14.25" customHeight="1" x14ac:dyDescent="0.3">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row>
    <row r="955" spans="1:38" ht="14.25" customHeight="1" x14ac:dyDescent="0.3">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row>
    <row r="956" spans="1:38" ht="14.25" customHeight="1" x14ac:dyDescent="0.3">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row>
    <row r="957" spans="1:38" ht="14.25" customHeight="1" x14ac:dyDescent="0.3">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row>
    <row r="958" spans="1:38" ht="14.25" customHeight="1" x14ac:dyDescent="0.3">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row>
    <row r="959" spans="1:38" ht="14.25" customHeight="1" x14ac:dyDescent="0.3">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row>
    <row r="960" spans="1:38" ht="14.25" customHeight="1" x14ac:dyDescent="0.3">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row>
    <row r="961" spans="1:38" ht="14.25" customHeight="1" x14ac:dyDescent="0.3">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row>
    <row r="962" spans="1:38" ht="14.25" customHeight="1" x14ac:dyDescent="0.3">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row>
    <row r="963" spans="1:38" ht="14.25" customHeight="1" x14ac:dyDescent="0.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row>
    <row r="964" spans="1:38" ht="14.25" customHeight="1" x14ac:dyDescent="0.3">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row>
    <row r="965" spans="1:38" ht="14.25" customHeight="1" x14ac:dyDescent="0.3">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row>
    <row r="966" spans="1:38" ht="14.25" customHeight="1" x14ac:dyDescent="0.3">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row>
    <row r="967" spans="1:38" ht="14.25" customHeight="1" x14ac:dyDescent="0.3">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row>
    <row r="968" spans="1:38" ht="14.25" customHeight="1" x14ac:dyDescent="0.3">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row>
    <row r="969" spans="1:38" ht="14.25" customHeight="1" x14ac:dyDescent="0.3">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row>
    <row r="970" spans="1:38" ht="14.25" customHeight="1" x14ac:dyDescent="0.3">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row>
    <row r="971" spans="1:38" ht="14.25" customHeight="1" x14ac:dyDescent="0.3">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row>
    <row r="972" spans="1:38" ht="14.25" customHeight="1" x14ac:dyDescent="0.3">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row>
    <row r="973" spans="1:38" ht="14.25" customHeight="1" x14ac:dyDescent="0.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row>
    <row r="974" spans="1:38" ht="14.25" customHeight="1" x14ac:dyDescent="0.3">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row>
    <row r="975" spans="1:38" ht="14.25" customHeight="1" x14ac:dyDescent="0.3">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row>
    <row r="976" spans="1:38" ht="14.25" customHeight="1" x14ac:dyDescent="0.3">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row>
    <row r="977" spans="1:38" ht="14.25" customHeight="1" x14ac:dyDescent="0.3">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row>
    <row r="978" spans="1:38" ht="14.25" customHeight="1" x14ac:dyDescent="0.3">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row>
    <row r="979" spans="1:38" ht="14.25" customHeight="1" x14ac:dyDescent="0.3">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row>
    <row r="980" spans="1:38" ht="14.25" customHeight="1" x14ac:dyDescent="0.3">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row>
    <row r="981" spans="1:38" ht="14.25" customHeight="1" x14ac:dyDescent="0.3">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row>
    <row r="982" spans="1:38" ht="14.25" customHeight="1" x14ac:dyDescent="0.3">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row>
    <row r="983" spans="1:38" ht="14.25" customHeight="1" x14ac:dyDescent="0.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row>
    <row r="984" spans="1:38" ht="14.25" customHeight="1" x14ac:dyDescent="0.3">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row>
    <row r="985" spans="1:38" ht="14.25" customHeight="1" x14ac:dyDescent="0.3">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row>
    <row r="986" spans="1:38" ht="14.25" customHeight="1" x14ac:dyDescent="0.3">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row>
    <row r="987" spans="1:38" ht="14.25" customHeight="1" x14ac:dyDescent="0.3">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row>
    <row r="988" spans="1:38" ht="14.25" customHeight="1" x14ac:dyDescent="0.3">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row>
    <row r="989" spans="1:38" ht="14.25" customHeight="1" x14ac:dyDescent="0.3">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row>
    <row r="990" spans="1:38" ht="14.25" customHeight="1" x14ac:dyDescent="0.3">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row>
    <row r="991" spans="1:38" ht="14.25" customHeight="1" x14ac:dyDescent="0.3">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row>
    <row r="992" spans="1:38" ht="14.25" customHeight="1" x14ac:dyDescent="0.3">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row>
    <row r="993" spans="1:38" ht="14.25" customHeight="1" x14ac:dyDescent="0.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row>
    <row r="994" spans="1:38" ht="14.25" customHeight="1" x14ac:dyDescent="0.3">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row>
    <row r="995" spans="1:38" ht="14.25" customHeight="1" x14ac:dyDescent="0.3">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row>
    <row r="996" spans="1:38" ht="14.25" customHeight="1" x14ac:dyDescent="0.3">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row>
    <row r="997" spans="1:38" ht="14.25" customHeight="1" x14ac:dyDescent="0.3">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row>
    <row r="998" spans="1:38" ht="14.25" customHeight="1" x14ac:dyDescent="0.3">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row>
    <row r="999" spans="1:38" ht="14.25" customHeight="1" x14ac:dyDescent="0.3">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row>
    <row r="1000" spans="1:38" ht="14.25" customHeight="1" x14ac:dyDescent="0.3">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row>
  </sheetData>
  <mergeCells count="158">
    <mergeCell ref="G48:G49"/>
    <mergeCell ref="H48:H49"/>
    <mergeCell ref="E44:E45"/>
    <mergeCell ref="E46:E47"/>
    <mergeCell ref="F46:F47"/>
    <mergeCell ref="G46:G47"/>
    <mergeCell ref="H46:H47"/>
    <mergeCell ref="E48:E49"/>
    <mergeCell ref="F48:F49"/>
    <mergeCell ref="H36:H37"/>
    <mergeCell ref="H40:H41"/>
    <mergeCell ref="F44:F45"/>
    <mergeCell ref="G44:G45"/>
    <mergeCell ref="F40:F41"/>
    <mergeCell ref="G40:G41"/>
    <mergeCell ref="E42:E43"/>
    <mergeCell ref="F42:F43"/>
    <mergeCell ref="G42:G43"/>
    <mergeCell ref="H42:H43"/>
    <mergeCell ref="H44:H45"/>
    <mergeCell ref="E36:E37"/>
    <mergeCell ref="F36:F37"/>
    <mergeCell ref="G36:G37"/>
    <mergeCell ref="E38:E39"/>
    <mergeCell ref="F38:F39"/>
    <mergeCell ref="G38:G39"/>
    <mergeCell ref="H38:H39"/>
    <mergeCell ref="E40:E41"/>
    <mergeCell ref="D38:D39"/>
    <mergeCell ref="C42:C49"/>
    <mergeCell ref="D42:D43"/>
    <mergeCell ref="D44:D45"/>
    <mergeCell ref="D46:D47"/>
    <mergeCell ref="D48:D49"/>
    <mergeCell ref="B28:C28"/>
    <mergeCell ref="C34:C41"/>
    <mergeCell ref="E34:E35"/>
    <mergeCell ref="D36:D37"/>
    <mergeCell ref="D40:D41"/>
    <mergeCell ref="D25:D26"/>
    <mergeCell ref="D21:D22"/>
    <mergeCell ref="D27:D28"/>
    <mergeCell ref="J27:J28"/>
    <mergeCell ref="K27:K28"/>
    <mergeCell ref="E32:H32"/>
    <mergeCell ref="N25:N26"/>
    <mergeCell ref="N27:N28"/>
    <mergeCell ref="D34:D35"/>
    <mergeCell ref="F34:F35"/>
    <mergeCell ref="G34:G35"/>
    <mergeCell ref="H34:H35"/>
    <mergeCell ref="K31:L32"/>
    <mergeCell ref="I34:I35"/>
    <mergeCell ref="J34:J35"/>
    <mergeCell ref="K34:K35"/>
    <mergeCell ref="A12:A19"/>
    <mergeCell ref="I12:I13"/>
    <mergeCell ref="J12:J13"/>
    <mergeCell ref="K12:K13"/>
    <mergeCell ref="L12:L13"/>
    <mergeCell ref="N16:N17"/>
    <mergeCell ref="N18:N19"/>
    <mergeCell ref="J23:J24"/>
    <mergeCell ref="K23:K24"/>
    <mergeCell ref="D23:D24"/>
    <mergeCell ref="B15:C15"/>
    <mergeCell ref="D16:D17"/>
    <mergeCell ref="B17:C17"/>
    <mergeCell ref="B13:C13"/>
    <mergeCell ref="D18:D19"/>
    <mergeCell ref="B19:C19"/>
    <mergeCell ref="A21:A28"/>
    <mergeCell ref="B22:C22"/>
    <mergeCell ref="B24:C24"/>
    <mergeCell ref="B26:C26"/>
    <mergeCell ref="I16:I17"/>
    <mergeCell ref="J16:J17"/>
    <mergeCell ref="K16:K17"/>
    <mergeCell ref="L16:L17"/>
    <mergeCell ref="I40:I41"/>
    <mergeCell ref="J40:J41"/>
    <mergeCell ref="K40:K41"/>
    <mergeCell ref="J46:J47"/>
    <mergeCell ref="K46:K47"/>
    <mergeCell ref="I48:I49"/>
    <mergeCell ref="J48:J49"/>
    <mergeCell ref="K48:K49"/>
    <mergeCell ref="I42:I43"/>
    <mergeCell ref="J42:J43"/>
    <mergeCell ref="K42:K43"/>
    <mergeCell ref="I44:I45"/>
    <mergeCell ref="J44:J45"/>
    <mergeCell ref="K44:K45"/>
    <mergeCell ref="I46:I47"/>
    <mergeCell ref="I38:I39"/>
    <mergeCell ref="J38:J39"/>
    <mergeCell ref="K38:K39"/>
    <mergeCell ref="L23:L24"/>
    <mergeCell ref="I23:I24"/>
    <mergeCell ref="I25:I26"/>
    <mergeCell ref="J25:J26"/>
    <mergeCell ref="K25:K26"/>
    <mergeCell ref="L25:L26"/>
    <mergeCell ref="I27:I28"/>
    <mergeCell ref="L27:L28"/>
    <mergeCell ref="J30:K30"/>
    <mergeCell ref="I18:I19"/>
    <mergeCell ref="J18:J19"/>
    <mergeCell ref="I21:I22"/>
    <mergeCell ref="J21:J22"/>
    <mergeCell ref="K21:K22"/>
    <mergeCell ref="L21:L22"/>
    <mergeCell ref="K18:K19"/>
    <mergeCell ref="L18:L19"/>
    <mergeCell ref="J36:J37"/>
    <mergeCell ref="K36:K37"/>
    <mergeCell ref="I36:I37"/>
    <mergeCell ref="C1:X1"/>
    <mergeCell ref="Q8:T9"/>
    <mergeCell ref="U8:W10"/>
    <mergeCell ref="X8:X10"/>
    <mergeCell ref="Q10:T10"/>
    <mergeCell ref="Q11:R11"/>
    <mergeCell ref="S11:T11"/>
    <mergeCell ref="D12:D13"/>
    <mergeCell ref="D14:D15"/>
    <mergeCell ref="I14:I15"/>
    <mergeCell ref="J14:J15"/>
    <mergeCell ref="K14:K15"/>
    <mergeCell ref="L14:L15"/>
    <mergeCell ref="Q14:R15"/>
    <mergeCell ref="S14:T15"/>
    <mergeCell ref="W14:W15"/>
    <mergeCell ref="E8:O10"/>
    <mergeCell ref="Q12:R13"/>
    <mergeCell ref="S12:T13"/>
    <mergeCell ref="W12:W13"/>
    <mergeCell ref="Q27:R28"/>
    <mergeCell ref="S27:T28"/>
    <mergeCell ref="W27:W28"/>
    <mergeCell ref="U30:V33"/>
    <mergeCell ref="W18:W19"/>
    <mergeCell ref="Q20:V20"/>
    <mergeCell ref="Q21:R22"/>
    <mergeCell ref="S21:T22"/>
    <mergeCell ref="W21:W22"/>
    <mergeCell ref="S23:T24"/>
    <mergeCell ref="W23:W24"/>
    <mergeCell ref="U15:V19"/>
    <mergeCell ref="Q16:R17"/>
    <mergeCell ref="S16:T17"/>
    <mergeCell ref="W16:W17"/>
    <mergeCell ref="Q23:R24"/>
    <mergeCell ref="Q25:R26"/>
    <mergeCell ref="S25:T26"/>
    <mergeCell ref="W25:W26"/>
    <mergeCell ref="Q18:R19"/>
    <mergeCell ref="S18:T19"/>
  </mergeCells>
  <conditionalFormatting sqref="E13:H13">
    <cfRule type="cellIs" dxfId="55" priority="25" operator="equal">
      <formula>"conditional ok"</formula>
    </cfRule>
    <cfRule type="cellIs" dxfId="54" priority="23" operator="equal">
      <formula>"NOK"</formula>
    </cfRule>
    <cfRule type="cellIs" dxfId="53" priority="24" operator="equal">
      <formula>"OK"</formula>
    </cfRule>
  </conditionalFormatting>
  <conditionalFormatting sqref="E15:H15">
    <cfRule type="cellIs" dxfId="52" priority="29" operator="equal">
      <formula>"NOK"</formula>
    </cfRule>
    <cfRule type="cellIs" dxfId="51" priority="30" operator="equal">
      <formula>"OK"</formula>
    </cfRule>
    <cfRule type="cellIs" dxfId="50" priority="31" operator="equal">
      <formula>"conditional ok"</formula>
    </cfRule>
  </conditionalFormatting>
  <conditionalFormatting sqref="E17:H17">
    <cfRule type="cellIs" dxfId="49" priority="37" operator="equal">
      <formula>"conditional ok"</formula>
    </cfRule>
    <cfRule type="cellIs" dxfId="48" priority="36" operator="equal">
      <formula>"OK"</formula>
    </cfRule>
    <cfRule type="cellIs" dxfId="47" priority="35" operator="equal">
      <formula>"NOK"</formula>
    </cfRule>
  </conditionalFormatting>
  <conditionalFormatting sqref="E19:H19">
    <cfRule type="cellIs" dxfId="46" priority="43" operator="equal">
      <formula>"conditional ok"</formula>
    </cfRule>
    <cfRule type="cellIs" dxfId="45" priority="42" operator="equal">
      <formula>"OK"</formula>
    </cfRule>
    <cfRule type="cellIs" dxfId="44" priority="41" operator="equal">
      <formula>"NOK"</formula>
    </cfRule>
  </conditionalFormatting>
  <conditionalFormatting sqref="E22:H22">
    <cfRule type="cellIs" dxfId="43" priority="49" operator="equal">
      <formula>"conditional ok"</formula>
    </cfRule>
    <cfRule type="cellIs" dxfId="42" priority="48" operator="equal">
      <formula>"OK"</formula>
    </cfRule>
    <cfRule type="cellIs" dxfId="41" priority="47" operator="equal">
      <formula>"NOK"</formula>
    </cfRule>
  </conditionalFormatting>
  <conditionalFormatting sqref="E24:H24">
    <cfRule type="cellIs" dxfId="40" priority="55" operator="equal">
      <formula>"conditional ok"</formula>
    </cfRule>
    <cfRule type="cellIs" dxfId="39" priority="54" operator="equal">
      <formula>"OK"</formula>
    </cfRule>
    <cfRule type="cellIs" dxfId="38" priority="53" operator="equal">
      <formula>"NOK"</formula>
    </cfRule>
  </conditionalFormatting>
  <conditionalFormatting sqref="E26:H26">
    <cfRule type="cellIs" dxfId="37" priority="61" operator="equal">
      <formula>"conditional ok"</formula>
    </cfRule>
    <cfRule type="cellIs" dxfId="36" priority="59" operator="equal">
      <formula>"NOK"</formula>
    </cfRule>
    <cfRule type="cellIs" dxfId="35" priority="60" operator="equal">
      <formula>"OK"</formula>
    </cfRule>
  </conditionalFormatting>
  <conditionalFormatting sqref="E28:H28">
    <cfRule type="cellIs" dxfId="34" priority="65" operator="equal">
      <formula>"NOK"</formula>
    </cfRule>
    <cfRule type="cellIs" dxfId="33" priority="66" operator="equal">
      <formula>"OK"</formula>
    </cfRule>
    <cfRule type="cellIs" dxfId="32" priority="67" operator="equal">
      <formula>"conditional ok"</formula>
    </cfRule>
  </conditionalFormatting>
  <conditionalFormatting sqref="I12:J12 I14:J14 I16:J16 I18:J18 I21:J21 I23:J23 I25:J25 I27:J27">
    <cfRule type="cellIs" dxfId="31" priority="6" operator="equal">
      <formula>"NOK"</formula>
    </cfRule>
    <cfRule type="cellIs" dxfId="30" priority="7" operator="equal">
      <formula>"OK"</formula>
    </cfRule>
  </conditionalFormatting>
  <conditionalFormatting sqref="I12:L29">
    <cfRule type="cellIs" dxfId="29" priority="11" operator="equal">
      <formula>"conditional ok"</formula>
    </cfRule>
  </conditionalFormatting>
  <conditionalFormatting sqref="J30:K30">
    <cfRule type="cellIs" dxfId="28" priority="2" operator="notEqual">
      <formula>"100%"</formula>
    </cfRule>
    <cfRule type="cellIs" dxfId="27" priority="3" operator="equal">
      <formula>"100%"</formula>
    </cfRule>
    <cfRule type="cellIs" dxfId="26" priority="14" operator="equal">
      <formula>"100%"</formula>
    </cfRule>
    <cfRule type="cellIs" dxfId="25" priority="13" operator="notEqual">
      <formula>"100%"</formula>
    </cfRule>
    <cfRule type="containsBlanks" dxfId="24" priority="12">
      <formula>LEN(TRIM(J30))=0</formula>
    </cfRule>
    <cfRule type="containsBlanks" dxfId="23" priority="1">
      <formula>LEN(TRIM(J30))=0</formula>
    </cfRule>
  </conditionalFormatting>
  <conditionalFormatting sqref="K12:L29">
    <cfRule type="cellIs" dxfId="22" priority="10" operator="equal">
      <formula>"OK"</formula>
    </cfRule>
    <cfRule type="cellIs" dxfId="21" priority="9" operator="equal">
      <formula>"NOK"</formula>
    </cfRule>
    <cfRule type="cellIs" dxfId="20" priority="8" operator="equal">
      <formula>"CONDITIONNAL OK"</formula>
    </cfRule>
  </conditionalFormatting>
  <conditionalFormatting sqref="W12:W19">
    <cfRule type="cellIs" dxfId="19" priority="5" operator="notEqual">
      <formula>9</formula>
    </cfRule>
    <cfRule type="cellIs" dxfId="18" priority="4" operator="equal">
      <formula>9</formula>
    </cfRule>
  </conditionalFormatting>
  <conditionalFormatting sqref="W21:W28">
    <cfRule type="cellIs" dxfId="17" priority="71" operator="equal">
      <formula>9</formula>
    </cfRule>
    <cfRule type="cellIs" dxfId="16" priority="72" operator="notEqual">
      <formula>9</formula>
    </cfRule>
  </conditionalFormatting>
  <conditionalFormatting sqref="W30">
    <cfRule type="cellIs" dxfId="15" priority="16" operator="notEqual">
      <formula>9</formula>
    </cfRule>
    <cfRule type="cellIs" dxfId="14" priority="15" operator="equal">
      <formula>9</formula>
    </cfRule>
  </conditionalFormatting>
  <dataValidations count="11">
    <dataValidation type="list" allowBlank="1" showErrorMessage="1" sqref="K16 K18 K20 K25 K27 K29" xr:uid="{00000000-0002-0000-0800-000000000000}">
      <formula1>TF__</formula1>
    </dataValidation>
    <dataValidation type="list" allowBlank="1" showErrorMessage="1" sqref="I12 E13:H13 I14 E15:H15 I16 E17:H17 I18 E19:H19 I20:I21 E22:H22 I23 E24:H24 I25 E26:H26 I27 E28:H28 I29" xr:uid="{00000000-0002-0000-0800-000001000000}">
      <formula1>NEWOK__</formula1>
    </dataValidation>
    <dataValidation type="list" allowBlank="1" showErrorMessage="1" sqref="L12 L21" xr:uid="{00000000-0002-0000-0800-000002000000}">
      <formula1>TC__</formula1>
    </dataValidation>
    <dataValidation type="list" allowBlank="1" showErrorMessage="1" sqref="J14 J23" xr:uid="{00000000-0002-0000-0800-000003000000}">
      <formula1>TL__</formula1>
    </dataValidation>
    <dataValidation type="list" allowBlank="1" showErrorMessage="1" sqref="K14 K23" xr:uid="{00000000-0002-0000-0800-000004000000}">
      <formula1>TD__</formula1>
    </dataValidation>
    <dataValidation type="list" allowBlank="1" showErrorMessage="1" sqref="L14 L23" xr:uid="{00000000-0002-0000-0800-000005000000}">
      <formula1>TE__</formula1>
    </dataValidation>
    <dataValidation type="list" allowBlank="1" showErrorMessage="1" sqref="J12 J21" xr:uid="{00000000-0002-0000-0800-000006000000}">
      <formula1>TK__</formula1>
    </dataValidation>
    <dataValidation type="list" allowBlank="1" showErrorMessage="1" sqref="L16 L18 L20 L25 L27 L29" xr:uid="{00000000-0002-0000-0800-000007000000}">
      <formula1>TG__</formula1>
    </dataValidation>
    <dataValidation type="list" allowBlank="1" showErrorMessage="1" sqref="W12 W14 W16 W18 W21 W23 W25 W27" xr:uid="{00000000-0002-0000-0800-000008000000}">
      <formula1>"0,1,2,3,4,5,6,7,8,9"</formula1>
    </dataValidation>
    <dataValidation type="list" allowBlank="1" showErrorMessage="1" sqref="K12 K21" xr:uid="{00000000-0002-0000-0800-000009000000}">
      <formula1>TB__</formula1>
    </dataValidation>
    <dataValidation type="list" allowBlank="1" showErrorMessage="1" sqref="J16 J18 J20 J25 J27 J29" xr:uid="{00000000-0002-0000-0800-00000A000000}">
      <formula1>TM__</formula1>
    </dataValidation>
  </dataValidations>
  <printOptions verticalCentered="1"/>
  <pageMargins left="0.19685039370078741" right="0.19685039370078741" top="0.15748031496062992" bottom="7.874015748031496E-2" header="0" footer="0"/>
  <pageSetup paperSize="9" orientation="landscape"/>
  <colBreaks count="1" manualBreakCount="1">
    <brk id="15" man="1"/>
  </colBreaks>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Z1000"/>
  <sheetViews>
    <sheetView workbookViewId="0"/>
  </sheetViews>
  <sheetFormatPr baseColWidth="10" defaultColWidth="14.44140625" defaultRowHeight="15" customHeight="1" x14ac:dyDescent="0.3"/>
  <cols>
    <col min="1" max="1" width="31.109375" customWidth="1"/>
    <col min="2" max="3" width="10.109375" customWidth="1"/>
    <col min="4" max="4" width="29.44140625" customWidth="1"/>
    <col min="5" max="5" width="15.44140625" customWidth="1"/>
    <col min="6" max="6" width="15.6640625" customWidth="1"/>
    <col min="7" max="7" width="10.109375" customWidth="1"/>
    <col min="8" max="8" width="27" customWidth="1"/>
    <col min="9" max="9" width="32.44140625" customWidth="1"/>
    <col min="10" max="10" width="31.6640625" customWidth="1"/>
    <col min="11" max="11" width="29.6640625" customWidth="1"/>
    <col min="12" max="12" width="13.5546875" customWidth="1"/>
    <col min="13" max="13" width="17.44140625" customWidth="1"/>
    <col min="14" max="14" width="16.6640625" customWidth="1"/>
    <col min="15" max="15" width="15.109375" customWidth="1"/>
    <col min="16" max="26" width="10.109375" customWidth="1"/>
  </cols>
  <sheetData>
    <row r="1" spans="1:26" ht="14.25" customHeight="1" x14ac:dyDescent="0.3">
      <c r="A1" s="300"/>
      <c r="B1" s="300"/>
      <c r="C1" s="300"/>
      <c r="D1" s="300"/>
      <c r="E1" s="300"/>
      <c r="F1" s="300"/>
      <c r="G1" s="300"/>
      <c r="H1" s="300"/>
      <c r="I1" s="300"/>
      <c r="J1" s="300"/>
      <c r="K1" s="300"/>
      <c r="L1" s="300"/>
      <c r="M1" s="300"/>
      <c r="N1" s="300"/>
      <c r="O1" s="300"/>
      <c r="P1" s="300"/>
      <c r="Q1" s="300"/>
      <c r="R1" s="300"/>
      <c r="S1" s="300"/>
      <c r="T1" s="300"/>
      <c r="U1" s="300"/>
      <c r="V1" s="300"/>
      <c r="W1" s="300"/>
      <c r="X1" s="300"/>
      <c r="Y1" s="300"/>
      <c r="Z1" s="300"/>
    </row>
    <row r="2" spans="1:26" ht="14.25" customHeight="1" x14ac:dyDescent="0.3">
      <c r="A2" s="300"/>
      <c r="B2" s="664" t="s">
        <v>1749</v>
      </c>
      <c r="C2" s="641"/>
      <c r="D2" s="641"/>
      <c r="E2" s="641"/>
      <c r="F2" s="641"/>
      <c r="G2" s="641"/>
      <c r="H2" s="641"/>
      <c r="I2" s="641"/>
      <c r="J2" s="641"/>
      <c r="K2" s="641"/>
      <c r="L2" s="642"/>
      <c r="M2" s="300"/>
      <c r="N2" s="300"/>
      <c r="O2" s="300"/>
      <c r="P2" s="300"/>
      <c r="Q2" s="300"/>
      <c r="R2" s="300"/>
      <c r="S2" s="300"/>
      <c r="T2" s="300"/>
      <c r="U2" s="300"/>
      <c r="V2" s="300"/>
      <c r="W2" s="300"/>
      <c r="X2" s="300"/>
      <c r="Y2" s="300"/>
      <c r="Z2" s="300"/>
    </row>
    <row r="3" spans="1:26" ht="14.25" customHeight="1" x14ac:dyDescent="0.3">
      <c r="A3" s="300"/>
      <c r="B3" s="300"/>
      <c r="C3" s="300"/>
      <c r="D3" s="300"/>
      <c r="E3" s="300"/>
      <c r="F3" s="300"/>
      <c r="G3" s="300"/>
      <c r="H3" s="300"/>
      <c r="I3" s="307">
        <f>COUNTIF(I15:K17,"ok")</f>
        <v>0</v>
      </c>
      <c r="J3" s="300"/>
      <c r="K3" s="300"/>
      <c r="L3" s="300"/>
      <c r="M3" s="300"/>
      <c r="N3" s="300"/>
      <c r="O3" s="300"/>
      <c r="P3" s="300"/>
      <c r="Q3" s="300"/>
      <c r="R3" s="300"/>
      <c r="S3" s="300"/>
      <c r="T3" s="300"/>
      <c r="U3" s="300"/>
      <c r="V3" s="300"/>
      <c r="W3" s="300"/>
      <c r="X3" s="300"/>
      <c r="Y3" s="300"/>
      <c r="Z3" s="300"/>
    </row>
    <row r="4" spans="1:26" ht="14.25" customHeight="1" x14ac:dyDescent="0.3">
      <c r="A4" s="300"/>
      <c r="B4" s="300"/>
      <c r="C4" s="300"/>
      <c r="D4" s="300"/>
      <c r="E4" s="300"/>
      <c r="F4" s="300"/>
      <c r="G4" s="300"/>
      <c r="H4" s="300"/>
      <c r="I4" s="307"/>
      <c r="J4" s="300"/>
      <c r="K4" s="300"/>
      <c r="L4" s="300"/>
      <c r="M4" s="300"/>
      <c r="N4" s="300"/>
      <c r="O4" s="300"/>
      <c r="P4" s="300"/>
      <c r="Q4" s="300"/>
      <c r="R4" s="300"/>
      <c r="S4" s="300"/>
      <c r="T4" s="300"/>
      <c r="U4" s="300"/>
      <c r="V4" s="300"/>
      <c r="W4" s="300"/>
      <c r="X4" s="300"/>
      <c r="Y4" s="300"/>
      <c r="Z4" s="300"/>
    </row>
    <row r="5" spans="1:26" ht="14.25" customHeight="1" x14ac:dyDescent="0.3">
      <c r="A5" s="308" t="s">
        <v>1750</v>
      </c>
      <c r="B5" s="665"/>
      <c r="C5" s="370"/>
      <c r="D5" s="359"/>
      <c r="E5" s="300"/>
      <c r="F5" s="300"/>
      <c r="G5" s="300"/>
      <c r="H5" s="300"/>
      <c r="I5" s="300"/>
      <c r="J5" s="300"/>
      <c r="K5" s="300"/>
      <c r="L5" s="300"/>
      <c r="M5" s="300"/>
      <c r="N5" s="300"/>
      <c r="O5" s="300"/>
      <c r="P5" s="300"/>
      <c r="Q5" s="300"/>
      <c r="R5" s="300"/>
      <c r="S5" s="300"/>
      <c r="T5" s="300"/>
      <c r="U5" s="300"/>
      <c r="V5" s="300"/>
      <c r="W5" s="300"/>
      <c r="X5" s="300"/>
      <c r="Y5" s="300"/>
      <c r="Z5" s="300"/>
    </row>
    <row r="6" spans="1:26" ht="14.25" customHeight="1" x14ac:dyDescent="0.3">
      <c r="A6" s="308" t="s">
        <v>1751</v>
      </c>
      <c r="B6" s="665"/>
      <c r="C6" s="370"/>
      <c r="D6" s="359"/>
      <c r="E6" s="300"/>
      <c r="F6" s="300"/>
      <c r="G6" s="300"/>
      <c r="H6" s="300"/>
      <c r="I6" s="300"/>
      <c r="J6" s="300"/>
      <c r="K6" s="300"/>
      <c r="L6" s="300"/>
      <c r="M6" s="300"/>
      <c r="N6" s="300"/>
      <c r="O6" s="300"/>
      <c r="P6" s="300"/>
      <c r="Q6" s="300"/>
      <c r="R6" s="300"/>
      <c r="S6" s="300"/>
      <c r="T6" s="300"/>
      <c r="U6" s="300"/>
      <c r="V6" s="300"/>
      <c r="W6" s="300"/>
      <c r="X6" s="300"/>
      <c r="Y6" s="300"/>
      <c r="Z6" s="300"/>
    </row>
    <row r="7" spans="1:26" ht="14.25" customHeight="1" x14ac:dyDescent="0.3">
      <c r="A7" s="308" t="s">
        <v>1752</v>
      </c>
      <c r="B7" s="665"/>
      <c r="C7" s="370"/>
      <c r="D7" s="359"/>
      <c r="E7" s="666" t="s">
        <v>1753</v>
      </c>
      <c r="F7" s="429"/>
      <c r="G7" s="429"/>
      <c r="H7" s="429"/>
      <c r="I7" s="667" t="str">
        <f>COUNTIF(I15:K17,"ok")&amp;"/ 9"</f>
        <v>0/ 9</v>
      </c>
      <c r="J7" s="668"/>
      <c r="K7" s="633"/>
      <c r="L7" s="300"/>
      <c r="M7" s="300"/>
      <c r="N7" s="300"/>
      <c r="O7" s="300"/>
      <c r="P7" s="300"/>
      <c r="Q7" s="300"/>
      <c r="R7" s="300"/>
      <c r="S7" s="300"/>
      <c r="T7" s="300"/>
      <c r="U7" s="300"/>
      <c r="V7" s="300"/>
      <c r="W7" s="300"/>
      <c r="X7" s="300"/>
      <c r="Y7" s="300"/>
      <c r="Z7" s="300"/>
    </row>
    <row r="8" spans="1:26" ht="14.25" customHeight="1" x14ac:dyDescent="0.3">
      <c r="A8" s="308" t="s">
        <v>1754</v>
      </c>
      <c r="B8" s="665"/>
      <c r="C8" s="370"/>
      <c r="D8" s="359"/>
      <c r="E8" s="429"/>
      <c r="F8" s="375"/>
      <c r="G8" s="375"/>
      <c r="H8" s="429"/>
      <c r="I8" s="634"/>
      <c r="J8" s="375"/>
      <c r="K8" s="635"/>
      <c r="L8" s="300"/>
      <c r="M8" s="300"/>
      <c r="N8" s="300"/>
      <c r="O8" s="300"/>
      <c r="P8" s="300"/>
      <c r="Q8" s="300"/>
      <c r="R8" s="300"/>
      <c r="S8" s="300"/>
      <c r="T8" s="300"/>
      <c r="U8" s="300"/>
      <c r="V8" s="300"/>
      <c r="W8" s="300"/>
      <c r="X8" s="300"/>
      <c r="Y8" s="300"/>
      <c r="Z8" s="300"/>
    </row>
    <row r="9" spans="1:26" ht="14.25" customHeight="1" x14ac:dyDescent="0.3">
      <c r="A9" s="308" t="s">
        <v>1755</v>
      </c>
      <c r="B9" s="665"/>
      <c r="C9" s="370"/>
      <c r="D9" s="359"/>
      <c r="E9" s="429"/>
      <c r="F9" s="429"/>
      <c r="G9" s="429"/>
      <c r="H9" s="429"/>
      <c r="I9" s="636"/>
      <c r="J9" s="669"/>
      <c r="K9" s="637"/>
      <c r="L9" s="300"/>
      <c r="M9" s="300"/>
      <c r="N9" s="300"/>
      <c r="O9" s="300"/>
      <c r="P9" s="300"/>
      <c r="Q9" s="300"/>
      <c r="R9" s="300"/>
      <c r="S9" s="300"/>
      <c r="T9" s="300"/>
      <c r="U9" s="300"/>
      <c r="V9" s="300"/>
      <c r="W9" s="300"/>
      <c r="X9" s="300"/>
      <c r="Y9" s="300"/>
      <c r="Z9" s="300"/>
    </row>
    <row r="10" spans="1:26" ht="18.75" customHeight="1" x14ac:dyDescent="0.3">
      <c r="A10" s="308" t="s">
        <v>1756</v>
      </c>
      <c r="B10" s="665"/>
      <c r="C10" s="370"/>
      <c r="D10" s="359"/>
      <c r="E10" s="309"/>
      <c r="F10" s="309"/>
      <c r="G10" s="309"/>
      <c r="H10" s="309"/>
      <c r="I10" s="300"/>
      <c r="J10" s="300"/>
      <c r="K10" s="300"/>
      <c r="L10" s="300"/>
      <c r="M10" s="300"/>
      <c r="N10" s="300"/>
      <c r="O10" s="300"/>
      <c r="P10" s="300"/>
      <c r="Q10" s="300"/>
      <c r="R10" s="300"/>
      <c r="S10" s="300"/>
      <c r="T10" s="300"/>
      <c r="U10" s="300"/>
      <c r="V10" s="300"/>
      <c r="W10" s="300"/>
      <c r="X10" s="300"/>
      <c r="Y10" s="300"/>
      <c r="Z10" s="300"/>
    </row>
    <row r="11" spans="1:26" ht="18" customHeight="1" x14ac:dyDescent="0.3">
      <c r="A11" s="308" t="s">
        <v>1757</v>
      </c>
      <c r="B11" s="670"/>
      <c r="C11" s="370"/>
      <c r="D11" s="359"/>
      <c r="E11" s="300"/>
      <c r="F11" s="300"/>
      <c r="G11" s="300"/>
      <c r="H11" s="300"/>
      <c r="I11" s="671" t="s">
        <v>1758</v>
      </c>
      <c r="J11" s="370"/>
      <c r="K11" s="359"/>
      <c r="L11" s="300"/>
      <c r="M11" s="300"/>
      <c r="N11" s="300"/>
      <c r="O11" s="300"/>
      <c r="P11" s="300"/>
      <c r="Q11" s="300"/>
      <c r="R11" s="300"/>
      <c r="S11" s="300"/>
      <c r="T11" s="300"/>
      <c r="U11" s="300"/>
      <c r="V11" s="300"/>
      <c r="W11" s="300"/>
      <c r="X11" s="300"/>
      <c r="Y11" s="300"/>
      <c r="Z11" s="300"/>
    </row>
    <row r="12" spans="1:26" ht="36" customHeight="1" x14ac:dyDescent="0.3">
      <c r="A12" s="672" t="s">
        <v>1759</v>
      </c>
      <c r="B12" s="429"/>
      <c r="C12" s="429"/>
      <c r="D12" s="429"/>
      <c r="E12" s="673" t="s">
        <v>1760</v>
      </c>
      <c r="F12" s="669"/>
      <c r="G12" s="669"/>
      <c r="H12" s="669"/>
      <c r="I12" s="671" t="s">
        <v>1761</v>
      </c>
      <c r="J12" s="359"/>
      <c r="K12" s="127" t="s">
        <v>1762</v>
      </c>
      <c r="L12" s="300"/>
      <c r="M12" s="300"/>
      <c r="N12" s="300"/>
      <c r="O12" s="300"/>
      <c r="P12" s="300"/>
      <c r="Q12" s="300"/>
      <c r="R12" s="300"/>
      <c r="S12" s="300"/>
      <c r="T12" s="300"/>
      <c r="U12" s="300"/>
      <c r="V12" s="300"/>
      <c r="W12" s="300"/>
      <c r="X12" s="300"/>
      <c r="Y12" s="300"/>
      <c r="Z12" s="300"/>
    </row>
    <row r="13" spans="1:26" ht="192" customHeight="1" x14ac:dyDescent="0.3">
      <c r="A13" s="674" t="s">
        <v>1763</v>
      </c>
      <c r="B13" s="429"/>
      <c r="C13" s="429"/>
      <c r="D13" s="429"/>
      <c r="E13" s="675" t="s">
        <v>1764</v>
      </c>
      <c r="F13" s="668"/>
      <c r="G13" s="668"/>
      <c r="H13" s="676"/>
      <c r="I13" s="128" t="s">
        <v>1765</v>
      </c>
      <c r="J13" s="129" t="s">
        <v>1766</v>
      </c>
      <c r="K13" s="130" t="s">
        <v>1767</v>
      </c>
      <c r="L13" s="300"/>
      <c r="M13" s="300"/>
      <c r="N13" s="300"/>
      <c r="O13" s="300"/>
      <c r="P13" s="300"/>
      <c r="Q13" s="300"/>
      <c r="R13" s="300"/>
      <c r="S13" s="300"/>
      <c r="T13" s="300"/>
      <c r="U13" s="300"/>
      <c r="V13" s="300"/>
      <c r="W13" s="300"/>
      <c r="X13" s="300"/>
      <c r="Y13" s="300"/>
      <c r="Z13" s="300"/>
    </row>
    <row r="14" spans="1:26" ht="112.5" customHeight="1" x14ac:dyDescent="0.3">
      <c r="A14" s="429"/>
      <c r="B14" s="429"/>
      <c r="C14" s="429"/>
      <c r="D14" s="429"/>
      <c r="E14" s="677"/>
      <c r="F14" s="376"/>
      <c r="G14" s="376"/>
      <c r="H14" s="368"/>
      <c r="I14" s="131" t="s">
        <v>1768</v>
      </c>
      <c r="J14" s="131" t="s">
        <v>1769</v>
      </c>
      <c r="K14" s="131" t="s">
        <v>1770</v>
      </c>
      <c r="L14" s="300"/>
      <c r="M14" s="300"/>
      <c r="N14" s="300"/>
      <c r="O14" s="300"/>
      <c r="P14" s="300"/>
      <c r="Q14" s="300"/>
      <c r="R14" s="300"/>
      <c r="S14" s="300"/>
      <c r="T14" s="300"/>
      <c r="U14" s="300"/>
      <c r="V14" s="300"/>
      <c r="W14" s="300"/>
      <c r="X14" s="300"/>
      <c r="Y14" s="300"/>
      <c r="Z14" s="300"/>
    </row>
    <row r="15" spans="1:26" ht="153.75" customHeight="1" x14ac:dyDescent="0.3">
      <c r="A15" s="300"/>
      <c r="B15" s="300"/>
      <c r="C15" s="300"/>
      <c r="D15" s="300"/>
      <c r="E15" s="678" t="s">
        <v>1771</v>
      </c>
      <c r="F15" s="681" t="s">
        <v>1772</v>
      </c>
      <c r="G15" s="359"/>
      <c r="H15" s="132" t="s">
        <v>1773</v>
      </c>
      <c r="I15" s="133"/>
      <c r="J15" s="133"/>
      <c r="K15" s="133"/>
      <c r="L15" s="300"/>
      <c r="M15" s="300"/>
      <c r="N15" s="300"/>
      <c r="O15" s="300"/>
      <c r="P15" s="300"/>
      <c r="Q15" s="300"/>
      <c r="R15" s="300"/>
      <c r="S15" s="300"/>
      <c r="T15" s="300"/>
      <c r="U15" s="300"/>
      <c r="V15" s="300"/>
      <c r="W15" s="300"/>
      <c r="X15" s="300"/>
      <c r="Y15" s="300"/>
      <c r="Z15" s="300"/>
    </row>
    <row r="16" spans="1:26" ht="126" customHeight="1" x14ac:dyDescent="0.3">
      <c r="A16" s="300"/>
      <c r="B16" s="300"/>
      <c r="C16" s="300"/>
      <c r="D16" s="300"/>
      <c r="E16" s="679"/>
      <c r="F16" s="681" t="s">
        <v>1774</v>
      </c>
      <c r="G16" s="359"/>
      <c r="H16" s="132" t="s">
        <v>1775</v>
      </c>
      <c r="I16" s="133"/>
      <c r="J16" s="133"/>
      <c r="K16" s="133"/>
      <c r="L16" s="300"/>
      <c r="M16" s="300"/>
      <c r="N16" s="300"/>
      <c r="O16" s="300"/>
      <c r="P16" s="300"/>
      <c r="Q16" s="300"/>
      <c r="R16" s="300"/>
      <c r="S16" s="300"/>
      <c r="T16" s="300"/>
      <c r="U16" s="300"/>
      <c r="V16" s="300"/>
      <c r="W16" s="300"/>
      <c r="X16" s="300"/>
      <c r="Y16" s="300"/>
      <c r="Z16" s="300"/>
    </row>
    <row r="17" spans="1:26" ht="105" customHeight="1" x14ac:dyDescent="0.3">
      <c r="A17" s="300"/>
      <c r="B17" s="300"/>
      <c r="C17" s="300"/>
      <c r="D17" s="300"/>
      <c r="E17" s="680"/>
      <c r="F17" s="681" t="s">
        <v>1776</v>
      </c>
      <c r="G17" s="359"/>
      <c r="H17" s="132" t="s">
        <v>1777</v>
      </c>
      <c r="I17" s="133"/>
      <c r="J17" s="133"/>
      <c r="K17" s="133"/>
      <c r="L17" s="300"/>
      <c r="M17" s="300"/>
      <c r="N17" s="300"/>
      <c r="O17" s="300"/>
      <c r="P17" s="300"/>
      <c r="Q17" s="300"/>
      <c r="R17" s="300"/>
      <c r="S17" s="300"/>
      <c r="T17" s="300"/>
      <c r="U17" s="300"/>
      <c r="V17" s="300"/>
      <c r="W17" s="300"/>
      <c r="X17" s="300"/>
      <c r="Y17" s="300"/>
      <c r="Z17" s="300"/>
    </row>
    <row r="18" spans="1:26" ht="14.25" customHeight="1" x14ac:dyDescent="0.3">
      <c r="A18" s="300"/>
      <c r="B18" s="300"/>
      <c r="C18" s="300"/>
      <c r="D18" s="300"/>
      <c r="E18" s="300"/>
      <c r="F18" s="300"/>
      <c r="G18" s="300"/>
      <c r="H18" s="300"/>
      <c r="I18" s="300"/>
      <c r="J18" s="300"/>
      <c r="K18" s="300"/>
      <c r="L18" s="300"/>
      <c r="M18" s="300"/>
      <c r="N18" s="300"/>
      <c r="O18" s="300"/>
      <c r="P18" s="300"/>
      <c r="Q18" s="300"/>
      <c r="R18" s="300"/>
      <c r="S18" s="300"/>
      <c r="T18" s="300"/>
      <c r="U18" s="300"/>
      <c r="V18" s="300"/>
      <c r="W18" s="300"/>
      <c r="X18" s="300"/>
      <c r="Y18" s="300"/>
      <c r="Z18" s="300"/>
    </row>
    <row r="19" spans="1:26" ht="14.25" customHeight="1" x14ac:dyDescent="0.3">
      <c r="A19" s="300"/>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row>
    <row r="20" spans="1:26" ht="14.25" customHeight="1" x14ac:dyDescent="0.3">
      <c r="A20" s="300"/>
      <c r="B20" s="300"/>
      <c r="C20" s="300"/>
      <c r="D20" s="300"/>
      <c r="E20" s="300"/>
      <c r="F20" s="300"/>
      <c r="G20" s="300"/>
      <c r="H20" s="300"/>
      <c r="I20" s="300"/>
      <c r="J20" s="300"/>
      <c r="K20" s="300"/>
      <c r="L20" s="300"/>
      <c r="M20" s="300"/>
      <c r="N20" s="300"/>
      <c r="O20" s="300"/>
      <c r="P20" s="300"/>
      <c r="Q20" s="300"/>
      <c r="R20" s="300"/>
      <c r="S20" s="300"/>
      <c r="T20" s="300"/>
      <c r="U20" s="300"/>
      <c r="V20" s="300"/>
      <c r="W20" s="300"/>
      <c r="X20" s="300"/>
      <c r="Y20" s="300"/>
      <c r="Z20" s="300"/>
    </row>
    <row r="21" spans="1:26" ht="14.25" customHeight="1" x14ac:dyDescent="0.3">
      <c r="A21" s="300"/>
      <c r="B21" s="682" t="s">
        <v>1778</v>
      </c>
      <c r="C21" s="668"/>
      <c r="D21" s="668"/>
      <c r="E21" s="668"/>
      <c r="F21" s="668"/>
      <c r="G21" s="668"/>
      <c r="H21" s="668"/>
      <c r="I21" s="668"/>
      <c r="J21" s="668"/>
      <c r="K21" s="668"/>
      <c r="L21" s="633"/>
      <c r="M21" s="300"/>
      <c r="N21" s="300"/>
      <c r="O21" s="300"/>
      <c r="P21" s="300"/>
      <c r="Q21" s="300"/>
      <c r="R21" s="300"/>
      <c r="S21" s="300"/>
      <c r="T21" s="300"/>
      <c r="U21" s="300"/>
      <c r="V21" s="300"/>
      <c r="W21" s="300"/>
      <c r="X21" s="300"/>
      <c r="Y21" s="300"/>
      <c r="Z21" s="300"/>
    </row>
    <row r="22" spans="1:26" ht="14.25" customHeight="1" x14ac:dyDescent="0.3">
      <c r="A22" s="300"/>
      <c r="B22" s="634"/>
      <c r="C22" s="375"/>
      <c r="D22" s="375"/>
      <c r="E22" s="375"/>
      <c r="F22" s="375"/>
      <c r="G22" s="375"/>
      <c r="H22" s="375"/>
      <c r="I22" s="375"/>
      <c r="J22" s="375"/>
      <c r="K22" s="375"/>
      <c r="L22" s="635"/>
      <c r="M22" s="300"/>
      <c r="N22" s="300"/>
      <c r="O22" s="300"/>
      <c r="P22" s="300"/>
      <c r="Q22" s="300"/>
      <c r="R22" s="300"/>
      <c r="S22" s="300"/>
      <c r="T22" s="300"/>
      <c r="U22" s="300"/>
      <c r="V22" s="300"/>
      <c r="W22" s="300"/>
      <c r="X22" s="300"/>
      <c r="Y22" s="300"/>
      <c r="Z22" s="300"/>
    </row>
    <row r="23" spans="1:26" ht="14.25" customHeight="1" x14ac:dyDescent="0.3">
      <c r="A23" s="300"/>
      <c r="B23" s="634"/>
      <c r="C23" s="375"/>
      <c r="D23" s="375"/>
      <c r="E23" s="375"/>
      <c r="F23" s="375"/>
      <c r="G23" s="375"/>
      <c r="H23" s="375"/>
      <c r="I23" s="375"/>
      <c r="J23" s="375"/>
      <c r="K23" s="375"/>
      <c r="L23" s="635"/>
      <c r="M23" s="300"/>
      <c r="N23" s="300"/>
      <c r="O23" s="300"/>
      <c r="P23" s="300"/>
      <c r="Q23" s="300"/>
      <c r="R23" s="300"/>
      <c r="S23" s="300"/>
      <c r="T23" s="300"/>
      <c r="U23" s="300"/>
      <c r="V23" s="300"/>
      <c r="W23" s="300"/>
      <c r="X23" s="300"/>
      <c r="Y23" s="300"/>
      <c r="Z23" s="300"/>
    </row>
    <row r="24" spans="1:26" ht="14.25" customHeight="1" x14ac:dyDescent="0.3">
      <c r="A24" s="300"/>
      <c r="B24" s="634"/>
      <c r="C24" s="375"/>
      <c r="D24" s="375"/>
      <c r="E24" s="375"/>
      <c r="F24" s="375"/>
      <c r="G24" s="375"/>
      <c r="H24" s="375"/>
      <c r="I24" s="375"/>
      <c r="J24" s="375"/>
      <c r="K24" s="375"/>
      <c r="L24" s="635"/>
      <c r="M24" s="300"/>
      <c r="N24" s="300"/>
      <c r="O24" s="300"/>
      <c r="P24" s="300"/>
      <c r="Q24" s="300"/>
      <c r="R24" s="300"/>
      <c r="S24" s="300"/>
      <c r="T24" s="300"/>
      <c r="U24" s="300"/>
      <c r="V24" s="300"/>
      <c r="W24" s="300"/>
      <c r="X24" s="300"/>
      <c r="Y24" s="300"/>
      <c r="Z24" s="300"/>
    </row>
    <row r="25" spans="1:26" ht="14.25" customHeight="1" x14ac:dyDescent="0.3">
      <c r="A25" s="300"/>
      <c r="B25" s="634"/>
      <c r="C25" s="375"/>
      <c r="D25" s="375"/>
      <c r="E25" s="375"/>
      <c r="F25" s="375"/>
      <c r="G25" s="375"/>
      <c r="H25" s="375"/>
      <c r="I25" s="375"/>
      <c r="J25" s="375"/>
      <c r="K25" s="375"/>
      <c r="L25" s="635"/>
      <c r="M25" s="300"/>
      <c r="N25" s="300"/>
      <c r="O25" s="300"/>
      <c r="P25" s="300"/>
      <c r="Q25" s="300"/>
      <c r="R25" s="300"/>
      <c r="S25" s="300"/>
      <c r="T25" s="300"/>
      <c r="U25" s="300"/>
      <c r="V25" s="300"/>
      <c r="W25" s="300"/>
      <c r="X25" s="300"/>
      <c r="Y25" s="300"/>
      <c r="Z25" s="300"/>
    </row>
    <row r="26" spans="1:26" ht="14.25" customHeight="1" x14ac:dyDescent="0.3">
      <c r="A26" s="300"/>
      <c r="B26" s="634"/>
      <c r="C26" s="375"/>
      <c r="D26" s="375"/>
      <c r="E26" s="375"/>
      <c r="F26" s="375"/>
      <c r="G26" s="375"/>
      <c r="H26" s="375"/>
      <c r="I26" s="375"/>
      <c r="J26" s="375"/>
      <c r="K26" s="375"/>
      <c r="L26" s="635"/>
      <c r="M26" s="300"/>
      <c r="N26" s="300"/>
      <c r="O26" s="300"/>
      <c r="P26" s="300"/>
      <c r="Q26" s="300"/>
      <c r="R26" s="300"/>
      <c r="S26" s="300"/>
      <c r="T26" s="300"/>
      <c r="U26" s="300"/>
      <c r="V26" s="300"/>
      <c r="W26" s="300"/>
      <c r="X26" s="300"/>
      <c r="Y26" s="300"/>
      <c r="Z26" s="300"/>
    </row>
    <row r="27" spans="1:26" ht="14.25" customHeight="1" x14ac:dyDescent="0.3">
      <c r="A27" s="300"/>
      <c r="B27" s="636"/>
      <c r="C27" s="669"/>
      <c r="D27" s="669"/>
      <c r="E27" s="669"/>
      <c r="F27" s="669"/>
      <c r="G27" s="669"/>
      <c r="H27" s="669"/>
      <c r="I27" s="669"/>
      <c r="J27" s="669"/>
      <c r="K27" s="669"/>
      <c r="L27" s="637"/>
      <c r="M27" s="300"/>
      <c r="N27" s="300"/>
      <c r="O27" s="300"/>
      <c r="P27" s="300"/>
      <c r="Q27" s="300"/>
      <c r="R27" s="300"/>
      <c r="S27" s="300"/>
      <c r="T27" s="300"/>
      <c r="U27" s="300"/>
      <c r="V27" s="300"/>
      <c r="W27" s="300"/>
      <c r="X27" s="300"/>
      <c r="Y27" s="300"/>
      <c r="Z27" s="300"/>
    </row>
    <row r="28" spans="1:26" ht="14.25" customHeight="1" x14ac:dyDescent="0.3">
      <c r="A28" s="300"/>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row>
    <row r="29" spans="1:26" ht="14.25" customHeight="1" x14ac:dyDescent="0.3">
      <c r="A29" s="300"/>
      <c r="B29" s="300"/>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row>
    <row r="30" spans="1:26" ht="36.75" customHeight="1" x14ac:dyDescent="0.3">
      <c r="A30" s="310" t="s">
        <v>1779</v>
      </c>
      <c r="B30" s="300"/>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row>
    <row r="31" spans="1:26" ht="113.25" customHeight="1" x14ac:dyDescent="0.3">
      <c r="A31" s="690" t="s">
        <v>1764</v>
      </c>
      <c r="B31" s="370"/>
      <c r="C31" s="359"/>
      <c r="D31" s="134" t="s">
        <v>1780</v>
      </c>
      <c r="E31" s="134" t="s">
        <v>1781</v>
      </c>
      <c r="F31" s="134" t="s">
        <v>1782</v>
      </c>
      <c r="G31" s="135"/>
      <c r="H31" s="691" t="s">
        <v>1783</v>
      </c>
      <c r="I31" s="370"/>
      <c r="J31" s="370"/>
      <c r="K31" s="370"/>
      <c r="L31" s="370"/>
      <c r="M31" s="370"/>
      <c r="N31" s="370"/>
      <c r="O31" s="359"/>
      <c r="P31" s="300"/>
      <c r="Q31" s="300"/>
      <c r="R31" s="300"/>
      <c r="S31" s="300"/>
      <c r="T31" s="300"/>
      <c r="U31" s="300"/>
      <c r="V31" s="300"/>
      <c r="W31" s="300"/>
      <c r="X31" s="300"/>
      <c r="Y31" s="300"/>
      <c r="Z31" s="300"/>
    </row>
    <row r="32" spans="1:26" ht="160.5" customHeight="1" x14ac:dyDescent="0.3">
      <c r="A32" s="692" t="str">
        <f>COUNTIF(I15:K17,"ok")&amp;" / 9"</f>
        <v>0 / 9</v>
      </c>
      <c r="B32" s="370"/>
      <c r="C32" s="359"/>
      <c r="D32" s="136" t="s">
        <v>1768</v>
      </c>
      <c r="E32" s="136" t="s">
        <v>1769</v>
      </c>
      <c r="F32" s="136" t="s">
        <v>1784</v>
      </c>
      <c r="G32" s="137" t="s">
        <v>1785</v>
      </c>
      <c r="H32" s="687" t="s">
        <v>1786</v>
      </c>
      <c r="I32" s="370"/>
      <c r="J32" s="359"/>
      <c r="K32" s="138" t="s">
        <v>1787</v>
      </c>
      <c r="L32" s="138" t="s">
        <v>1443</v>
      </c>
      <c r="M32" s="139" t="s">
        <v>1788</v>
      </c>
      <c r="N32" s="140" t="s">
        <v>1789</v>
      </c>
      <c r="O32" s="141" t="s">
        <v>1790</v>
      </c>
      <c r="P32" s="300"/>
      <c r="Q32" s="300"/>
      <c r="R32" s="300"/>
      <c r="S32" s="300"/>
      <c r="T32" s="300"/>
      <c r="U32" s="300"/>
      <c r="V32" s="300"/>
      <c r="W32" s="300"/>
      <c r="X32" s="300"/>
      <c r="Y32" s="300"/>
      <c r="Z32" s="300"/>
    </row>
    <row r="33" spans="1:26" ht="40.5" customHeight="1" x14ac:dyDescent="0.3">
      <c r="A33" s="693" t="s">
        <v>1771</v>
      </c>
      <c r="B33" s="694" t="s">
        <v>1791</v>
      </c>
      <c r="C33" s="364"/>
      <c r="D33" s="683">
        <f t="shared" ref="D33:F33" si="0">I15</f>
        <v>0</v>
      </c>
      <c r="E33" s="683">
        <f t="shared" si="0"/>
        <v>0</v>
      </c>
      <c r="F33" s="683">
        <f t="shared" si="0"/>
        <v>0</v>
      </c>
      <c r="G33" s="684"/>
      <c r="H33" s="685" t="s">
        <v>1792</v>
      </c>
      <c r="I33" s="373"/>
      <c r="J33" s="364"/>
      <c r="K33" s="650"/>
      <c r="L33" s="650"/>
      <c r="M33" s="686"/>
      <c r="N33" s="686"/>
      <c r="O33" s="686"/>
      <c r="P33" s="300"/>
      <c r="Q33" s="300"/>
      <c r="R33" s="300"/>
      <c r="S33" s="300"/>
      <c r="T33" s="300"/>
      <c r="U33" s="300"/>
      <c r="V33" s="300"/>
      <c r="W33" s="300"/>
      <c r="X33" s="300"/>
      <c r="Y33" s="300"/>
      <c r="Z33" s="300"/>
    </row>
    <row r="34" spans="1:26" ht="40.5" customHeight="1" x14ac:dyDescent="0.3">
      <c r="A34" s="679"/>
      <c r="B34" s="365"/>
      <c r="C34" s="366"/>
      <c r="D34" s="361"/>
      <c r="E34" s="361"/>
      <c r="F34" s="361"/>
      <c r="G34" s="362"/>
      <c r="H34" s="367"/>
      <c r="I34" s="376"/>
      <c r="J34" s="368"/>
      <c r="K34" s="362"/>
      <c r="L34" s="362"/>
      <c r="M34" s="362"/>
      <c r="N34" s="362"/>
      <c r="O34" s="362"/>
      <c r="P34" s="300"/>
      <c r="Q34" s="300"/>
      <c r="R34" s="300"/>
      <c r="S34" s="300"/>
      <c r="T34" s="300"/>
      <c r="U34" s="300"/>
      <c r="V34" s="300"/>
      <c r="W34" s="300"/>
      <c r="X34" s="300"/>
      <c r="Y34" s="300"/>
      <c r="Z34" s="300"/>
    </row>
    <row r="35" spans="1:26" ht="40.5" customHeight="1" x14ac:dyDescent="0.3">
      <c r="A35" s="679"/>
      <c r="B35" s="365"/>
      <c r="C35" s="366"/>
      <c r="D35" s="361"/>
      <c r="E35" s="361"/>
      <c r="F35" s="361"/>
      <c r="G35" s="684"/>
      <c r="H35" s="685" t="s">
        <v>1793</v>
      </c>
      <c r="I35" s="373"/>
      <c r="J35" s="364"/>
      <c r="K35" s="650"/>
      <c r="L35" s="650"/>
      <c r="M35" s="630"/>
      <c r="N35" s="630"/>
      <c r="O35" s="650"/>
      <c r="P35" s="300"/>
      <c r="Q35" s="300"/>
      <c r="R35" s="300"/>
      <c r="S35" s="300"/>
      <c r="T35" s="300"/>
      <c r="U35" s="300"/>
      <c r="V35" s="300"/>
      <c r="W35" s="300"/>
      <c r="X35" s="300"/>
      <c r="Y35" s="300"/>
      <c r="Z35" s="300"/>
    </row>
    <row r="36" spans="1:26" ht="40.5" customHeight="1" x14ac:dyDescent="0.3">
      <c r="A36" s="679"/>
      <c r="B36" s="365"/>
      <c r="C36" s="366"/>
      <c r="D36" s="361"/>
      <c r="E36" s="361"/>
      <c r="F36" s="361"/>
      <c r="G36" s="362"/>
      <c r="H36" s="367"/>
      <c r="I36" s="376"/>
      <c r="J36" s="368"/>
      <c r="K36" s="362"/>
      <c r="L36" s="362"/>
      <c r="M36" s="367"/>
      <c r="N36" s="367"/>
      <c r="O36" s="362"/>
      <c r="P36" s="300"/>
      <c r="Q36" s="300"/>
      <c r="R36" s="300"/>
      <c r="S36" s="300"/>
      <c r="T36" s="300"/>
      <c r="U36" s="300"/>
      <c r="V36" s="300"/>
      <c r="W36" s="300"/>
      <c r="X36" s="300"/>
      <c r="Y36" s="300"/>
      <c r="Z36" s="300"/>
    </row>
    <row r="37" spans="1:26" ht="40.5" customHeight="1" x14ac:dyDescent="0.3">
      <c r="A37" s="679"/>
      <c r="B37" s="365"/>
      <c r="C37" s="366"/>
      <c r="D37" s="361"/>
      <c r="E37" s="361"/>
      <c r="F37" s="361"/>
      <c r="G37" s="684"/>
      <c r="H37" s="685" t="s">
        <v>1794</v>
      </c>
      <c r="I37" s="373"/>
      <c r="J37" s="364"/>
      <c r="K37" s="650"/>
      <c r="L37" s="688"/>
      <c r="M37" s="689"/>
      <c r="N37" s="689"/>
      <c r="O37" s="688"/>
      <c r="P37" s="300"/>
      <c r="Q37" s="300"/>
      <c r="R37" s="300"/>
      <c r="S37" s="300"/>
      <c r="T37" s="300"/>
      <c r="U37" s="300"/>
      <c r="V37" s="300"/>
      <c r="W37" s="300"/>
      <c r="X37" s="300"/>
      <c r="Y37" s="300"/>
      <c r="Z37" s="300"/>
    </row>
    <row r="38" spans="1:26" ht="40.5" customHeight="1" x14ac:dyDescent="0.3">
      <c r="A38" s="679"/>
      <c r="B38" s="367"/>
      <c r="C38" s="368"/>
      <c r="D38" s="362"/>
      <c r="E38" s="362"/>
      <c r="F38" s="362"/>
      <c r="G38" s="362"/>
      <c r="H38" s="367"/>
      <c r="I38" s="376"/>
      <c r="J38" s="368"/>
      <c r="K38" s="362"/>
      <c r="L38" s="362"/>
      <c r="M38" s="367"/>
      <c r="N38" s="367"/>
      <c r="O38" s="362"/>
      <c r="P38" s="300"/>
      <c r="Q38" s="300"/>
      <c r="R38" s="300"/>
      <c r="S38" s="300"/>
      <c r="T38" s="300"/>
      <c r="U38" s="300"/>
      <c r="V38" s="300"/>
      <c r="W38" s="300"/>
      <c r="X38" s="300"/>
      <c r="Y38" s="300"/>
      <c r="Z38" s="300"/>
    </row>
    <row r="39" spans="1:26" ht="40.5" customHeight="1" x14ac:dyDescent="0.3">
      <c r="A39" s="679"/>
      <c r="B39" s="694" t="s">
        <v>1795</v>
      </c>
      <c r="C39" s="364"/>
      <c r="D39" s="683">
        <f t="shared" ref="D39:F39" si="1">I16</f>
        <v>0</v>
      </c>
      <c r="E39" s="683">
        <f t="shared" si="1"/>
        <v>0</v>
      </c>
      <c r="F39" s="683">
        <f t="shared" si="1"/>
        <v>0</v>
      </c>
      <c r="G39" s="684"/>
      <c r="H39" s="685" t="s">
        <v>1792</v>
      </c>
      <c r="I39" s="373"/>
      <c r="J39" s="364"/>
      <c r="K39" s="650"/>
      <c r="L39" s="695"/>
      <c r="M39" s="696"/>
      <c r="N39" s="696"/>
      <c r="O39" s="695"/>
      <c r="P39" s="300"/>
      <c r="Q39" s="300"/>
      <c r="R39" s="300"/>
      <c r="S39" s="300"/>
      <c r="T39" s="300"/>
      <c r="U39" s="300"/>
      <c r="V39" s="300"/>
      <c r="W39" s="300"/>
      <c r="X39" s="300"/>
      <c r="Y39" s="300"/>
      <c r="Z39" s="300"/>
    </row>
    <row r="40" spans="1:26" ht="40.5" customHeight="1" x14ac:dyDescent="0.3">
      <c r="A40" s="679"/>
      <c r="B40" s="365"/>
      <c r="C40" s="366"/>
      <c r="D40" s="361"/>
      <c r="E40" s="361"/>
      <c r="F40" s="361"/>
      <c r="G40" s="362"/>
      <c r="H40" s="367"/>
      <c r="I40" s="376"/>
      <c r="J40" s="368"/>
      <c r="K40" s="362"/>
      <c r="L40" s="362"/>
      <c r="M40" s="367"/>
      <c r="N40" s="367"/>
      <c r="O40" s="362"/>
      <c r="P40" s="300"/>
      <c r="Q40" s="300"/>
      <c r="R40" s="300"/>
      <c r="S40" s="300"/>
      <c r="T40" s="300"/>
      <c r="U40" s="300"/>
      <c r="V40" s="300"/>
      <c r="W40" s="300"/>
      <c r="X40" s="300"/>
      <c r="Y40" s="300"/>
      <c r="Z40" s="300"/>
    </row>
    <row r="41" spans="1:26" ht="40.5" customHeight="1" x14ac:dyDescent="0.3">
      <c r="A41" s="679"/>
      <c r="B41" s="365"/>
      <c r="C41" s="366"/>
      <c r="D41" s="361"/>
      <c r="E41" s="361"/>
      <c r="F41" s="361"/>
      <c r="G41" s="684"/>
      <c r="H41" s="685" t="s">
        <v>1793</v>
      </c>
      <c r="I41" s="373"/>
      <c r="J41" s="364"/>
      <c r="K41" s="650"/>
      <c r="L41" s="697"/>
      <c r="M41" s="698"/>
      <c r="N41" s="698"/>
      <c r="O41" s="697"/>
      <c r="P41" s="300"/>
      <c r="Q41" s="300"/>
      <c r="R41" s="300"/>
      <c r="S41" s="300"/>
      <c r="T41" s="300"/>
      <c r="U41" s="300"/>
      <c r="V41" s="300"/>
      <c r="W41" s="300"/>
      <c r="X41" s="300"/>
      <c r="Y41" s="300"/>
      <c r="Z41" s="300"/>
    </row>
    <row r="42" spans="1:26" ht="40.5" customHeight="1" x14ac:dyDescent="0.3">
      <c r="A42" s="679"/>
      <c r="B42" s="365"/>
      <c r="C42" s="366"/>
      <c r="D42" s="361"/>
      <c r="E42" s="361"/>
      <c r="F42" s="361"/>
      <c r="G42" s="362"/>
      <c r="H42" s="367"/>
      <c r="I42" s="376"/>
      <c r="J42" s="368"/>
      <c r="K42" s="362"/>
      <c r="L42" s="362"/>
      <c r="M42" s="367"/>
      <c r="N42" s="367"/>
      <c r="O42" s="362"/>
      <c r="P42" s="300"/>
      <c r="Q42" s="300"/>
      <c r="R42" s="300"/>
      <c r="S42" s="300"/>
      <c r="T42" s="300"/>
      <c r="U42" s="300"/>
      <c r="V42" s="300"/>
      <c r="W42" s="300"/>
      <c r="X42" s="300"/>
      <c r="Y42" s="300"/>
      <c r="Z42" s="300"/>
    </row>
    <row r="43" spans="1:26" ht="40.5" customHeight="1" x14ac:dyDescent="0.3">
      <c r="A43" s="679"/>
      <c r="B43" s="365"/>
      <c r="C43" s="366"/>
      <c r="D43" s="361"/>
      <c r="E43" s="361"/>
      <c r="F43" s="361"/>
      <c r="G43" s="684"/>
      <c r="H43" s="685" t="s">
        <v>1794</v>
      </c>
      <c r="I43" s="373"/>
      <c r="J43" s="364"/>
      <c r="K43" s="650"/>
      <c r="L43" s="697"/>
      <c r="M43" s="698"/>
      <c r="N43" s="698"/>
      <c r="O43" s="697"/>
      <c r="P43" s="300"/>
      <c r="Q43" s="300"/>
      <c r="R43" s="300"/>
      <c r="S43" s="300"/>
      <c r="T43" s="300"/>
      <c r="U43" s="300"/>
      <c r="V43" s="300"/>
      <c r="W43" s="300"/>
      <c r="X43" s="300"/>
      <c r="Y43" s="300"/>
      <c r="Z43" s="300"/>
    </row>
    <row r="44" spans="1:26" ht="40.5" customHeight="1" x14ac:dyDescent="0.3">
      <c r="A44" s="679"/>
      <c r="B44" s="367"/>
      <c r="C44" s="368"/>
      <c r="D44" s="362"/>
      <c r="E44" s="362"/>
      <c r="F44" s="362"/>
      <c r="G44" s="362"/>
      <c r="H44" s="367"/>
      <c r="I44" s="376"/>
      <c r="J44" s="368"/>
      <c r="K44" s="362"/>
      <c r="L44" s="362"/>
      <c r="M44" s="367"/>
      <c r="N44" s="367"/>
      <c r="O44" s="362"/>
      <c r="P44" s="300"/>
      <c r="Q44" s="300"/>
      <c r="R44" s="300"/>
      <c r="S44" s="300"/>
      <c r="T44" s="300"/>
      <c r="U44" s="300"/>
      <c r="V44" s="300"/>
      <c r="W44" s="300"/>
      <c r="X44" s="300"/>
      <c r="Y44" s="300"/>
      <c r="Z44" s="300"/>
    </row>
    <row r="45" spans="1:26" ht="40.5" customHeight="1" x14ac:dyDescent="0.3">
      <c r="A45" s="679"/>
      <c r="B45" s="694" t="s">
        <v>1796</v>
      </c>
      <c r="C45" s="364"/>
      <c r="D45" s="683">
        <f t="shared" ref="D45:F45" si="2">I17</f>
        <v>0</v>
      </c>
      <c r="E45" s="683">
        <f t="shared" si="2"/>
        <v>0</v>
      </c>
      <c r="F45" s="683">
        <f t="shared" si="2"/>
        <v>0</v>
      </c>
      <c r="G45" s="684"/>
      <c r="H45" s="685" t="s">
        <v>1792</v>
      </c>
      <c r="I45" s="373"/>
      <c r="J45" s="364"/>
      <c r="K45" s="650"/>
      <c r="L45" s="697"/>
      <c r="M45" s="698"/>
      <c r="N45" s="698"/>
      <c r="O45" s="697"/>
      <c r="P45" s="300"/>
      <c r="Q45" s="300"/>
      <c r="R45" s="300"/>
      <c r="S45" s="300"/>
      <c r="T45" s="300"/>
      <c r="U45" s="300"/>
      <c r="V45" s="300"/>
      <c r="W45" s="300"/>
      <c r="X45" s="300"/>
      <c r="Y45" s="300"/>
      <c r="Z45" s="300"/>
    </row>
    <row r="46" spans="1:26" ht="40.5" customHeight="1" x14ac:dyDescent="0.3">
      <c r="A46" s="679"/>
      <c r="B46" s="365"/>
      <c r="C46" s="366"/>
      <c r="D46" s="361"/>
      <c r="E46" s="361"/>
      <c r="F46" s="361"/>
      <c r="G46" s="362"/>
      <c r="H46" s="367"/>
      <c r="I46" s="376"/>
      <c r="J46" s="368"/>
      <c r="K46" s="362"/>
      <c r="L46" s="362"/>
      <c r="M46" s="367"/>
      <c r="N46" s="367"/>
      <c r="O46" s="362"/>
      <c r="P46" s="300"/>
      <c r="Q46" s="300"/>
      <c r="R46" s="300"/>
      <c r="S46" s="300"/>
      <c r="T46" s="300"/>
      <c r="U46" s="300"/>
      <c r="V46" s="300"/>
      <c r="W46" s="300"/>
      <c r="X46" s="300"/>
      <c r="Y46" s="300"/>
      <c r="Z46" s="300"/>
    </row>
    <row r="47" spans="1:26" ht="40.5" customHeight="1" x14ac:dyDescent="0.3">
      <c r="A47" s="679"/>
      <c r="B47" s="365"/>
      <c r="C47" s="366"/>
      <c r="D47" s="361"/>
      <c r="E47" s="361"/>
      <c r="F47" s="361"/>
      <c r="G47" s="684"/>
      <c r="H47" s="685" t="s">
        <v>1793</v>
      </c>
      <c r="I47" s="373"/>
      <c r="J47" s="364"/>
      <c r="K47" s="650"/>
      <c r="L47" s="697"/>
      <c r="M47" s="698"/>
      <c r="N47" s="698"/>
      <c r="O47" s="697"/>
      <c r="P47" s="300"/>
      <c r="Q47" s="300"/>
      <c r="R47" s="300"/>
      <c r="S47" s="300"/>
      <c r="T47" s="300"/>
      <c r="U47" s="300"/>
      <c r="V47" s="300"/>
      <c r="W47" s="300"/>
      <c r="X47" s="300"/>
      <c r="Y47" s="300"/>
      <c r="Z47" s="300"/>
    </row>
    <row r="48" spans="1:26" ht="40.5" customHeight="1" x14ac:dyDescent="0.3">
      <c r="A48" s="679"/>
      <c r="B48" s="365"/>
      <c r="C48" s="366"/>
      <c r="D48" s="361"/>
      <c r="E48" s="361"/>
      <c r="F48" s="361"/>
      <c r="G48" s="362"/>
      <c r="H48" s="367"/>
      <c r="I48" s="376"/>
      <c r="J48" s="368"/>
      <c r="K48" s="362"/>
      <c r="L48" s="362"/>
      <c r="M48" s="367"/>
      <c r="N48" s="367"/>
      <c r="O48" s="362"/>
      <c r="P48" s="300"/>
      <c r="Q48" s="300"/>
      <c r="R48" s="300"/>
      <c r="S48" s="300"/>
      <c r="T48" s="300"/>
      <c r="U48" s="300"/>
      <c r="V48" s="300"/>
      <c r="W48" s="300"/>
      <c r="X48" s="300"/>
      <c r="Y48" s="300"/>
      <c r="Z48" s="300"/>
    </row>
    <row r="49" spans="1:26" ht="40.5" customHeight="1" x14ac:dyDescent="0.3">
      <c r="A49" s="679"/>
      <c r="B49" s="365"/>
      <c r="C49" s="366"/>
      <c r="D49" s="361"/>
      <c r="E49" s="361"/>
      <c r="F49" s="361"/>
      <c r="G49" s="684"/>
      <c r="H49" s="685" t="s">
        <v>1794</v>
      </c>
      <c r="I49" s="373"/>
      <c r="J49" s="364"/>
      <c r="K49" s="650"/>
      <c r="L49" s="697"/>
      <c r="M49" s="698"/>
      <c r="N49" s="698"/>
      <c r="O49" s="697"/>
      <c r="P49" s="300"/>
      <c r="Q49" s="300"/>
      <c r="R49" s="300"/>
      <c r="S49" s="300"/>
      <c r="T49" s="300"/>
      <c r="U49" s="300"/>
      <c r="V49" s="300"/>
      <c r="W49" s="300"/>
      <c r="X49" s="300"/>
      <c r="Y49" s="300"/>
      <c r="Z49" s="300"/>
    </row>
    <row r="50" spans="1:26" ht="40.5" customHeight="1" x14ac:dyDescent="0.3">
      <c r="A50" s="680"/>
      <c r="B50" s="367"/>
      <c r="C50" s="368"/>
      <c r="D50" s="362"/>
      <c r="E50" s="362"/>
      <c r="F50" s="362"/>
      <c r="G50" s="362"/>
      <c r="H50" s="367"/>
      <c r="I50" s="376"/>
      <c r="J50" s="368"/>
      <c r="K50" s="362"/>
      <c r="L50" s="362"/>
      <c r="M50" s="367"/>
      <c r="N50" s="367"/>
      <c r="O50" s="362"/>
      <c r="P50" s="300"/>
      <c r="Q50" s="300"/>
      <c r="R50" s="300"/>
      <c r="S50" s="300"/>
      <c r="T50" s="300"/>
      <c r="U50" s="300"/>
      <c r="V50" s="300"/>
      <c r="W50" s="300"/>
      <c r="X50" s="300"/>
      <c r="Y50" s="300"/>
      <c r="Z50" s="300"/>
    </row>
    <row r="51" spans="1:26" ht="14.25" customHeight="1" x14ac:dyDescent="0.3">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row>
    <row r="52" spans="1:26" ht="14.25" customHeight="1" x14ac:dyDescent="0.3">
      <c r="A52" s="300"/>
      <c r="B52" s="699" t="s">
        <v>1797</v>
      </c>
      <c r="C52" s="668"/>
      <c r="D52" s="668"/>
      <c r="E52" s="668"/>
      <c r="F52" s="668"/>
      <c r="G52" s="633"/>
      <c r="H52" s="300"/>
      <c r="I52" s="699" t="s">
        <v>1798</v>
      </c>
      <c r="J52" s="668"/>
      <c r="K52" s="633"/>
      <c r="L52" s="300"/>
      <c r="M52" s="300"/>
      <c r="N52" s="300"/>
      <c r="O52" s="300"/>
      <c r="P52" s="300"/>
      <c r="Q52" s="300"/>
      <c r="R52" s="300"/>
      <c r="S52" s="300"/>
      <c r="T52" s="300"/>
      <c r="U52" s="300"/>
      <c r="V52" s="300"/>
      <c r="W52" s="300"/>
      <c r="X52" s="300"/>
      <c r="Y52" s="300"/>
      <c r="Z52" s="300"/>
    </row>
    <row r="53" spans="1:26" ht="14.25" customHeight="1" x14ac:dyDescent="0.3">
      <c r="A53" s="300"/>
      <c r="B53" s="634"/>
      <c r="C53" s="375"/>
      <c r="D53" s="375"/>
      <c r="E53" s="375"/>
      <c r="F53" s="375"/>
      <c r="G53" s="635"/>
      <c r="H53" s="300"/>
      <c r="I53" s="634"/>
      <c r="J53" s="375"/>
      <c r="K53" s="635"/>
      <c r="L53" s="300"/>
      <c r="M53" s="300"/>
      <c r="N53" s="300"/>
      <c r="O53" s="300"/>
      <c r="P53" s="300"/>
      <c r="Q53" s="300"/>
      <c r="R53" s="300"/>
      <c r="S53" s="300"/>
      <c r="T53" s="300"/>
      <c r="U53" s="300"/>
      <c r="V53" s="300"/>
      <c r="W53" s="300"/>
      <c r="X53" s="300"/>
      <c r="Y53" s="300"/>
      <c r="Z53" s="300"/>
    </row>
    <row r="54" spans="1:26" ht="14.25" customHeight="1" x14ac:dyDescent="0.3">
      <c r="A54" s="300"/>
      <c r="B54" s="636"/>
      <c r="C54" s="669"/>
      <c r="D54" s="669"/>
      <c r="E54" s="669"/>
      <c r="F54" s="669"/>
      <c r="G54" s="637"/>
      <c r="H54" s="300"/>
      <c r="I54" s="636"/>
      <c r="J54" s="669"/>
      <c r="K54" s="637"/>
      <c r="L54" s="300"/>
      <c r="M54" s="300"/>
      <c r="N54" s="300"/>
      <c r="O54" s="300"/>
      <c r="P54" s="300"/>
      <c r="Q54" s="300"/>
      <c r="R54" s="300"/>
      <c r="S54" s="300"/>
      <c r="T54" s="300"/>
      <c r="U54" s="300"/>
      <c r="V54" s="300"/>
      <c r="W54" s="300"/>
      <c r="X54" s="300"/>
      <c r="Y54" s="300"/>
      <c r="Z54" s="300"/>
    </row>
    <row r="55" spans="1:26" ht="14.25" customHeight="1" x14ac:dyDescent="0.3">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row>
    <row r="56" spans="1:26" ht="14.25" customHeight="1" x14ac:dyDescent="0.3">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row>
    <row r="57" spans="1:26" ht="14.25" customHeight="1" x14ac:dyDescent="0.3">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row>
    <row r="58" spans="1:26" ht="14.25" customHeight="1" x14ac:dyDescent="0.3">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row>
    <row r="59" spans="1:26" ht="14.25" customHeight="1" x14ac:dyDescent="0.3">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row>
    <row r="60" spans="1:26" ht="14.25" customHeight="1" x14ac:dyDescent="0.3">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row>
    <row r="61" spans="1:26" ht="14.25" customHeight="1" x14ac:dyDescent="0.3">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row>
    <row r="62" spans="1:26" ht="14.25" customHeight="1" x14ac:dyDescent="0.3">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row>
    <row r="63" spans="1:26" ht="14.25" customHeight="1" x14ac:dyDescent="0.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row>
    <row r="64" spans="1:26" ht="14.25" customHeight="1" x14ac:dyDescent="0.3">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row>
    <row r="65" spans="1:26" ht="14.25" customHeight="1" x14ac:dyDescent="0.3">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row>
    <row r="66" spans="1:26" ht="14.25" customHeight="1" x14ac:dyDescent="0.3">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row>
    <row r="67" spans="1:26" ht="14.25" customHeight="1" x14ac:dyDescent="0.3">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row>
    <row r="68" spans="1:26" ht="14.25" customHeight="1" x14ac:dyDescent="0.3">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row>
    <row r="69" spans="1:26" ht="14.25" customHeight="1" x14ac:dyDescent="0.3">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row>
    <row r="70" spans="1:26" ht="14.25" customHeight="1" x14ac:dyDescent="0.3">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row>
    <row r="71" spans="1:26" ht="14.25" customHeight="1" x14ac:dyDescent="0.3">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row>
    <row r="72" spans="1:26" ht="14.25" customHeight="1" x14ac:dyDescent="0.3">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row>
    <row r="73" spans="1:26" ht="14.25" customHeight="1" x14ac:dyDescent="0.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row>
    <row r="74" spans="1:26" ht="14.25" customHeight="1" x14ac:dyDescent="0.3">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row>
    <row r="75" spans="1:26" ht="14.25" customHeight="1" x14ac:dyDescent="0.3">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row>
    <row r="76" spans="1:26" ht="14.25" customHeight="1" x14ac:dyDescent="0.3">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row>
    <row r="77" spans="1:26" ht="14.25" customHeight="1" x14ac:dyDescent="0.3">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row>
    <row r="78" spans="1:26" ht="14.25" customHeight="1" x14ac:dyDescent="0.3">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row>
    <row r="79" spans="1:26" ht="14.25" customHeight="1" x14ac:dyDescent="0.3">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row>
    <row r="80" spans="1:26" ht="14.25" customHeight="1" x14ac:dyDescent="0.3">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row>
    <row r="81" spans="1:26" ht="14.25" customHeight="1" x14ac:dyDescent="0.3">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row>
    <row r="82" spans="1:26" ht="14.25" customHeight="1" x14ac:dyDescent="0.3">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row>
    <row r="83" spans="1:26" ht="14.25" customHeight="1" x14ac:dyDescent="0.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row>
    <row r="84" spans="1:26" ht="14.25" customHeight="1" x14ac:dyDescent="0.3">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row>
    <row r="85" spans="1:26" ht="14.25" customHeight="1" x14ac:dyDescent="0.3">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row>
    <row r="86" spans="1:26" ht="14.25" customHeight="1" x14ac:dyDescent="0.3">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row>
    <row r="87" spans="1:26" ht="14.25" customHeight="1" x14ac:dyDescent="0.3">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row>
    <row r="88" spans="1:26" ht="14.25" customHeight="1" x14ac:dyDescent="0.3">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row>
    <row r="89" spans="1:26" ht="14.25" customHeight="1" x14ac:dyDescent="0.3">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row>
    <row r="90" spans="1:26" ht="14.25" customHeight="1" x14ac:dyDescent="0.3">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row>
    <row r="91" spans="1:26" ht="14.25" customHeight="1" x14ac:dyDescent="0.3">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row>
    <row r="92" spans="1:26" ht="14.25" customHeight="1" x14ac:dyDescent="0.3">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row>
    <row r="93" spans="1:26" ht="14.25" customHeight="1" x14ac:dyDescent="0.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row>
    <row r="94" spans="1:26" ht="14.25" customHeight="1" x14ac:dyDescent="0.3">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row>
    <row r="95" spans="1:26" ht="14.25" customHeight="1" x14ac:dyDescent="0.3">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row>
    <row r="96" spans="1:26" ht="14.25" customHeight="1" x14ac:dyDescent="0.3">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row>
    <row r="97" spans="1:26" ht="14.25" customHeight="1" x14ac:dyDescent="0.3">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row>
    <row r="98" spans="1:26" ht="14.25" customHeight="1" x14ac:dyDescent="0.3">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row>
    <row r="99" spans="1:26" ht="14.25" customHeight="1" x14ac:dyDescent="0.3">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row>
    <row r="100" spans="1:26" ht="14.25" customHeight="1" x14ac:dyDescent="0.3">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row>
    <row r="101" spans="1:26" ht="14.25" customHeight="1" x14ac:dyDescent="0.3">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row>
    <row r="102" spans="1:26" ht="14.25" customHeight="1" x14ac:dyDescent="0.3">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row>
    <row r="103" spans="1:26" ht="14.25" customHeight="1" x14ac:dyDescent="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row>
    <row r="104" spans="1:26" ht="14.25" customHeight="1" x14ac:dyDescent="0.3">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row>
    <row r="105" spans="1:26" ht="14.25" customHeight="1" x14ac:dyDescent="0.3">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row>
    <row r="106" spans="1:26" ht="14.25" customHeight="1" x14ac:dyDescent="0.3">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row>
    <row r="107" spans="1:26" ht="14.25" customHeight="1" x14ac:dyDescent="0.3">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row>
    <row r="108" spans="1:26" ht="14.25" customHeight="1" x14ac:dyDescent="0.3">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row>
    <row r="109" spans="1:26" ht="14.25" customHeight="1" x14ac:dyDescent="0.3">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row>
    <row r="110" spans="1:26" ht="14.25" customHeight="1" x14ac:dyDescent="0.3">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row>
    <row r="111" spans="1:26" ht="14.25" customHeight="1" x14ac:dyDescent="0.3">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row>
    <row r="112" spans="1:26" ht="14.25" customHeight="1" x14ac:dyDescent="0.3">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row>
    <row r="113" spans="1:26" ht="14.25" customHeight="1" x14ac:dyDescent="0.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row>
    <row r="114" spans="1:26" ht="14.25" customHeight="1" x14ac:dyDescent="0.3">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row>
    <row r="115" spans="1:26" ht="14.25" customHeight="1" x14ac:dyDescent="0.3">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row>
    <row r="116" spans="1:26" ht="14.25" customHeight="1" x14ac:dyDescent="0.3">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row>
    <row r="117" spans="1:26" ht="14.25" customHeight="1" x14ac:dyDescent="0.3">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row>
    <row r="118" spans="1:26" ht="14.25" customHeight="1" x14ac:dyDescent="0.3">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row>
    <row r="119" spans="1:26" ht="14.25" customHeight="1" x14ac:dyDescent="0.3">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row>
    <row r="120" spans="1:26" ht="14.25" customHeight="1" x14ac:dyDescent="0.3">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row>
    <row r="121" spans="1:26" ht="14.25" customHeight="1" x14ac:dyDescent="0.3">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row>
    <row r="122" spans="1:26" ht="14.25" customHeight="1" x14ac:dyDescent="0.3">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row>
    <row r="123" spans="1:26" ht="14.25" customHeight="1" x14ac:dyDescent="0.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row>
    <row r="124" spans="1:26" ht="14.25" customHeight="1" x14ac:dyDescent="0.3">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row>
    <row r="125" spans="1:26" ht="14.25" customHeight="1" x14ac:dyDescent="0.3">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row>
    <row r="126" spans="1:26" ht="14.25" customHeight="1" x14ac:dyDescent="0.3">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row>
    <row r="127" spans="1:26" ht="14.25" customHeight="1" x14ac:dyDescent="0.3">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row>
    <row r="128" spans="1:26" ht="14.25" customHeight="1" x14ac:dyDescent="0.3">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row>
    <row r="129" spans="1:26" ht="14.25" customHeight="1" x14ac:dyDescent="0.3">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row>
    <row r="130" spans="1:26" ht="14.25" customHeight="1" x14ac:dyDescent="0.3">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row>
    <row r="131" spans="1:26" ht="14.25" customHeight="1" x14ac:dyDescent="0.3">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row>
    <row r="132" spans="1:26" ht="14.25" customHeight="1" x14ac:dyDescent="0.3">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row>
    <row r="133" spans="1:26" ht="14.25" customHeight="1" x14ac:dyDescent="0.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row>
    <row r="134" spans="1:26" ht="14.25" customHeight="1" x14ac:dyDescent="0.3">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row>
    <row r="135" spans="1:26" ht="14.25" customHeight="1" x14ac:dyDescent="0.3">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row>
    <row r="136" spans="1:26" ht="14.25" customHeight="1" x14ac:dyDescent="0.3">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row>
    <row r="137" spans="1:26" ht="14.25" customHeight="1" x14ac:dyDescent="0.3">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row>
    <row r="138" spans="1:26" ht="14.25" customHeight="1" x14ac:dyDescent="0.3">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row>
    <row r="139" spans="1:26" ht="14.25" customHeight="1" x14ac:dyDescent="0.3">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row>
    <row r="140" spans="1:26" ht="14.25" customHeight="1" x14ac:dyDescent="0.3">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row>
    <row r="141" spans="1:26" ht="14.25" customHeight="1" x14ac:dyDescent="0.3">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row>
    <row r="142" spans="1:26" ht="14.25" customHeight="1" x14ac:dyDescent="0.3">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row>
    <row r="143" spans="1:26" ht="14.25" customHeight="1" x14ac:dyDescent="0.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row>
    <row r="144" spans="1:26" ht="14.25" customHeight="1" x14ac:dyDescent="0.3">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row>
    <row r="145" spans="1:26" ht="14.25" customHeight="1" x14ac:dyDescent="0.3">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row>
    <row r="146" spans="1:26" ht="14.25" customHeight="1" x14ac:dyDescent="0.3">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row>
    <row r="147" spans="1:26" ht="14.25" customHeight="1" x14ac:dyDescent="0.3">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row>
    <row r="148" spans="1:26" ht="14.25" customHeight="1" x14ac:dyDescent="0.3">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row>
    <row r="149" spans="1:26" ht="14.25" customHeight="1" x14ac:dyDescent="0.3">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row>
    <row r="150" spans="1:26" ht="14.25" customHeight="1" x14ac:dyDescent="0.3">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row>
    <row r="151" spans="1:26" ht="14.25" customHeight="1" x14ac:dyDescent="0.3">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row>
    <row r="152" spans="1:26" ht="14.25" customHeight="1" x14ac:dyDescent="0.3">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row>
    <row r="153" spans="1:26" ht="14.25" customHeight="1" x14ac:dyDescent="0.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row>
    <row r="154" spans="1:26" ht="14.25" customHeight="1" x14ac:dyDescent="0.3">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row>
    <row r="155" spans="1:26" ht="14.25" customHeight="1" x14ac:dyDescent="0.3">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row>
    <row r="156" spans="1:26" ht="14.25" customHeight="1" x14ac:dyDescent="0.3">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row>
    <row r="157" spans="1:26" ht="14.25" customHeight="1" x14ac:dyDescent="0.3">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row>
    <row r="158" spans="1:26" ht="14.25" customHeight="1" x14ac:dyDescent="0.3">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row>
    <row r="159" spans="1:26" ht="14.25" customHeight="1" x14ac:dyDescent="0.3">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row>
    <row r="160" spans="1:26" ht="14.25" customHeight="1" x14ac:dyDescent="0.3">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row>
    <row r="161" spans="1:26" ht="14.25" customHeight="1" x14ac:dyDescent="0.3">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row>
    <row r="162" spans="1:26" ht="14.25" customHeight="1" x14ac:dyDescent="0.3">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row>
    <row r="163" spans="1:26" ht="14.25" customHeight="1" x14ac:dyDescent="0.3">
      <c r="A163" s="300"/>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row>
    <row r="164" spans="1:26" ht="14.25" customHeight="1" x14ac:dyDescent="0.3">
      <c r="A164" s="300"/>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row>
    <row r="165" spans="1:26" ht="14.25" customHeight="1" x14ac:dyDescent="0.3">
      <c r="A165" s="300"/>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row>
    <row r="166" spans="1:26" ht="14.25" customHeight="1" x14ac:dyDescent="0.3">
      <c r="A166" s="300"/>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row>
    <row r="167" spans="1:26" ht="14.25" customHeight="1" x14ac:dyDescent="0.3">
      <c r="A167" s="300"/>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row>
    <row r="168" spans="1:26" ht="14.25" customHeight="1" x14ac:dyDescent="0.3">
      <c r="A168" s="300"/>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row>
    <row r="169" spans="1:26" ht="14.25" customHeight="1" x14ac:dyDescent="0.3">
      <c r="A169" s="300"/>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row>
    <row r="170" spans="1:26" ht="14.25" customHeight="1" x14ac:dyDescent="0.3">
      <c r="A170" s="300"/>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row>
    <row r="171" spans="1:26" ht="14.25" customHeight="1" x14ac:dyDescent="0.3">
      <c r="A171" s="300"/>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row>
    <row r="172" spans="1:26" ht="14.25" customHeight="1" x14ac:dyDescent="0.3">
      <c r="A172" s="300"/>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row>
    <row r="173" spans="1:26" ht="14.25" customHeight="1" x14ac:dyDescent="0.3">
      <c r="A173" s="300"/>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row>
    <row r="174" spans="1:26" ht="14.25" customHeight="1" x14ac:dyDescent="0.3">
      <c r="A174" s="300"/>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row>
    <row r="175" spans="1:26" ht="14.25" customHeight="1" x14ac:dyDescent="0.3">
      <c r="A175" s="300"/>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row>
    <row r="176" spans="1:26" ht="14.25" customHeight="1" x14ac:dyDescent="0.3">
      <c r="A176" s="300"/>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spans="1:26" ht="14.25" customHeight="1" x14ac:dyDescent="0.3">
      <c r="A177" s="300"/>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row>
    <row r="178" spans="1:26" ht="14.25" customHeight="1" x14ac:dyDescent="0.3">
      <c r="A178" s="300"/>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row>
    <row r="179" spans="1:26" ht="14.25" customHeight="1" x14ac:dyDescent="0.3">
      <c r="A179" s="300"/>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row>
    <row r="180" spans="1:26" ht="14.25" customHeight="1" x14ac:dyDescent="0.3">
      <c r="A180" s="300"/>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row>
    <row r="181" spans="1:26" ht="14.25" customHeight="1" x14ac:dyDescent="0.3">
      <c r="A181" s="300"/>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row>
    <row r="182" spans="1:26" ht="14.25" customHeight="1" x14ac:dyDescent="0.3">
      <c r="A182" s="300"/>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row>
    <row r="183" spans="1:26" ht="14.25" customHeight="1" x14ac:dyDescent="0.3">
      <c r="A183" s="300"/>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row>
    <row r="184" spans="1:26" ht="14.25" customHeight="1" x14ac:dyDescent="0.3">
      <c r="A184" s="300"/>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row>
    <row r="185" spans="1:26" ht="14.25" customHeight="1" x14ac:dyDescent="0.3">
      <c r="A185" s="300"/>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row>
    <row r="186" spans="1:26" ht="14.25" customHeight="1" x14ac:dyDescent="0.3">
      <c r="A186" s="300"/>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row>
    <row r="187" spans="1:26" ht="14.25" customHeight="1" x14ac:dyDescent="0.3">
      <c r="A187" s="300"/>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row>
    <row r="188" spans="1:26" ht="14.25" customHeight="1" x14ac:dyDescent="0.3">
      <c r="A188" s="300"/>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row>
    <row r="189" spans="1:26" ht="14.25" customHeight="1" x14ac:dyDescent="0.3">
      <c r="A189" s="300"/>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row>
    <row r="190" spans="1:26" ht="14.25" customHeight="1" x14ac:dyDescent="0.3">
      <c r="A190" s="300"/>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row>
    <row r="191" spans="1:26" ht="14.25" customHeight="1" x14ac:dyDescent="0.3">
      <c r="A191" s="300"/>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row>
    <row r="192" spans="1:26" ht="14.25" customHeight="1" x14ac:dyDescent="0.3">
      <c r="A192" s="300"/>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row>
    <row r="193" spans="1:26" ht="14.25" customHeight="1" x14ac:dyDescent="0.3">
      <c r="A193" s="300"/>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row>
    <row r="194" spans="1:26" ht="14.25" customHeight="1" x14ac:dyDescent="0.3">
      <c r="A194" s="300"/>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row>
    <row r="195" spans="1:26" ht="14.25" customHeight="1" x14ac:dyDescent="0.3">
      <c r="A195" s="300"/>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row>
    <row r="196" spans="1:26" ht="14.25" customHeight="1" x14ac:dyDescent="0.3">
      <c r="A196" s="300"/>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row>
    <row r="197" spans="1:26" ht="14.25" customHeight="1" x14ac:dyDescent="0.3">
      <c r="A197" s="300"/>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row>
    <row r="198" spans="1:26" ht="14.25" customHeight="1" x14ac:dyDescent="0.3">
      <c r="A198" s="300"/>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row>
    <row r="199" spans="1:26" ht="14.25" customHeight="1" x14ac:dyDescent="0.3">
      <c r="A199" s="300"/>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row>
    <row r="200" spans="1:26" ht="14.25" customHeight="1" x14ac:dyDescent="0.3">
      <c r="A200" s="300"/>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spans="1:26" ht="14.25" customHeight="1" x14ac:dyDescent="0.3">
      <c r="A201" s="300"/>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spans="1:26" ht="14.25" customHeight="1" x14ac:dyDescent="0.3">
      <c r="A202" s="300"/>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spans="1:26" ht="14.25" customHeight="1" x14ac:dyDescent="0.3">
      <c r="A203" s="300"/>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spans="1:26" ht="14.25" customHeight="1" x14ac:dyDescent="0.3">
      <c r="A204" s="300"/>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spans="1:26" ht="14.25" customHeight="1" x14ac:dyDescent="0.3">
      <c r="A205" s="300"/>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spans="1:26" ht="14.25" customHeight="1" x14ac:dyDescent="0.3">
      <c r="A206" s="300"/>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spans="1:26" ht="14.25" customHeight="1" x14ac:dyDescent="0.3">
      <c r="A207" s="300"/>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spans="1:26" ht="14.25" customHeight="1" x14ac:dyDescent="0.3">
      <c r="A208" s="300"/>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spans="1:26" ht="14.25" customHeight="1" x14ac:dyDescent="0.3">
      <c r="A209" s="300"/>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spans="1:26" ht="14.25" customHeight="1" x14ac:dyDescent="0.3">
      <c r="A210" s="300"/>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spans="1:26" ht="14.25" customHeight="1" x14ac:dyDescent="0.3">
      <c r="A211" s="300"/>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spans="1:26" ht="14.25" customHeight="1" x14ac:dyDescent="0.3">
      <c r="A212" s="300"/>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spans="1:26" ht="14.25" customHeight="1" x14ac:dyDescent="0.3">
      <c r="A213" s="300"/>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spans="1:26" ht="14.25" customHeight="1" x14ac:dyDescent="0.3">
      <c r="A214" s="300"/>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spans="1:26" ht="14.25" customHeight="1" x14ac:dyDescent="0.3">
      <c r="A215" s="300"/>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spans="1:26" ht="14.25" customHeight="1" x14ac:dyDescent="0.3">
      <c r="A216" s="300"/>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spans="1:26" ht="14.25" customHeight="1" x14ac:dyDescent="0.3">
      <c r="A217" s="300"/>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spans="1:26" ht="14.25" customHeight="1" x14ac:dyDescent="0.3">
      <c r="A218" s="300"/>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spans="1:26" ht="14.25" customHeight="1" x14ac:dyDescent="0.3">
      <c r="A219" s="300"/>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spans="1:26" ht="14.25" customHeight="1" x14ac:dyDescent="0.3">
      <c r="A220" s="300"/>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spans="1:26" ht="14.25" customHeight="1" x14ac:dyDescent="0.3">
      <c r="A221" s="300"/>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spans="1:26" ht="14.25" customHeight="1" x14ac:dyDescent="0.3">
      <c r="A222" s="300"/>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spans="1:26" ht="14.25" customHeight="1" x14ac:dyDescent="0.3">
      <c r="A223" s="300"/>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spans="1:26" ht="14.25" customHeight="1" x14ac:dyDescent="0.3">
      <c r="A224" s="300"/>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spans="1:26" ht="14.25" customHeight="1" x14ac:dyDescent="0.3">
      <c r="A225" s="300"/>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spans="1:26" ht="14.25" customHeight="1" x14ac:dyDescent="0.3">
      <c r="A226" s="300"/>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spans="1:26" ht="14.25" customHeight="1" x14ac:dyDescent="0.3">
      <c r="A227" s="300"/>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spans="1:26" ht="14.25" customHeight="1" x14ac:dyDescent="0.3">
      <c r="A228" s="300"/>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spans="1:26" ht="14.25" customHeight="1" x14ac:dyDescent="0.3">
      <c r="A229" s="300"/>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spans="1:26" ht="14.25" customHeight="1" x14ac:dyDescent="0.3">
      <c r="A230" s="300"/>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spans="1:26" ht="14.25" customHeight="1" x14ac:dyDescent="0.3">
      <c r="A231" s="300"/>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spans="1:26" ht="14.25" customHeight="1" x14ac:dyDescent="0.3">
      <c r="A232" s="300"/>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spans="1:26" ht="14.25" customHeight="1" x14ac:dyDescent="0.3">
      <c r="A233" s="300"/>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spans="1:26" ht="14.25" customHeight="1" x14ac:dyDescent="0.3">
      <c r="A234" s="300"/>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spans="1:26" ht="14.25" customHeight="1" x14ac:dyDescent="0.3">
      <c r="A235" s="300"/>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spans="1:26" ht="14.25" customHeight="1" x14ac:dyDescent="0.3">
      <c r="A236" s="300"/>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spans="1:26" ht="14.25" customHeight="1" x14ac:dyDescent="0.3">
      <c r="A237" s="300"/>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spans="1:26" ht="14.25" customHeight="1" x14ac:dyDescent="0.3">
      <c r="A238" s="300"/>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spans="1:26" ht="14.25" customHeight="1" x14ac:dyDescent="0.3">
      <c r="A239" s="300"/>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spans="1:26" ht="14.25" customHeight="1" x14ac:dyDescent="0.3">
      <c r="A240" s="300"/>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spans="1:26" ht="14.25" customHeight="1" x14ac:dyDescent="0.3">
      <c r="A241" s="300"/>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spans="1:26" ht="14.25" customHeight="1" x14ac:dyDescent="0.3">
      <c r="A242" s="300"/>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spans="1:26" ht="14.25" customHeight="1" x14ac:dyDescent="0.3">
      <c r="A243" s="300"/>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spans="1:26" ht="14.25" customHeight="1" x14ac:dyDescent="0.3">
      <c r="A244" s="300"/>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spans="1:26" ht="14.25" customHeight="1" x14ac:dyDescent="0.3">
      <c r="A245" s="300"/>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spans="1:26" ht="14.25" customHeight="1" x14ac:dyDescent="0.3">
      <c r="A246" s="300"/>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spans="1:26" ht="14.25" customHeight="1" x14ac:dyDescent="0.3">
      <c r="A247" s="300"/>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spans="1:26" ht="14.25" customHeight="1" x14ac:dyDescent="0.3">
      <c r="A248" s="300"/>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spans="1:26" ht="14.25" customHeight="1" x14ac:dyDescent="0.3">
      <c r="A249" s="300"/>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spans="1:26" ht="14.25" customHeight="1" x14ac:dyDescent="0.3">
      <c r="A250" s="300"/>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ht="14.25" customHeight="1" x14ac:dyDescent="0.3">
      <c r="A251" s="300"/>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ht="14.25" customHeight="1" x14ac:dyDescent="0.3">
      <c r="A252" s="300"/>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ht="14.25" customHeight="1" x14ac:dyDescent="0.3">
      <c r="A253" s="300"/>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ht="14.25" customHeight="1" x14ac:dyDescent="0.3">
      <c r="A254" s="300"/>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ht="14.25" customHeight="1" x14ac:dyDescent="0.3">
      <c r="A255" s="300"/>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ht="14.25" customHeight="1" x14ac:dyDescent="0.3">
      <c r="A256" s="300"/>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ht="14.25" customHeight="1" x14ac:dyDescent="0.3">
      <c r="A257" s="300"/>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ht="14.25" customHeight="1" x14ac:dyDescent="0.3">
      <c r="A258" s="300"/>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ht="14.25" customHeight="1" x14ac:dyDescent="0.3">
      <c r="A259" s="300"/>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ht="14.25" customHeight="1" x14ac:dyDescent="0.3">
      <c r="A260" s="300"/>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ht="14.25" customHeight="1" x14ac:dyDescent="0.3">
      <c r="A261" s="300"/>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ht="14.25" customHeight="1" x14ac:dyDescent="0.3">
      <c r="A262" s="300"/>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ht="14.25" customHeight="1" x14ac:dyDescent="0.3">
      <c r="A263" s="300"/>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ht="14.25" customHeight="1" x14ac:dyDescent="0.3">
      <c r="A264" s="300"/>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ht="14.25" customHeight="1" x14ac:dyDescent="0.3">
      <c r="A265" s="300"/>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ht="14.25" customHeight="1" x14ac:dyDescent="0.3">
      <c r="A266" s="300"/>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ht="14.25" customHeight="1" x14ac:dyDescent="0.3">
      <c r="A267" s="300"/>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ht="14.25" customHeight="1" x14ac:dyDescent="0.3">
      <c r="A268" s="300"/>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ht="14.25" customHeight="1" x14ac:dyDescent="0.3">
      <c r="A269" s="300"/>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ht="14.25" customHeight="1" x14ac:dyDescent="0.3">
      <c r="A270" s="300"/>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ht="14.25" customHeight="1" x14ac:dyDescent="0.3">
      <c r="A271" s="300"/>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ht="14.25" customHeight="1" x14ac:dyDescent="0.3">
      <c r="A272" s="300"/>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ht="14.25" customHeight="1" x14ac:dyDescent="0.3">
      <c r="A273" s="300"/>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ht="14.25" customHeight="1" x14ac:dyDescent="0.3">
      <c r="A274" s="300"/>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ht="14.25" customHeight="1" x14ac:dyDescent="0.3">
      <c r="A275" s="300"/>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ht="14.25" customHeight="1" x14ac:dyDescent="0.3">
      <c r="A276" s="300"/>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ht="14.25" customHeight="1" x14ac:dyDescent="0.3">
      <c r="A277" s="300"/>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ht="14.25" customHeight="1" x14ac:dyDescent="0.3">
      <c r="A278" s="300"/>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ht="14.25" customHeight="1" x14ac:dyDescent="0.3">
      <c r="A279" s="300"/>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ht="14.25" customHeight="1" x14ac:dyDescent="0.3">
      <c r="A280" s="300"/>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ht="14.25" customHeight="1" x14ac:dyDescent="0.3">
      <c r="A281" s="300"/>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ht="14.25" customHeight="1" x14ac:dyDescent="0.3">
      <c r="A282" s="300"/>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ht="14.25" customHeight="1" x14ac:dyDescent="0.3">
      <c r="A283" s="300"/>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ht="14.25" customHeight="1" x14ac:dyDescent="0.3">
      <c r="A284" s="300"/>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ht="14.25" customHeight="1" x14ac:dyDescent="0.3">
      <c r="A285" s="300"/>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ht="14.25" customHeight="1" x14ac:dyDescent="0.3">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ht="14.25" customHeight="1" x14ac:dyDescent="0.3">
      <c r="A287" s="300"/>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ht="14.25" customHeight="1" x14ac:dyDescent="0.3">
      <c r="A288" s="300"/>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ht="14.25" customHeight="1" x14ac:dyDescent="0.3">
      <c r="A289" s="300"/>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ht="14.25" customHeight="1" x14ac:dyDescent="0.3">
      <c r="A290" s="300"/>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ht="14.25" customHeight="1" x14ac:dyDescent="0.3">
      <c r="A291" s="300"/>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ht="14.25" customHeight="1" x14ac:dyDescent="0.3">
      <c r="A292" s="300"/>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ht="14.25" customHeight="1" x14ac:dyDescent="0.3">
      <c r="A293" s="300"/>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ht="14.25" customHeight="1" x14ac:dyDescent="0.3">
      <c r="A294" s="300"/>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ht="14.25" customHeight="1" x14ac:dyDescent="0.3">
      <c r="A295" s="300"/>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ht="14.25" customHeight="1" x14ac:dyDescent="0.3">
      <c r="A296" s="300"/>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ht="14.25" customHeight="1" x14ac:dyDescent="0.3">
      <c r="A297" s="300"/>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ht="14.25" customHeight="1" x14ac:dyDescent="0.3">
      <c r="A298" s="300"/>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ht="14.25" customHeight="1" x14ac:dyDescent="0.3">
      <c r="A299" s="300"/>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ht="14.25" customHeight="1" x14ac:dyDescent="0.3">
      <c r="A300" s="300"/>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ht="14.25" customHeight="1" x14ac:dyDescent="0.3">
      <c r="A301" s="300"/>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ht="14.25" customHeight="1" x14ac:dyDescent="0.3">
      <c r="A302" s="300"/>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ht="14.25" customHeight="1" x14ac:dyDescent="0.3">
      <c r="A303" s="300"/>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ht="14.25" customHeight="1" x14ac:dyDescent="0.3">
      <c r="A304" s="300"/>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ht="14.25" customHeight="1" x14ac:dyDescent="0.3">
      <c r="A305" s="300"/>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ht="14.25" customHeight="1" x14ac:dyDescent="0.3">
      <c r="A306" s="300"/>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ht="14.25" customHeight="1" x14ac:dyDescent="0.3">
      <c r="A307" s="300"/>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ht="14.25" customHeight="1" x14ac:dyDescent="0.3">
      <c r="A308" s="300"/>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ht="14.25" customHeight="1" x14ac:dyDescent="0.3">
      <c r="A309" s="300"/>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ht="14.25" customHeight="1" x14ac:dyDescent="0.3">
      <c r="A310" s="300"/>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ht="14.25" customHeight="1" x14ac:dyDescent="0.3">
      <c r="A311" s="300"/>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ht="14.25" customHeight="1" x14ac:dyDescent="0.3">
      <c r="A312" s="300"/>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ht="14.25" customHeight="1" x14ac:dyDescent="0.3">
      <c r="A313" s="300"/>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ht="14.25" customHeight="1" x14ac:dyDescent="0.3">
      <c r="A314" s="300"/>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ht="14.25" customHeight="1" x14ac:dyDescent="0.3">
      <c r="A315" s="300"/>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ht="14.25" customHeight="1" x14ac:dyDescent="0.3">
      <c r="A316" s="300"/>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ht="14.25" customHeight="1" x14ac:dyDescent="0.3">
      <c r="A317" s="300"/>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ht="14.25" customHeight="1" x14ac:dyDescent="0.3">
      <c r="A318" s="300"/>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ht="14.25" customHeight="1" x14ac:dyDescent="0.3">
      <c r="A319" s="300"/>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ht="14.25" customHeight="1" x14ac:dyDescent="0.3">
      <c r="A320" s="300"/>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ht="14.25" customHeight="1" x14ac:dyDescent="0.3">
      <c r="A321" s="300"/>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ht="14.25" customHeight="1" x14ac:dyDescent="0.3">
      <c r="A322" s="300"/>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ht="14.25" customHeight="1" x14ac:dyDescent="0.3">
      <c r="A323" s="300"/>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ht="14.25" customHeight="1" x14ac:dyDescent="0.3">
      <c r="A324" s="300"/>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ht="14.25" customHeight="1" x14ac:dyDescent="0.3">
      <c r="A325" s="300"/>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ht="14.25" customHeight="1" x14ac:dyDescent="0.3">
      <c r="A326" s="300"/>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ht="14.25" customHeight="1" x14ac:dyDescent="0.3">
      <c r="A327" s="300"/>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ht="14.25" customHeight="1" x14ac:dyDescent="0.3">
      <c r="A328" s="300"/>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ht="14.25" customHeight="1" x14ac:dyDescent="0.3">
      <c r="A329" s="300"/>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ht="14.25" customHeight="1" x14ac:dyDescent="0.3">
      <c r="A330" s="300"/>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ht="14.25" customHeight="1" x14ac:dyDescent="0.3">
      <c r="A331" s="300"/>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ht="14.25" customHeight="1" x14ac:dyDescent="0.3">
      <c r="A332" s="300"/>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ht="14.25" customHeight="1" x14ac:dyDescent="0.3">
      <c r="A333" s="300"/>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ht="14.25" customHeight="1" x14ac:dyDescent="0.3">
      <c r="A334" s="300"/>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ht="14.25" customHeight="1" x14ac:dyDescent="0.3">
      <c r="A335" s="300"/>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ht="14.25" customHeight="1" x14ac:dyDescent="0.3">
      <c r="A336" s="300"/>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ht="14.25" customHeight="1" x14ac:dyDescent="0.3">
      <c r="A337" s="300"/>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ht="14.25" customHeight="1" x14ac:dyDescent="0.3">
      <c r="A338" s="300"/>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ht="14.25" customHeight="1" x14ac:dyDescent="0.3">
      <c r="A339" s="300"/>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ht="14.25" customHeight="1" x14ac:dyDescent="0.3">
      <c r="A340" s="300"/>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ht="14.25" customHeight="1" x14ac:dyDescent="0.3">
      <c r="A341" s="300"/>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ht="14.25" customHeight="1" x14ac:dyDescent="0.3">
      <c r="A342" s="300"/>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ht="14.25" customHeight="1" x14ac:dyDescent="0.3">
      <c r="A343" s="300"/>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ht="14.25" customHeight="1" x14ac:dyDescent="0.3">
      <c r="A344" s="300"/>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ht="14.25" customHeight="1" x14ac:dyDescent="0.3">
      <c r="A345" s="300"/>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ht="14.25" customHeight="1" x14ac:dyDescent="0.3">
      <c r="A346" s="300"/>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ht="14.25" customHeight="1" x14ac:dyDescent="0.3">
      <c r="A347" s="300"/>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ht="14.25" customHeight="1" x14ac:dyDescent="0.3">
      <c r="A348" s="300"/>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ht="14.25" customHeight="1" x14ac:dyDescent="0.3">
      <c r="A349" s="300"/>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ht="14.25" customHeight="1" x14ac:dyDescent="0.3">
      <c r="A350" s="300"/>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ht="14.25" customHeight="1" x14ac:dyDescent="0.3">
      <c r="A351" s="300"/>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ht="14.25" customHeight="1" x14ac:dyDescent="0.3">
      <c r="A352" s="300"/>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ht="14.25" customHeight="1" x14ac:dyDescent="0.3">
      <c r="A353" s="300"/>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ht="14.25" customHeight="1" x14ac:dyDescent="0.3">
      <c r="A354" s="300"/>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ht="14.25" customHeight="1" x14ac:dyDescent="0.3">
      <c r="A355" s="300"/>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ht="14.25" customHeight="1" x14ac:dyDescent="0.3">
      <c r="A356" s="300"/>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ht="14.25" customHeight="1" x14ac:dyDescent="0.3">
      <c r="A357" s="300"/>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ht="14.25" customHeight="1" x14ac:dyDescent="0.3">
      <c r="A358" s="300"/>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ht="14.25" customHeight="1" x14ac:dyDescent="0.3">
      <c r="A359" s="300"/>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ht="14.25" customHeight="1" x14ac:dyDescent="0.3">
      <c r="A360" s="300"/>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ht="14.25" customHeight="1" x14ac:dyDescent="0.3">
      <c r="A361" s="300"/>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ht="14.25" customHeight="1" x14ac:dyDescent="0.3">
      <c r="A362" s="300"/>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ht="14.25" customHeight="1" x14ac:dyDescent="0.3">
      <c r="A363" s="300"/>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ht="14.25" customHeight="1" x14ac:dyDescent="0.3">
      <c r="A364" s="300"/>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ht="14.25" customHeight="1" x14ac:dyDescent="0.3">
      <c r="A365" s="300"/>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ht="14.25" customHeight="1" x14ac:dyDescent="0.3">
      <c r="A366" s="300"/>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ht="14.25" customHeight="1" x14ac:dyDescent="0.3">
      <c r="A367" s="300"/>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ht="14.25" customHeight="1" x14ac:dyDescent="0.3">
      <c r="A368" s="300"/>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ht="14.25" customHeight="1" x14ac:dyDescent="0.3">
      <c r="A369" s="300"/>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ht="14.25" customHeight="1" x14ac:dyDescent="0.3">
      <c r="A370" s="300"/>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ht="14.25" customHeight="1" x14ac:dyDescent="0.3">
      <c r="A371" s="300"/>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ht="14.25" customHeight="1" x14ac:dyDescent="0.3">
      <c r="A372" s="300"/>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ht="14.25" customHeight="1" x14ac:dyDescent="0.3">
      <c r="A373" s="300"/>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ht="14.25" customHeight="1" x14ac:dyDescent="0.3">
      <c r="A374" s="300"/>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ht="14.25" customHeight="1" x14ac:dyDescent="0.3">
      <c r="A375" s="300"/>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ht="14.25" customHeight="1" x14ac:dyDescent="0.3">
      <c r="A376" s="300"/>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ht="14.25" customHeight="1" x14ac:dyDescent="0.3">
      <c r="A377" s="300"/>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ht="14.25" customHeight="1" x14ac:dyDescent="0.3">
      <c r="A378" s="300"/>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ht="14.25" customHeight="1" x14ac:dyDescent="0.3">
      <c r="A379" s="300"/>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ht="14.25" customHeight="1" x14ac:dyDescent="0.3">
      <c r="A380" s="300"/>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ht="14.25" customHeight="1" x14ac:dyDescent="0.3">
      <c r="A381" s="300"/>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ht="14.25" customHeight="1" x14ac:dyDescent="0.3">
      <c r="A382" s="300"/>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ht="14.25" customHeight="1" x14ac:dyDescent="0.3">
      <c r="A383" s="300"/>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ht="14.25" customHeight="1" x14ac:dyDescent="0.3">
      <c r="A384" s="300"/>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ht="14.25" customHeight="1" x14ac:dyDescent="0.3">
      <c r="A385" s="300"/>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ht="14.25" customHeight="1" x14ac:dyDescent="0.3">
      <c r="A386" s="300"/>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ht="14.25" customHeight="1" x14ac:dyDescent="0.3">
      <c r="A387" s="300"/>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ht="14.25" customHeight="1" x14ac:dyDescent="0.3">
      <c r="A388" s="300"/>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ht="14.25" customHeight="1" x14ac:dyDescent="0.3">
      <c r="A389" s="300"/>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ht="14.25" customHeight="1" x14ac:dyDescent="0.3">
      <c r="A390" s="300"/>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ht="14.25" customHeight="1" x14ac:dyDescent="0.3">
      <c r="A391" s="300"/>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ht="14.25" customHeight="1" x14ac:dyDescent="0.3">
      <c r="A392" s="300"/>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ht="14.25" customHeight="1" x14ac:dyDescent="0.3">
      <c r="A393" s="300"/>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ht="14.25" customHeight="1" x14ac:dyDescent="0.3">
      <c r="A394" s="300"/>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ht="14.25" customHeight="1" x14ac:dyDescent="0.3">
      <c r="A395" s="300"/>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ht="14.25" customHeight="1" x14ac:dyDescent="0.3">
      <c r="A396" s="300"/>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ht="14.25" customHeight="1" x14ac:dyDescent="0.3">
      <c r="A397" s="300"/>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ht="14.25" customHeight="1" x14ac:dyDescent="0.3">
      <c r="A398" s="300"/>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ht="14.25" customHeight="1" x14ac:dyDescent="0.3">
      <c r="A399" s="300"/>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ht="14.25" customHeight="1" x14ac:dyDescent="0.3">
      <c r="A400" s="300"/>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ht="14.25" customHeight="1" x14ac:dyDescent="0.3">
      <c r="A401" s="300"/>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ht="14.25" customHeight="1" x14ac:dyDescent="0.3">
      <c r="A402" s="300"/>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ht="14.25" customHeight="1" x14ac:dyDescent="0.3">
      <c r="A403" s="300"/>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ht="14.25" customHeight="1" x14ac:dyDescent="0.3">
      <c r="A404" s="300"/>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ht="14.25" customHeight="1" x14ac:dyDescent="0.3">
      <c r="A405" s="300"/>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ht="14.25" customHeight="1" x14ac:dyDescent="0.3">
      <c r="A406" s="300"/>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ht="14.25" customHeight="1" x14ac:dyDescent="0.3">
      <c r="A407" s="300"/>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ht="14.25" customHeight="1" x14ac:dyDescent="0.3">
      <c r="A408" s="300"/>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ht="14.25" customHeight="1" x14ac:dyDescent="0.3">
      <c r="A409" s="300"/>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ht="14.25" customHeight="1" x14ac:dyDescent="0.3">
      <c r="A410" s="300"/>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ht="14.25" customHeight="1" x14ac:dyDescent="0.3">
      <c r="A411" s="300"/>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ht="14.25" customHeight="1" x14ac:dyDescent="0.3">
      <c r="A412" s="300"/>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ht="14.25" customHeight="1" x14ac:dyDescent="0.3">
      <c r="A413" s="300"/>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ht="14.25" customHeight="1" x14ac:dyDescent="0.3">
      <c r="A414" s="300"/>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ht="14.25" customHeight="1" x14ac:dyDescent="0.3">
      <c r="A415" s="300"/>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ht="14.25" customHeight="1" x14ac:dyDescent="0.3">
      <c r="A416" s="300"/>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ht="14.25" customHeight="1" x14ac:dyDescent="0.3">
      <c r="A417" s="300"/>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ht="14.25" customHeight="1" x14ac:dyDescent="0.3">
      <c r="A418" s="300"/>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ht="14.25" customHeight="1" x14ac:dyDescent="0.3">
      <c r="A419" s="300"/>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ht="14.25" customHeight="1" x14ac:dyDescent="0.3">
      <c r="A420" s="300"/>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ht="14.25" customHeight="1" x14ac:dyDescent="0.3">
      <c r="A421" s="300"/>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ht="14.25" customHeight="1" x14ac:dyDescent="0.3">
      <c r="A422" s="300"/>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ht="14.25" customHeight="1" x14ac:dyDescent="0.3">
      <c r="A423" s="300"/>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ht="14.25" customHeight="1" x14ac:dyDescent="0.3">
      <c r="A424" s="300"/>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ht="14.25" customHeight="1" x14ac:dyDescent="0.3">
      <c r="A425" s="300"/>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ht="14.25" customHeight="1" x14ac:dyDescent="0.3">
      <c r="A426" s="300"/>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ht="14.25" customHeight="1" x14ac:dyDescent="0.3">
      <c r="A427" s="300"/>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ht="14.25" customHeight="1" x14ac:dyDescent="0.3">
      <c r="A428" s="300"/>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ht="14.25" customHeight="1" x14ac:dyDescent="0.3">
      <c r="A429" s="300"/>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ht="14.25" customHeight="1" x14ac:dyDescent="0.3">
      <c r="A430" s="300"/>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ht="14.25" customHeight="1" x14ac:dyDescent="0.3">
      <c r="A431" s="300"/>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ht="14.25" customHeight="1" x14ac:dyDescent="0.3">
      <c r="A432" s="300"/>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ht="14.25" customHeight="1" x14ac:dyDescent="0.3">
      <c r="A433" s="300"/>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ht="14.25" customHeight="1" x14ac:dyDescent="0.3">
      <c r="A434" s="300"/>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ht="14.25" customHeight="1" x14ac:dyDescent="0.3">
      <c r="A435" s="300"/>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ht="14.25" customHeight="1" x14ac:dyDescent="0.3">
      <c r="A436" s="300"/>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ht="14.25" customHeight="1" x14ac:dyDescent="0.3">
      <c r="A437" s="300"/>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ht="14.25" customHeight="1" x14ac:dyDescent="0.3">
      <c r="A438" s="300"/>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ht="14.25" customHeight="1" x14ac:dyDescent="0.3">
      <c r="A439" s="300"/>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ht="14.25" customHeight="1" x14ac:dyDescent="0.3">
      <c r="A440" s="300"/>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ht="14.25" customHeight="1" x14ac:dyDescent="0.3">
      <c r="A441" s="300"/>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ht="14.25" customHeight="1" x14ac:dyDescent="0.3">
      <c r="A442" s="300"/>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ht="14.25" customHeight="1" x14ac:dyDescent="0.3">
      <c r="A443" s="300"/>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ht="14.25" customHeight="1" x14ac:dyDescent="0.3">
      <c r="A444" s="300"/>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ht="14.25" customHeight="1" x14ac:dyDescent="0.3">
      <c r="A445" s="300"/>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ht="14.25" customHeight="1" x14ac:dyDescent="0.3">
      <c r="A446" s="300"/>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ht="14.25" customHeight="1" x14ac:dyDescent="0.3">
      <c r="A447" s="300"/>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ht="14.25" customHeight="1" x14ac:dyDescent="0.3">
      <c r="A448" s="300"/>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ht="14.25" customHeight="1" x14ac:dyDescent="0.3">
      <c r="A449" s="300"/>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ht="14.25" customHeight="1" x14ac:dyDescent="0.3">
      <c r="A450" s="300"/>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ht="14.25" customHeight="1" x14ac:dyDescent="0.3">
      <c r="A451" s="300"/>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ht="14.25" customHeight="1" x14ac:dyDescent="0.3">
      <c r="A452" s="300"/>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ht="14.25" customHeight="1" x14ac:dyDescent="0.3">
      <c r="A453" s="300"/>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ht="14.25" customHeight="1" x14ac:dyDescent="0.3">
      <c r="A454" s="300"/>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ht="14.25" customHeight="1" x14ac:dyDescent="0.3">
      <c r="A455" s="300"/>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ht="14.25" customHeight="1" x14ac:dyDescent="0.3">
      <c r="A456" s="300"/>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ht="14.25" customHeight="1" x14ac:dyDescent="0.3">
      <c r="A457" s="300"/>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ht="14.25" customHeight="1" x14ac:dyDescent="0.3">
      <c r="A458" s="300"/>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ht="14.25" customHeight="1" x14ac:dyDescent="0.3">
      <c r="A459" s="300"/>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ht="14.25" customHeight="1" x14ac:dyDescent="0.3">
      <c r="A460" s="300"/>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ht="14.25" customHeight="1" x14ac:dyDescent="0.3">
      <c r="A461" s="300"/>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ht="14.25" customHeight="1" x14ac:dyDescent="0.3">
      <c r="A462" s="300"/>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ht="14.25" customHeight="1" x14ac:dyDescent="0.3">
      <c r="A463" s="300"/>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ht="14.25" customHeight="1" x14ac:dyDescent="0.3">
      <c r="A464" s="300"/>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ht="14.25" customHeight="1" x14ac:dyDescent="0.3">
      <c r="A465" s="300"/>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ht="14.25" customHeight="1" x14ac:dyDescent="0.3">
      <c r="A466" s="300"/>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ht="14.25" customHeight="1" x14ac:dyDescent="0.3">
      <c r="A467" s="300"/>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ht="14.25" customHeight="1" x14ac:dyDescent="0.3">
      <c r="A468" s="300"/>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ht="14.25" customHeight="1" x14ac:dyDescent="0.3">
      <c r="A469" s="300"/>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ht="14.25" customHeight="1" x14ac:dyDescent="0.3">
      <c r="A470" s="300"/>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ht="14.25" customHeight="1" x14ac:dyDescent="0.3">
      <c r="A471" s="300"/>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ht="14.25" customHeight="1" x14ac:dyDescent="0.3">
      <c r="A472" s="300"/>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ht="14.25" customHeight="1" x14ac:dyDescent="0.3">
      <c r="A473" s="300"/>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ht="14.25" customHeight="1" x14ac:dyDescent="0.3">
      <c r="A474" s="300"/>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ht="14.25" customHeight="1" x14ac:dyDescent="0.3">
      <c r="A475" s="300"/>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ht="14.25" customHeight="1" x14ac:dyDescent="0.3">
      <c r="A476" s="300"/>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ht="14.25" customHeight="1" x14ac:dyDescent="0.3">
      <c r="A477" s="300"/>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ht="14.25" customHeight="1" x14ac:dyDescent="0.3">
      <c r="A478" s="300"/>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ht="14.25" customHeight="1" x14ac:dyDescent="0.3">
      <c r="A479" s="300"/>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ht="14.25" customHeight="1" x14ac:dyDescent="0.3">
      <c r="A480" s="300"/>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ht="14.25" customHeight="1" x14ac:dyDescent="0.3">
      <c r="A481" s="300"/>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ht="14.25" customHeight="1" x14ac:dyDescent="0.3">
      <c r="A482" s="300"/>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ht="14.25" customHeight="1" x14ac:dyDescent="0.3">
      <c r="A483" s="300"/>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ht="14.25" customHeight="1" x14ac:dyDescent="0.3">
      <c r="A484" s="300"/>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ht="14.25" customHeight="1" x14ac:dyDescent="0.3">
      <c r="A485" s="300"/>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ht="14.25" customHeight="1" x14ac:dyDescent="0.3">
      <c r="A486" s="300"/>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ht="14.25" customHeight="1" x14ac:dyDescent="0.3">
      <c r="A487" s="300"/>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ht="14.25" customHeight="1" x14ac:dyDescent="0.3">
      <c r="A488" s="300"/>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ht="14.25" customHeight="1" x14ac:dyDescent="0.3">
      <c r="A489" s="300"/>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ht="14.25" customHeight="1" x14ac:dyDescent="0.3">
      <c r="A490" s="300"/>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ht="14.25" customHeight="1" x14ac:dyDescent="0.3">
      <c r="A491" s="300"/>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ht="14.25" customHeight="1" x14ac:dyDescent="0.3">
      <c r="A492" s="300"/>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ht="14.25" customHeight="1" x14ac:dyDescent="0.3">
      <c r="A493" s="300"/>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ht="14.25" customHeight="1" x14ac:dyDescent="0.3">
      <c r="A494" s="300"/>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ht="14.25" customHeight="1" x14ac:dyDescent="0.3">
      <c r="A495" s="300"/>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ht="14.25" customHeight="1" x14ac:dyDescent="0.3">
      <c r="A496" s="300"/>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ht="14.25" customHeight="1" x14ac:dyDescent="0.3">
      <c r="A497" s="300"/>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ht="14.25" customHeight="1" x14ac:dyDescent="0.3">
      <c r="A498" s="300"/>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ht="14.25" customHeight="1" x14ac:dyDescent="0.3">
      <c r="A499" s="300"/>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ht="14.25" customHeight="1" x14ac:dyDescent="0.3">
      <c r="A500" s="300"/>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ht="14.25" customHeight="1" x14ac:dyDescent="0.3">
      <c r="A501" s="300"/>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spans="1:26" ht="14.25" customHeight="1" x14ac:dyDescent="0.3">
      <c r="A502" s="300"/>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spans="1:26" ht="14.25" customHeight="1" x14ac:dyDescent="0.3">
      <c r="A503" s="300"/>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spans="1:26" ht="14.25" customHeight="1" x14ac:dyDescent="0.3">
      <c r="A504" s="300"/>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spans="1:26" ht="14.25" customHeight="1" x14ac:dyDescent="0.3">
      <c r="A505" s="300"/>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spans="1:26" ht="14.25" customHeight="1" x14ac:dyDescent="0.3">
      <c r="A506" s="300"/>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spans="1:26" ht="14.25" customHeight="1" x14ac:dyDescent="0.3">
      <c r="A507" s="300"/>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spans="1:26" ht="14.25" customHeight="1" x14ac:dyDescent="0.3">
      <c r="A508" s="300"/>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spans="1:26" ht="14.25" customHeight="1" x14ac:dyDescent="0.3">
      <c r="A509" s="300"/>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spans="1:26" ht="14.25" customHeight="1" x14ac:dyDescent="0.3">
      <c r="A510" s="300"/>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spans="1:26" ht="14.25" customHeight="1" x14ac:dyDescent="0.3">
      <c r="A511" s="300"/>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spans="1:26" ht="14.25" customHeight="1" x14ac:dyDescent="0.3">
      <c r="A512" s="300"/>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spans="1:26" ht="14.25" customHeight="1" x14ac:dyDescent="0.3">
      <c r="A513" s="300"/>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spans="1:26" ht="14.25" customHeight="1" x14ac:dyDescent="0.3">
      <c r="A514" s="300"/>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spans="1:26" ht="14.25" customHeight="1" x14ac:dyDescent="0.3">
      <c r="A515" s="300"/>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spans="1:26" ht="14.25" customHeight="1" x14ac:dyDescent="0.3">
      <c r="A516" s="300"/>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spans="1:26" ht="14.25" customHeight="1" x14ac:dyDescent="0.3">
      <c r="A517" s="300"/>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spans="1:26" ht="14.25" customHeight="1" x14ac:dyDescent="0.3">
      <c r="A518" s="300"/>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spans="1:26" ht="14.25" customHeight="1" x14ac:dyDescent="0.3">
      <c r="A519" s="300"/>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spans="1:26" ht="14.25" customHeight="1" x14ac:dyDescent="0.3">
      <c r="A520" s="300"/>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spans="1:26" ht="14.25" customHeight="1" x14ac:dyDescent="0.3">
      <c r="A521" s="300"/>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spans="1:26" ht="14.25" customHeight="1" x14ac:dyDescent="0.3">
      <c r="A522" s="300"/>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spans="1:26" ht="14.25" customHeight="1" x14ac:dyDescent="0.3">
      <c r="A523" s="300"/>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spans="1:26" ht="14.25" customHeight="1" x14ac:dyDescent="0.3">
      <c r="A524" s="300"/>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spans="1:26" ht="14.25" customHeight="1" x14ac:dyDescent="0.3">
      <c r="A525" s="300"/>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spans="1:26" ht="14.25" customHeight="1" x14ac:dyDescent="0.3">
      <c r="A526" s="300"/>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spans="1:26" ht="14.25" customHeight="1" x14ac:dyDescent="0.3">
      <c r="A527" s="300"/>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spans="1:26" ht="14.25" customHeight="1" x14ac:dyDescent="0.3">
      <c r="A528" s="300"/>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spans="1:26" ht="14.25" customHeight="1" x14ac:dyDescent="0.3">
      <c r="A529" s="300"/>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spans="1:26" ht="14.25" customHeight="1" x14ac:dyDescent="0.3">
      <c r="A530" s="300"/>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spans="1:26" ht="14.25" customHeight="1" x14ac:dyDescent="0.3">
      <c r="A531" s="300"/>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spans="1:26" ht="14.25" customHeight="1" x14ac:dyDescent="0.3">
      <c r="A532" s="300"/>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spans="1:26" ht="14.25" customHeight="1" x14ac:dyDescent="0.3">
      <c r="A533" s="300"/>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spans="1:26" ht="14.25" customHeight="1" x14ac:dyDescent="0.3">
      <c r="A534" s="300"/>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spans="1:26" ht="14.25" customHeight="1" x14ac:dyDescent="0.3">
      <c r="A535" s="300"/>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spans="1:26" ht="14.25" customHeight="1" x14ac:dyDescent="0.3">
      <c r="A536" s="300"/>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spans="1:26" ht="14.25" customHeight="1" x14ac:dyDescent="0.3">
      <c r="A537" s="300"/>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spans="1:26" ht="14.25" customHeight="1" x14ac:dyDescent="0.3">
      <c r="A538" s="300"/>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spans="1:26" ht="14.25" customHeight="1" x14ac:dyDescent="0.3">
      <c r="A539" s="300"/>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spans="1:26" ht="14.25" customHeight="1" x14ac:dyDescent="0.3">
      <c r="A540" s="300"/>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spans="1:26" ht="14.25" customHeight="1" x14ac:dyDescent="0.3">
      <c r="A541" s="300"/>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spans="1:26" ht="14.25" customHeight="1" x14ac:dyDescent="0.3">
      <c r="A542" s="300"/>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spans="1:26" ht="14.25" customHeight="1" x14ac:dyDescent="0.3">
      <c r="A543" s="300"/>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spans="1:26" ht="14.25" customHeight="1" x14ac:dyDescent="0.3">
      <c r="A544" s="300"/>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spans="1:26" ht="14.25" customHeight="1" x14ac:dyDescent="0.3">
      <c r="A545" s="300"/>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spans="1:26" ht="14.25" customHeight="1" x14ac:dyDescent="0.3">
      <c r="A546" s="300"/>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spans="1:26" ht="14.25" customHeight="1" x14ac:dyDescent="0.3">
      <c r="A547" s="300"/>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spans="1:26" ht="14.25" customHeight="1" x14ac:dyDescent="0.3">
      <c r="A548" s="300"/>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spans="1:26" ht="14.25" customHeight="1" x14ac:dyDescent="0.3">
      <c r="A549" s="300"/>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spans="1:26" ht="14.25" customHeight="1" x14ac:dyDescent="0.3">
      <c r="A550" s="300"/>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spans="1:26" ht="14.25" customHeight="1" x14ac:dyDescent="0.3">
      <c r="A551" s="300"/>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spans="1:26" ht="14.25" customHeight="1" x14ac:dyDescent="0.3">
      <c r="A552" s="300"/>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spans="1:26" ht="14.25" customHeight="1" x14ac:dyDescent="0.3">
      <c r="A553" s="300"/>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spans="1:26" ht="14.25" customHeight="1" x14ac:dyDescent="0.3">
      <c r="A554" s="300"/>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spans="1:26" ht="14.25" customHeight="1" x14ac:dyDescent="0.3">
      <c r="A555" s="300"/>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spans="1:26" ht="14.25" customHeight="1" x14ac:dyDescent="0.3">
      <c r="A556" s="300"/>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spans="1:26" ht="14.25" customHeight="1" x14ac:dyDescent="0.3">
      <c r="A557" s="300"/>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spans="1:26" ht="14.25" customHeight="1" x14ac:dyDescent="0.3">
      <c r="A558" s="300"/>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spans="1:26" ht="14.25" customHeight="1" x14ac:dyDescent="0.3">
      <c r="A559" s="300"/>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spans="1:26" ht="14.25" customHeight="1" x14ac:dyDescent="0.3">
      <c r="A560" s="300"/>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spans="1:26" ht="14.25" customHeight="1" x14ac:dyDescent="0.3">
      <c r="A561" s="300"/>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spans="1:26" ht="14.25" customHeight="1" x14ac:dyDescent="0.3">
      <c r="A562" s="300"/>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spans="1:26" ht="14.25" customHeight="1" x14ac:dyDescent="0.3">
      <c r="A563" s="300"/>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spans="1:26" ht="14.25" customHeight="1" x14ac:dyDescent="0.3">
      <c r="A564" s="300"/>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spans="1:26" ht="14.25" customHeight="1" x14ac:dyDescent="0.3">
      <c r="A565" s="300"/>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spans="1:26" ht="14.25" customHeight="1" x14ac:dyDescent="0.3">
      <c r="A566" s="300"/>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spans="1:26" ht="14.25" customHeight="1" x14ac:dyDescent="0.3">
      <c r="A567" s="300"/>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spans="1:26" ht="14.25" customHeight="1" x14ac:dyDescent="0.3">
      <c r="A568" s="300"/>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spans="1:26" ht="14.25" customHeight="1" x14ac:dyDescent="0.3">
      <c r="A569" s="300"/>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spans="1:26" ht="14.25" customHeight="1" x14ac:dyDescent="0.3">
      <c r="A570" s="300"/>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spans="1:26" ht="14.25" customHeight="1" x14ac:dyDescent="0.3">
      <c r="A571" s="300"/>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spans="1:26" ht="14.25" customHeight="1" x14ac:dyDescent="0.3">
      <c r="A572" s="300"/>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spans="1:26" ht="14.25" customHeight="1" x14ac:dyDescent="0.3">
      <c r="A573" s="300"/>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spans="1:26" ht="14.25" customHeight="1" x14ac:dyDescent="0.3">
      <c r="A574" s="300"/>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spans="1:26" ht="14.25" customHeight="1" x14ac:dyDescent="0.3">
      <c r="A575" s="300"/>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spans="1:26" ht="14.25" customHeight="1" x14ac:dyDescent="0.3">
      <c r="A576" s="300"/>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spans="1:26" ht="14.25" customHeight="1" x14ac:dyDescent="0.3">
      <c r="A577" s="300"/>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spans="1:26" ht="14.25" customHeight="1" x14ac:dyDescent="0.3">
      <c r="A578" s="300"/>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spans="1:26" ht="14.25" customHeight="1" x14ac:dyDescent="0.3">
      <c r="A579" s="300"/>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spans="1:26" ht="14.25" customHeight="1" x14ac:dyDescent="0.3">
      <c r="A580" s="300"/>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spans="1:26" ht="14.25" customHeight="1" x14ac:dyDescent="0.3">
      <c r="A581" s="300"/>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spans="1:26" ht="14.25" customHeight="1" x14ac:dyDescent="0.3">
      <c r="A582" s="300"/>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spans="1:26" ht="14.25" customHeight="1" x14ac:dyDescent="0.3">
      <c r="A583" s="300"/>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spans="1:26" ht="14.25" customHeight="1" x14ac:dyDescent="0.3">
      <c r="A584" s="300"/>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spans="1:26" ht="14.25" customHeight="1" x14ac:dyDescent="0.3">
      <c r="A585" s="300"/>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spans="1:26" ht="14.25" customHeight="1" x14ac:dyDescent="0.3">
      <c r="A586" s="300"/>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spans="1:26" ht="14.25" customHeight="1" x14ac:dyDescent="0.3">
      <c r="A587" s="300"/>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spans="1:26" ht="14.25" customHeight="1" x14ac:dyDescent="0.3">
      <c r="A588" s="300"/>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spans="1:26" ht="14.25" customHeight="1" x14ac:dyDescent="0.3">
      <c r="A589" s="300"/>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spans="1:26" ht="14.25" customHeight="1" x14ac:dyDescent="0.3">
      <c r="A590" s="300"/>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spans="1:26" ht="14.25" customHeight="1" x14ac:dyDescent="0.3">
      <c r="A591" s="300"/>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spans="1:26" ht="14.25" customHeight="1" x14ac:dyDescent="0.3">
      <c r="A592" s="300"/>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spans="1:26" ht="14.25" customHeight="1" x14ac:dyDescent="0.3">
      <c r="A593" s="300"/>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spans="1:26" ht="14.25" customHeight="1" x14ac:dyDescent="0.3">
      <c r="A594" s="300"/>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spans="1:26" ht="14.25" customHeight="1" x14ac:dyDescent="0.3">
      <c r="A595" s="300"/>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spans="1:26" ht="14.25" customHeight="1" x14ac:dyDescent="0.3">
      <c r="A596" s="300"/>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spans="1:26" ht="14.25" customHeight="1" x14ac:dyDescent="0.3">
      <c r="A597" s="300"/>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spans="1:26" ht="14.25" customHeight="1" x14ac:dyDescent="0.3">
      <c r="A598" s="300"/>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spans="1:26" ht="14.25" customHeight="1" x14ac:dyDescent="0.3">
      <c r="A599" s="300"/>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spans="1:26" ht="14.25" customHeight="1" x14ac:dyDescent="0.3">
      <c r="A600" s="300"/>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spans="1:26" ht="14.25" customHeight="1" x14ac:dyDescent="0.3">
      <c r="A601" s="300"/>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spans="1:26" ht="14.25" customHeight="1" x14ac:dyDescent="0.3">
      <c r="A602" s="300"/>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spans="1:26" ht="14.25" customHeight="1" x14ac:dyDescent="0.3">
      <c r="A603" s="300"/>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spans="1:26" ht="14.25" customHeight="1" x14ac:dyDescent="0.3">
      <c r="A604" s="300"/>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spans="1:26" ht="14.25" customHeight="1" x14ac:dyDescent="0.3">
      <c r="A605" s="300"/>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spans="1:26" ht="14.25" customHeight="1" x14ac:dyDescent="0.3">
      <c r="A606" s="300"/>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spans="1:26" ht="14.25" customHeight="1" x14ac:dyDescent="0.3">
      <c r="A607" s="300"/>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spans="1:26" ht="14.25" customHeight="1" x14ac:dyDescent="0.3">
      <c r="A608" s="300"/>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spans="1:26" ht="14.25" customHeight="1" x14ac:dyDescent="0.3">
      <c r="A609" s="300"/>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spans="1:26" ht="14.25" customHeight="1" x14ac:dyDescent="0.3">
      <c r="A610" s="300"/>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spans="1:26" ht="14.25" customHeight="1" x14ac:dyDescent="0.3">
      <c r="A611" s="300"/>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spans="1:26" ht="14.25" customHeight="1" x14ac:dyDescent="0.3">
      <c r="A612" s="300"/>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spans="1:26" ht="14.25" customHeight="1" x14ac:dyDescent="0.3">
      <c r="A613" s="300"/>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spans="1:26" ht="14.25" customHeight="1" x14ac:dyDescent="0.3">
      <c r="A614" s="300"/>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spans="1:26" ht="14.25" customHeight="1" x14ac:dyDescent="0.3">
      <c r="A615" s="300"/>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spans="1:26" ht="14.25" customHeight="1" x14ac:dyDescent="0.3">
      <c r="A616" s="300"/>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spans="1:26" ht="14.25" customHeight="1" x14ac:dyDescent="0.3">
      <c r="A617" s="300"/>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spans="1:26" ht="14.25" customHeight="1" x14ac:dyDescent="0.3">
      <c r="A618" s="300"/>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spans="1:26" ht="14.25" customHeight="1" x14ac:dyDescent="0.3">
      <c r="A619" s="300"/>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spans="1:26" ht="14.25" customHeight="1" x14ac:dyDescent="0.3">
      <c r="A620" s="300"/>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spans="1:26" ht="14.25" customHeight="1" x14ac:dyDescent="0.3">
      <c r="A621" s="300"/>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spans="1:26" ht="14.25" customHeight="1" x14ac:dyDescent="0.3">
      <c r="A622" s="300"/>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spans="1:26" ht="14.25" customHeight="1" x14ac:dyDescent="0.3">
      <c r="A623" s="300"/>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spans="1:26" ht="14.25" customHeight="1" x14ac:dyDescent="0.3">
      <c r="A624" s="300"/>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spans="1:26" ht="14.25" customHeight="1" x14ac:dyDescent="0.3">
      <c r="A625" s="300"/>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spans="1:26" ht="14.25" customHeight="1" x14ac:dyDescent="0.3">
      <c r="A626" s="300"/>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spans="1:26" ht="14.25" customHeight="1" x14ac:dyDescent="0.3">
      <c r="A627" s="300"/>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spans="1:26" ht="14.25" customHeight="1" x14ac:dyDescent="0.3">
      <c r="A628" s="300"/>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spans="1:26" ht="14.25" customHeight="1" x14ac:dyDescent="0.3">
      <c r="A629" s="300"/>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spans="1:26" ht="14.25" customHeight="1" x14ac:dyDescent="0.3">
      <c r="A630" s="300"/>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spans="1:26" ht="14.25" customHeight="1" x14ac:dyDescent="0.3">
      <c r="A631" s="300"/>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spans="1:26" ht="14.25" customHeight="1" x14ac:dyDescent="0.3">
      <c r="A632" s="300"/>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spans="1:26" ht="14.25" customHeight="1" x14ac:dyDescent="0.3">
      <c r="A633" s="300"/>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spans="1:26" ht="14.25" customHeight="1" x14ac:dyDescent="0.3">
      <c r="A634" s="300"/>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spans="1:26" ht="14.25" customHeight="1" x14ac:dyDescent="0.3">
      <c r="A635" s="300"/>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spans="1:26" ht="14.25" customHeight="1" x14ac:dyDescent="0.3">
      <c r="A636" s="300"/>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spans="1:26" ht="14.25" customHeight="1" x14ac:dyDescent="0.3">
      <c r="A637" s="300"/>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spans="1:26" ht="14.25" customHeight="1" x14ac:dyDescent="0.3">
      <c r="A638" s="300"/>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spans="1:26" ht="14.25" customHeight="1" x14ac:dyDescent="0.3">
      <c r="A639" s="300"/>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spans="1:26" ht="14.25" customHeight="1" x14ac:dyDescent="0.3">
      <c r="A640" s="300"/>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spans="1:26" ht="14.25" customHeight="1" x14ac:dyDescent="0.3">
      <c r="A641" s="300"/>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spans="1:26" ht="14.25" customHeight="1" x14ac:dyDescent="0.3">
      <c r="A642" s="300"/>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spans="1:26" ht="14.25" customHeight="1" x14ac:dyDescent="0.3">
      <c r="A643" s="300"/>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spans="1:26" ht="14.25" customHeight="1" x14ac:dyDescent="0.3">
      <c r="A644" s="300"/>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spans="1:26" ht="14.25" customHeight="1" x14ac:dyDescent="0.3">
      <c r="A645" s="300"/>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spans="1:26" ht="14.25" customHeight="1" x14ac:dyDescent="0.3">
      <c r="A646" s="300"/>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spans="1:26" ht="14.25" customHeight="1" x14ac:dyDescent="0.3">
      <c r="A647" s="300"/>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spans="1:26" ht="14.25" customHeight="1" x14ac:dyDescent="0.3">
      <c r="A648" s="300"/>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spans="1:26" ht="14.25" customHeight="1" x14ac:dyDescent="0.3">
      <c r="A649" s="300"/>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spans="1:26" ht="14.25" customHeight="1" x14ac:dyDescent="0.3">
      <c r="A650" s="300"/>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spans="1:26" ht="14.25" customHeight="1" x14ac:dyDescent="0.3">
      <c r="A651" s="300"/>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spans="1:26" ht="14.25" customHeight="1" x14ac:dyDescent="0.3">
      <c r="A652" s="300"/>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spans="1:26" ht="14.25" customHeight="1" x14ac:dyDescent="0.3">
      <c r="A653" s="300"/>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spans="1:26" ht="14.25" customHeight="1" x14ac:dyDescent="0.3">
      <c r="A654" s="300"/>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spans="1:26" ht="14.25" customHeight="1" x14ac:dyDescent="0.3">
      <c r="A655" s="300"/>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spans="1:26" ht="14.25" customHeight="1" x14ac:dyDescent="0.3">
      <c r="A656" s="300"/>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spans="1:26" ht="14.25" customHeight="1" x14ac:dyDescent="0.3">
      <c r="A657" s="300"/>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spans="1:26" ht="14.25" customHeight="1" x14ac:dyDescent="0.3">
      <c r="A658" s="300"/>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spans="1:26" ht="14.25" customHeight="1" x14ac:dyDescent="0.3">
      <c r="A659" s="300"/>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spans="1:26" ht="14.25" customHeight="1" x14ac:dyDescent="0.3">
      <c r="A660" s="300"/>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spans="1:26" ht="14.25" customHeight="1" x14ac:dyDescent="0.3">
      <c r="A661" s="300"/>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spans="1:26" ht="14.25" customHeight="1" x14ac:dyDescent="0.3">
      <c r="A662" s="300"/>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spans="1:26" ht="14.25" customHeight="1" x14ac:dyDescent="0.3">
      <c r="A663" s="300"/>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spans="1:26" ht="14.25" customHeight="1" x14ac:dyDescent="0.3">
      <c r="A664" s="300"/>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spans="1:26" ht="14.25" customHeight="1" x14ac:dyDescent="0.3">
      <c r="A665" s="300"/>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spans="1:26" ht="14.25" customHeight="1" x14ac:dyDescent="0.3">
      <c r="A666" s="300"/>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spans="1:26" ht="14.25" customHeight="1" x14ac:dyDescent="0.3">
      <c r="A667" s="300"/>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spans="1:26" ht="14.25" customHeight="1" x14ac:dyDescent="0.3">
      <c r="A668" s="300"/>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spans="1:26" ht="14.25" customHeight="1" x14ac:dyDescent="0.3">
      <c r="A669" s="300"/>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spans="1:26" ht="14.25" customHeight="1" x14ac:dyDescent="0.3">
      <c r="A670" s="300"/>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spans="1:26" ht="14.25" customHeight="1" x14ac:dyDescent="0.3">
      <c r="A671" s="300"/>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spans="1:26" ht="14.25" customHeight="1" x14ac:dyDescent="0.3">
      <c r="A672" s="300"/>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spans="1:26" ht="14.25" customHeight="1" x14ac:dyDescent="0.3">
      <c r="A673" s="300"/>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spans="1:26" ht="14.25" customHeight="1" x14ac:dyDescent="0.3">
      <c r="A674" s="300"/>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spans="1:26" ht="14.25" customHeight="1" x14ac:dyDescent="0.3">
      <c r="A675" s="300"/>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spans="1:26" ht="14.25" customHeight="1" x14ac:dyDescent="0.3">
      <c r="A676" s="300"/>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spans="1:26" ht="14.25" customHeight="1" x14ac:dyDescent="0.3">
      <c r="A677" s="300"/>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spans="1:26" ht="14.25" customHeight="1" x14ac:dyDescent="0.3">
      <c r="A678" s="300"/>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spans="1:26" ht="14.25" customHeight="1" x14ac:dyDescent="0.3">
      <c r="A679" s="300"/>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spans="1:26" ht="14.25" customHeight="1" x14ac:dyDescent="0.3">
      <c r="A680" s="300"/>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spans="1:26" ht="14.25" customHeight="1" x14ac:dyDescent="0.3">
      <c r="A681" s="300"/>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spans="1:26" ht="14.25" customHeight="1" x14ac:dyDescent="0.3">
      <c r="A682" s="300"/>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spans="1:26" ht="14.25" customHeight="1" x14ac:dyDescent="0.3">
      <c r="A683" s="300"/>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spans="1:26" ht="14.25" customHeight="1" x14ac:dyDescent="0.3">
      <c r="A684" s="300"/>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spans="1:26" ht="14.25" customHeight="1" x14ac:dyDescent="0.3">
      <c r="A685" s="300"/>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spans="1:26" ht="14.25" customHeight="1" x14ac:dyDescent="0.3">
      <c r="A686" s="300"/>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spans="1:26" ht="14.25" customHeight="1" x14ac:dyDescent="0.3">
      <c r="A687" s="300"/>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spans="1:26" ht="14.25" customHeight="1" x14ac:dyDescent="0.3">
      <c r="A688" s="300"/>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spans="1:26" ht="14.25" customHeight="1" x14ac:dyDescent="0.3">
      <c r="A689" s="300"/>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spans="1:26" ht="14.25" customHeight="1" x14ac:dyDescent="0.3">
      <c r="A690" s="300"/>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spans="1:26" ht="14.25" customHeight="1" x14ac:dyDescent="0.3">
      <c r="A691" s="300"/>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spans="1:26" ht="14.25" customHeight="1" x14ac:dyDescent="0.3">
      <c r="A692" s="300"/>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spans="1:26" ht="14.25" customHeight="1" x14ac:dyDescent="0.3">
      <c r="A693" s="300"/>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spans="1:26" ht="14.25" customHeight="1" x14ac:dyDescent="0.3">
      <c r="A694" s="300"/>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spans="1:26" ht="14.25" customHeight="1" x14ac:dyDescent="0.3">
      <c r="A695" s="300"/>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spans="1:26" ht="14.25" customHeight="1" x14ac:dyDescent="0.3">
      <c r="A696" s="300"/>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spans="1:26" ht="14.25" customHeight="1" x14ac:dyDescent="0.3">
      <c r="A697" s="300"/>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spans="1:26" ht="14.25" customHeight="1" x14ac:dyDescent="0.3">
      <c r="A698" s="300"/>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spans="1:26" ht="14.25" customHeight="1" x14ac:dyDescent="0.3">
      <c r="A699" s="300"/>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spans="1:26" ht="14.25" customHeight="1" x14ac:dyDescent="0.3">
      <c r="A700" s="300"/>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spans="1:26" ht="14.25" customHeight="1" x14ac:dyDescent="0.3">
      <c r="A701" s="300"/>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spans="1:26" ht="14.25" customHeight="1" x14ac:dyDescent="0.3">
      <c r="A702" s="300"/>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spans="1:26" ht="14.25" customHeight="1" x14ac:dyDescent="0.3">
      <c r="A703" s="300"/>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spans="1:26" ht="14.25" customHeight="1" x14ac:dyDescent="0.3">
      <c r="A704" s="300"/>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spans="1:26" ht="14.25" customHeight="1" x14ac:dyDescent="0.3">
      <c r="A705" s="300"/>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spans="1:26" ht="14.25" customHeight="1" x14ac:dyDescent="0.3">
      <c r="A706" s="300"/>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spans="1:26" ht="14.25" customHeight="1" x14ac:dyDescent="0.3">
      <c r="A707" s="300"/>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spans="1:26" ht="14.25" customHeight="1" x14ac:dyDescent="0.3">
      <c r="A708" s="300"/>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spans="1:26" ht="14.25" customHeight="1" x14ac:dyDescent="0.3">
      <c r="A709" s="300"/>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spans="1:26" ht="14.25" customHeight="1" x14ac:dyDescent="0.3">
      <c r="A710" s="300"/>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spans="1:26" ht="14.25" customHeight="1" x14ac:dyDescent="0.3">
      <c r="A711" s="300"/>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spans="1:26" ht="14.25" customHeight="1" x14ac:dyDescent="0.3">
      <c r="A712" s="300"/>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spans="1:26" ht="14.25" customHeight="1" x14ac:dyDescent="0.3">
      <c r="A713" s="300"/>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spans="1:26" ht="14.25" customHeight="1" x14ac:dyDescent="0.3">
      <c r="A714" s="300"/>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spans="1:26" ht="14.25" customHeight="1" x14ac:dyDescent="0.3">
      <c r="A715" s="300"/>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spans="1:26" ht="14.25" customHeight="1" x14ac:dyDescent="0.3">
      <c r="A716" s="300"/>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spans="1:26" ht="14.25" customHeight="1" x14ac:dyDescent="0.3">
      <c r="A717" s="300"/>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spans="1:26" ht="14.25" customHeight="1" x14ac:dyDescent="0.3">
      <c r="A718" s="300"/>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spans="1:26" ht="14.25" customHeight="1" x14ac:dyDescent="0.3">
      <c r="A719" s="300"/>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spans="1:26" ht="14.25" customHeight="1" x14ac:dyDescent="0.3">
      <c r="A720" s="300"/>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spans="1:26" ht="14.25" customHeight="1" x14ac:dyDescent="0.3">
      <c r="A721" s="300"/>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spans="1:26" ht="14.25" customHeight="1" x14ac:dyDescent="0.3">
      <c r="A722" s="300"/>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spans="1:26" ht="14.25" customHeight="1" x14ac:dyDescent="0.3">
      <c r="A723" s="300"/>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spans="1:26" ht="14.25" customHeight="1" x14ac:dyDescent="0.3">
      <c r="A724" s="300"/>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spans="1:26" ht="14.25" customHeight="1" x14ac:dyDescent="0.3">
      <c r="A725" s="300"/>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spans="1:26" ht="14.25" customHeight="1" x14ac:dyDescent="0.3">
      <c r="A726" s="300"/>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spans="1:26" ht="14.25" customHeight="1" x14ac:dyDescent="0.3">
      <c r="A727" s="300"/>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spans="1:26" ht="14.25" customHeight="1" x14ac:dyDescent="0.3">
      <c r="A728" s="300"/>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spans="1:26" ht="14.25" customHeight="1" x14ac:dyDescent="0.3">
      <c r="A729" s="300"/>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spans="1:26" ht="14.25" customHeight="1" x14ac:dyDescent="0.3">
      <c r="A730" s="300"/>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spans="1:26" ht="14.25" customHeight="1" x14ac:dyDescent="0.3">
      <c r="A731" s="300"/>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spans="1:26" ht="14.25" customHeight="1" x14ac:dyDescent="0.3">
      <c r="A732" s="300"/>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spans="1:26" ht="14.25" customHeight="1" x14ac:dyDescent="0.3">
      <c r="A733" s="300"/>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spans="1:26" ht="14.25" customHeight="1" x14ac:dyDescent="0.3">
      <c r="A734" s="300"/>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spans="1:26" ht="14.25" customHeight="1" x14ac:dyDescent="0.3">
      <c r="A735" s="300"/>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spans="1:26" ht="14.25" customHeight="1" x14ac:dyDescent="0.3">
      <c r="A736" s="300"/>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spans="1:26" ht="14.25" customHeight="1" x14ac:dyDescent="0.3">
      <c r="A737" s="300"/>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spans="1:26" ht="14.25" customHeight="1" x14ac:dyDescent="0.3">
      <c r="A738" s="300"/>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spans="1:26" ht="14.25" customHeight="1" x14ac:dyDescent="0.3">
      <c r="A739" s="300"/>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spans="1:26" ht="14.25" customHeight="1" x14ac:dyDescent="0.3">
      <c r="A740" s="300"/>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spans="1:26" ht="14.25" customHeight="1" x14ac:dyDescent="0.3">
      <c r="A741" s="300"/>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spans="1:26" ht="14.25" customHeight="1" x14ac:dyDescent="0.3">
      <c r="A742" s="300"/>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spans="1:26" ht="14.25" customHeight="1" x14ac:dyDescent="0.3">
      <c r="A743" s="300"/>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spans="1:26" ht="14.25" customHeight="1" x14ac:dyDescent="0.3">
      <c r="A744" s="300"/>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spans="1:26" ht="14.25" customHeight="1" x14ac:dyDescent="0.3">
      <c r="A745" s="300"/>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spans="1:26" ht="14.25" customHeight="1" x14ac:dyDescent="0.3">
      <c r="A746" s="300"/>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spans="1:26" ht="14.25" customHeight="1" x14ac:dyDescent="0.3">
      <c r="A747" s="300"/>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ht="14.25" customHeight="1" x14ac:dyDescent="0.3">
      <c r="A748" s="300"/>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ht="14.25" customHeight="1" x14ac:dyDescent="0.3">
      <c r="A749" s="300"/>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ht="14.25" customHeight="1" x14ac:dyDescent="0.3">
      <c r="A750" s="300"/>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ht="14.25" customHeight="1" x14ac:dyDescent="0.3">
      <c r="A751" s="300"/>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ht="14.25" customHeight="1" x14ac:dyDescent="0.3">
      <c r="A752" s="300"/>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ht="14.25" customHeight="1" x14ac:dyDescent="0.3">
      <c r="A753" s="300"/>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ht="14.25" customHeight="1" x14ac:dyDescent="0.3">
      <c r="A754" s="300"/>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ht="14.25" customHeight="1" x14ac:dyDescent="0.3">
      <c r="A755" s="300"/>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ht="14.25" customHeight="1" x14ac:dyDescent="0.3">
      <c r="A756" s="300"/>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ht="14.25" customHeight="1" x14ac:dyDescent="0.3">
      <c r="A757" s="300"/>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ht="14.25" customHeight="1" x14ac:dyDescent="0.3">
      <c r="A758" s="300"/>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ht="14.25" customHeight="1" x14ac:dyDescent="0.3">
      <c r="A759" s="300"/>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ht="14.25" customHeight="1" x14ac:dyDescent="0.3">
      <c r="A760" s="300"/>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ht="14.25" customHeight="1" x14ac:dyDescent="0.3">
      <c r="A761" s="300"/>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ht="14.25" customHeight="1" x14ac:dyDescent="0.3">
      <c r="A762" s="300"/>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ht="14.25" customHeight="1" x14ac:dyDescent="0.3">
      <c r="A763" s="300"/>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ht="14.25" customHeight="1" x14ac:dyDescent="0.3">
      <c r="A764" s="300"/>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ht="14.25" customHeight="1" x14ac:dyDescent="0.3">
      <c r="A765" s="300"/>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ht="14.25" customHeight="1" x14ac:dyDescent="0.3">
      <c r="A766" s="300"/>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ht="14.25" customHeight="1" x14ac:dyDescent="0.3">
      <c r="A767" s="300"/>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ht="14.25" customHeight="1" x14ac:dyDescent="0.3">
      <c r="A768" s="300"/>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ht="14.25" customHeight="1" x14ac:dyDescent="0.3">
      <c r="A769" s="300"/>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ht="14.25" customHeight="1" x14ac:dyDescent="0.3">
      <c r="A770" s="300"/>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spans="1:26" ht="14.25" customHeight="1" x14ac:dyDescent="0.3">
      <c r="A771" s="300"/>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spans="1:26" ht="14.25" customHeight="1" x14ac:dyDescent="0.3">
      <c r="A772" s="300"/>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spans="1:26" ht="14.25" customHeight="1" x14ac:dyDescent="0.3">
      <c r="A773" s="300"/>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spans="1:26" ht="14.25" customHeight="1" x14ac:dyDescent="0.3">
      <c r="A774" s="300"/>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spans="1:26" ht="14.25" customHeight="1" x14ac:dyDescent="0.3">
      <c r="A775" s="300"/>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spans="1:26" ht="14.25" customHeight="1" x14ac:dyDescent="0.3">
      <c r="A776" s="300"/>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spans="1:26" ht="14.25" customHeight="1" x14ac:dyDescent="0.3">
      <c r="A777" s="300"/>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spans="1:26" ht="14.25" customHeight="1" x14ac:dyDescent="0.3">
      <c r="A778" s="300"/>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spans="1:26" ht="14.25" customHeight="1" x14ac:dyDescent="0.3">
      <c r="A779" s="300"/>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spans="1:26" ht="14.25" customHeight="1" x14ac:dyDescent="0.3">
      <c r="A780" s="300"/>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spans="1:26" ht="14.25" customHeight="1" x14ac:dyDescent="0.3">
      <c r="A781" s="300"/>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spans="1:26" ht="14.25" customHeight="1" x14ac:dyDescent="0.3">
      <c r="A782" s="300"/>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spans="1:26" ht="14.25" customHeight="1" x14ac:dyDescent="0.3">
      <c r="A783" s="300"/>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spans="1:26" ht="14.25" customHeight="1" x14ac:dyDescent="0.3">
      <c r="A784" s="300"/>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spans="1:26" ht="14.25" customHeight="1" x14ac:dyDescent="0.3">
      <c r="A785" s="300"/>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spans="1:26" ht="14.25" customHeight="1" x14ac:dyDescent="0.3">
      <c r="A786" s="300"/>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spans="1:26" ht="14.25" customHeight="1" x14ac:dyDescent="0.3">
      <c r="A787" s="300"/>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spans="1:26" ht="14.25" customHeight="1" x14ac:dyDescent="0.3">
      <c r="A788" s="300"/>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spans="1:26" ht="14.25" customHeight="1" x14ac:dyDescent="0.3">
      <c r="A789" s="300"/>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spans="1:26" ht="14.25" customHeight="1" x14ac:dyDescent="0.3">
      <c r="A790" s="300"/>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spans="1:26" ht="14.25" customHeight="1" x14ac:dyDescent="0.3">
      <c r="A791" s="300"/>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spans="1:26" ht="14.25" customHeight="1" x14ac:dyDescent="0.3">
      <c r="A792" s="300"/>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spans="1:26" ht="14.25" customHeight="1" x14ac:dyDescent="0.3">
      <c r="A793" s="300"/>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spans="1:26" ht="14.25" customHeight="1" x14ac:dyDescent="0.3">
      <c r="A794" s="300"/>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spans="1:26" ht="14.25" customHeight="1" x14ac:dyDescent="0.3">
      <c r="A795" s="300"/>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spans="1:26" ht="14.25" customHeight="1" x14ac:dyDescent="0.3">
      <c r="A796" s="300"/>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spans="1:26" ht="14.25" customHeight="1" x14ac:dyDescent="0.3">
      <c r="A797" s="300"/>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spans="1:26" ht="14.25" customHeight="1" x14ac:dyDescent="0.3">
      <c r="A798" s="300"/>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spans="1:26" ht="14.25" customHeight="1" x14ac:dyDescent="0.3">
      <c r="A799" s="300"/>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spans="1:26" ht="14.25" customHeight="1" x14ac:dyDescent="0.3">
      <c r="A800" s="300"/>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spans="1:26" ht="14.25" customHeight="1" x14ac:dyDescent="0.3">
      <c r="A801" s="300"/>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spans="1:26" ht="14.25" customHeight="1" x14ac:dyDescent="0.3">
      <c r="A802" s="300"/>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spans="1:26" ht="14.25" customHeight="1" x14ac:dyDescent="0.3">
      <c r="A803" s="300"/>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spans="1:26" ht="14.25" customHeight="1" x14ac:dyDescent="0.3">
      <c r="A804" s="300"/>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spans="1:26" ht="14.25" customHeight="1" x14ac:dyDescent="0.3">
      <c r="A805" s="300"/>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spans="1:26" ht="14.25" customHeight="1" x14ac:dyDescent="0.3">
      <c r="A806" s="300"/>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spans="1:26" ht="14.25" customHeight="1" x14ac:dyDescent="0.3">
      <c r="A807" s="300"/>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spans="1:26" ht="14.25" customHeight="1" x14ac:dyDescent="0.3">
      <c r="A808" s="300"/>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spans="1:26" ht="14.25" customHeight="1" x14ac:dyDescent="0.3">
      <c r="A809" s="300"/>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spans="1:26" ht="14.25" customHeight="1" x14ac:dyDescent="0.3">
      <c r="A810" s="300"/>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spans="1:26" ht="14.25" customHeight="1" x14ac:dyDescent="0.3">
      <c r="A811" s="300"/>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spans="1:26" ht="14.25" customHeight="1" x14ac:dyDescent="0.3">
      <c r="A812" s="300"/>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spans="1:26" ht="14.25" customHeight="1" x14ac:dyDescent="0.3">
      <c r="A813" s="300"/>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spans="1:26" ht="14.25" customHeight="1" x14ac:dyDescent="0.3">
      <c r="A814" s="300"/>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spans="1:26" ht="14.25" customHeight="1" x14ac:dyDescent="0.3">
      <c r="A815" s="300"/>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spans="1:26" ht="14.25" customHeight="1" x14ac:dyDescent="0.3">
      <c r="A816" s="300"/>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spans="1:26" ht="14.25" customHeight="1" x14ac:dyDescent="0.3">
      <c r="A817" s="300"/>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spans="1:26" ht="14.25" customHeight="1" x14ac:dyDescent="0.3">
      <c r="A818" s="300"/>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spans="1:26" ht="14.25" customHeight="1" x14ac:dyDescent="0.3">
      <c r="A819" s="300"/>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spans="1:26" ht="14.25" customHeight="1" x14ac:dyDescent="0.3">
      <c r="A820" s="300"/>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spans="1:26" ht="14.25" customHeight="1" x14ac:dyDescent="0.3">
      <c r="A821" s="300"/>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spans="1:26" ht="14.25" customHeight="1" x14ac:dyDescent="0.3">
      <c r="A822" s="300"/>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spans="1:26" ht="14.25" customHeight="1" x14ac:dyDescent="0.3">
      <c r="A823" s="300"/>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spans="1:26" ht="14.25" customHeight="1" x14ac:dyDescent="0.3">
      <c r="A824" s="300"/>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spans="1:26" ht="14.25" customHeight="1" x14ac:dyDescent="0.3">
      <c r="A825" s="300"/>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spans="1:26" ht="14.25" customHeight="1" x14ac:dyDescent="0.3">
      <c r="A826" s="300"/>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spans="1:26" ht="14.25" customHeight="1" x14ac:dyDescent="0.3">
      <c r="A827" s="300"/>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spans="1:26" ht="14.25" customHeight="1" x14ac:dyDescent="0.3">
      <c r="A828" s="300"/>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spans="1:26" ht="14.25" customHeight="1" x14ac:dyDescent="0.3">
      <c r="A829" s="300"/>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spans="1:26" ht="14.25" customHeight="1" x14ac:dyDescent="0.3">
      <c r="A830" s="300"/>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spans="1:26" ht="14.25" customHeight="1" x14ac:dyDescent="0.3">
      <c r="A831" s="300"/>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spans="1:26" ht="14.25" customHeight="1" x14ac:dyDescent="0.3">
      <c r="A832" s="300"/>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spans="1:26" ht="14.25" customHeight="1" x14ac:dyDescent="0.3">
      <c r="A833" s="300"/>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spans="1:26" ht="14.25" customHeight="1" x14ac:dyDescent="0.3">
      <c r="A834" s="300"/>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spans="1:26" ht="14.25" customHeight="1" x14ac:dyDescent="0.3">
      <c r="A835" s="300"/>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spans="1:26" ht="14.25" customHeight="1" x14ac:dyDescent="0.3">
      <c r="A836" s="300"/>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spans="1:26" ht="14.25" customHeight="1" x14ac:dyDescent="0.3">
      <c r="A837" s="300"/>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spans="1:26" ht="14.25" customHeight="1" x14ac:dyDescent="0.3">
      <c r="A838" s="300"/>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spans="1:26" ht="14.25" customHeight="1" x14ac:dyDescent="0.3">
      <c r="A839" s="300"/>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spans="1:26" ht="14.25" customHeight="1" x14ac:dyDescent="0.3">
      <c r="A840" s="300"/>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spans="1:26" ht="14.25" customHeight="1" x14ac:dyDescent="0.3">
      <c r="A841" s="300"/>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spans="1:26" ht="14.25" customHeight="1" x14ac:dyDescent="0.3">
      <c r="A842" s="300"/>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spans="1:26" ht="14.25" customHeight="1" x14ac:dyDescent="0.3">
      <c r="A843" s="300"/>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spans="1:26" ht="14.25" customHeight="1" x14ac:dyDescent="0.3">
      <c r="A844" s="300"/>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spans="1:26" ht="14.25" customHeight="1" x14ac:dyDescent="0.3">
      <c r="A845" s="300"/>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spans="1:26" ht="14.25" customHeight="1" x14ac:dyDescent="0.3">
      <c r="A846" s="300"/>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spans="1:26" ht="14.25" customHeight="1" x14ac:dyDescent="0.3">
      <c r="A847" s="300"/>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spans="1:26" ht="14.25" customHeight="1" x14ac:dyDescent="0.3">
      <c r="A848" s="300"/>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spans="1:26" ht="14.25" customHeight="1" x14ac:dyDescent="0.3">
      <c r="A849" s="300"/>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spans="1:26" ht="14.25" customHeight="1" x14ac:dyDescent="0.3">
      <c r="A850" s="300"/>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spans="1:26" ht="14.25" customHeight="1" x14ac:dyDescent="0.3">
      <c r="A851" s="300"/>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spans="1:26" ht="14.25" customHeight="1" x14ac:dyDescent="0.3">
      <c r="A852" s="300"/>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spans="1:26" ht="14.25" customHeight="1" x14ac:dyDescent="0.3">
      <c r="A853" s="300"/>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spans="1:26" ht="14.25" customHeight="1" x14ac:dyDescent="0.3">
      <c r="A854" s="300"/>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spans="1:26" ht="14.25" customHeight="1" x14ac:dyDescent="0.3">
      <c r="A855" s="300"/>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spans="1:26" ht="14.25" customHeight="1" x14ac:dyDescent="0.3">
      <c r="A856" s="300"/>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spans="1:26" ht="14.25" customHeight="1" x14ac:dyDescent="0.3">
      <c r="A857" s="300"/>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spans="1:26" ht="14.25" customHeight="1" x14ac:dyDescent="0.3">
      <c r="A858" s="300"/>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spans="1:26" ht="14.25" customHeight="1" x14ac:dyDescent="0.3">
      <c r="A859" s="300"/>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spans="1:26" ht="14.25" customHeight="1" x14ac:dyDescent="0.3">
      <c r="A860" s="300"/>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spans="1:26" ht="14.25" customHeight="1" x14ac:dyDescent="0.3">
      <c r="A861" s="300"/>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spans="1:26" ht="14.25" customHeight="1" x14ac:dyDescent="0.3">
      <c r="A862" s="300"/>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spans="1:26" ht="14.25" customHeight="1" x14ac:dyDescent="0.3">
      <c r="A863" s="300"/>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spans="1:26" ht="14.25" customHeight="1" x14ac:dyDescent="0.3">
      <c r="A864" s="300"/>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spans="1:26" ht="14.25" customHeight="1" x14ac:dyDescent="0.3">
      <c r="A865" s="300"/>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spans="1:26" ht="14.25" customHeight="1" x14ac:dyDescent="0.3">
      <c r="A866" s="300"/>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spans="1:26" ht="14.25" customHeight="1" x14ac:dyDescent="0.3">
      <c r="A867" s="300"/>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spans="1:26" ht="14.25" customHeight="1" x14ac:dyDescent="0.3">
      <c r="A868" s="300"/>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spans="1:26" ht="14.25" customHeight="1" x14ac:dyDescent="0.3">
      <c r="A869" s="300"/>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spans="1:26" ht="14.25" customHeight="1" x14ac:dyDescent="0.3">
      <c r="A870" s="300"/>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spans="1:26" ht="14.25" customHeight="1" x14ac:dyDescent="0.3">
      <c r="A871" s="300"/>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spans="1:26" ht="14.25" customHeight="1" x14ac:dyDescent="0.3">
      <c r="A872" s="300"/>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spans="1:26" ht="14.25" customHeight="1" x14ac:dyDescent="0.3">
      <c r="A873" s="300"/>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spans="1:26" ht="14.25" customHeight="1" x14ac:dyDescent="0.3">
      <c r="A874" s="300"/>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spans="1:26" ht="14.25" customHeight="1" x14ac:dyDescent="0.3">
      <c r="A875" s="300"/>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spans="1:26" ht="14.25" customHeight="1" x14ac:dyDescent="0.3">
      <c r="A876" s="300"/>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spans="1:26" ht="14.25" customHeight="1" x14ac:dyDescent="0.3">
      <c r="A877" s="300"/>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spans="1:26" ht="14.25" customHeight="1" x14ac:dyDescent="0.3">
      <c r="A878" s="300"/>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spans="1:26" ht="14.25" customHeight="1" x14ac:dyDescent="0.3">
      <c r="A879" s="300"/>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spans="1:26" ht="14.25" customHeight="1" x14ac:dyDescent="0.3">
      <c r="A880" s="300"/>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spans="1:26" ht="14.25" customHeight="1" x14ac:dyDescent="0.3">
      <c r="A881" s="300"/>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spans="1:26" ht="14.25" customHeight="1" x14ac:dyDescent="0.3">
      <c r="A882" s="300"/>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spans="1:26" ht="14.25" customHeight="1" x14ac:dyDescent="0.3">
      <c r="A883" s="300"/>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spans="1:26" ht="14.25" customHeight="1" x14ac:dyDescent="0.3">
      <c r="A884" s="300"/>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spans="1:26" ht="14.25" customHeight="1" x14ac:dyDescent="0.3">
      <c r="A885" s="300"/>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spans="1:26" ht="14.25" customHeight="1" x14ac:dyDescent="0.3">
      <c r="A886" s="300"/>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spans="1:26" ht="14.25" customHeight="1" x14ac:dyDescent="0.3">
      <c r="A887" s="300"/>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spans="1:26" ht="14.25" customHeight="1" x14ac:dyDescent="0.3">
      <c r="A888" s="300"/>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spans="1:26" ht="14.25" customHeight="1" x14ac:dyDescent="0.3">
      <c r="A889" s="300"/>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spans="1:26" ht="14.25" customHeight="1" x14ac:dyDescent="0.3">
      <c r="A890" s="300"/>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spans="1:26" ht="14.25" customHeight="1" x14ac:dyDescent="0.3">
      <c r="A891" s="300"/>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spans="1:26" ht="14.25" customHeight="1" x14ac:dyDescent="0.3">
      <c r="A892" s="300"/>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spans="1:26" ht="14.25" customHeight="1" x14ac:dyDescent="0.3">
      <c r="A893" s="300"/>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spans="1:26" ht="14.25" customHeight="1" x14ac:dyDescent="0.3">
      <c r="A894" s="300"/>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spans="1:26" ht="14.25" customHeight="1" x14ac:dyDescent="0.3">
      <c r="A895" s="300"/>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spans="1:26" ht="14.25" customHeight="1" x14ac:dyDescent="0.3">
      <c r="A896" s="300"/>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spans="1:26" ht="14.25" customHeight="1" x14ac:dyDescent="0.3">
      <c r="A897" s="300"/>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spans="1:26" ht="14.25" customHeight="1" x14ac:dyDescent="0.3">
      <c r="A898" s="300"/>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spans="1:26" ht="14.25" customHeight="1" x14ac:dyDescent="0.3">
      <c r="A899" s="300"/>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spans="1:26" ht="14.25" customHeight="1" x14ac:dyDescent="0.3">
      <c r="A900" s="300"/>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spans="1:26" ht="14.25" customHeight="1" x14ac:dyDescent="0.3">
      <c r="A901" s="300"/>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spans="1:26" ht="14.25" customHeight="1" x14ac:dyDescent="0.3">
      <c r="A902" s="300"/>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spans="1:26" ht="14.25" customHeight="1" x14ac:dyDescent="0.3">
      <c r="A903" s="300"/>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spans="1:26" ht="14.25" customHeight="1" x14ac:dyDescent="0.3">
      <c r="A904" s="300"/>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spans="1:26" ht="14.25" customHeight="1" x14ac:dyDescent="0.3">
      <c r="A905" s="300"/>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spans="1:26" ht="14.25" customHeight="1" x14ac:dyDescent="0.3">
      <c r="A906" s="300"/>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spans="1:26" ht="14.25" customHeight="1" x14ac:dyDescent="0.3">
      <c r="A907" s="300"/>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spans="1:26" ht="14.25" customHeight="1" x14ac:dyDescent="0.3">
      <c r="A908" s="300"/>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spans="1:26" ht="14.25" customHeight="1" x14ac:dyDescent="0.3">
      <c r="A909" s="300"/>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spans="1:26" ht="14.25" customHeight="1" x14ac:dyDescent="0.3">
      <c r="A910" s="300"/>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spans="1:26" ht="14.25" customHeight="1" x14ac:dyDescent="0.3">
      <c r="A911" s="300"/>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spans="1:26" ht="14.25" customHeight="1" x14ac:dyDescent="0.3">
      <c r="A912" s="300"/>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spans="1:26" ht="14.25" customHeight="1" x14ac:dyDescent="0.3">
      <c r="A913" s="300"/>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spans="1:26" ht="14.25" customHeight="1" x14ac:dyDescent="0.3">
      <c r="A914" s="300"/>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spans="1:26" ht="14.25" customHeight="1" x14ac:dyDescent="0.3">
      <c r="A915" s="300"/>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spans="1:26" ht="14.25" customHeight="1" x14ac:dyDescent="0.3">
      <c r="A916" s="300"/>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spans="1:26" ht="14.25" customHeight="1" x14ac:dyDescent="0.3">
      <c r="A917" s="300"/>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spans="1:26" ht="14.25" customHeight="1" x14ac:dyDescent="0.3">
      <c r="A918" s="300"/>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spans="1:26" ht="14.25" customHeight="1" x14ac:dyDescent="0.3">
      <c r="A919" s="300"/>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spans="1:26" ht="14.25" customHeight="1" x14ac:dyDescent="0.3">
      <c r="A920" s="300"/>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spans="1:26" ht="14.25" customHeight="1" x14ac:dyDescent="0.3">
      <c r="A921" s="300"/>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spans="1:26" ht="14.25" customHeight="1" x14ac:dyDescent="0.3">
      <c r="A922" s="300"/>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spans="1:26" ht="14.25" customHeight="1" x14ac:dyDescent="0.3">
      <c r="A923" s="300"/>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spans="1:26" ht="14.25" customHeight="1" x14ac:dyDescent="0.3">
      <c r="A924" s="300"/>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spans="1:26" ht="14.25" customHeight="1" x14ac:dyDescent="0.3">
      <c r="A925" s="300"/>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spans="1:26" ht="14.25" customHeight="1" x14ac:dyDescent="0.3">
      <c r="A926" s="300"/>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spans="1:26" ht="14.25" customHeight="1" x14ac:dyDescent="0.3">
      <c r="A927" s="300"/>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spans="1:26" ht="14.25" customHeight="1" x14ac:dyDescent="0.3">
      <c r="A928" s="300"/>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spans="1:26" ht="14.25" customHeight="1" x14ac:dyDescent="0.3">
      <c r="A929" s="300"/>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spans="1:26" ht="14.25" customHeight="1" x14ac:dyDescent="0.3">
      <c r="A930" s="300"/>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spans="1:26" ht="14.25" customHeight="1" x14ac:dyDescent="0.3">
      <c r="A931" s="300"/>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spans="1:26" ht="14.25" customHeight="1" x14ac:dyDescent="0.3">
      <c r="A932" s="300"/>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spans="1:26" ht="14.25" customHeight="1" x14ac:dyDescent="0.3">
      <c r="A933" s="300"/>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spans="1:26" ht="14.25" customHeight="1" x14ac:dyDescent="0.3">
      <c r="A934" s="300"/>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spans="1:26" ht="14.25" customHeight="1" x14ac:dyDescent="0.3">
      <c r="A935" s="300"/>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spans="1:26" ht="14.25" customHeight="1" x14ac:dyDescent="0.3">
      <c r="A936" s="300"/>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spans="1:26" ht="14.25" customHeight="1" x14ac:dyDescent="0.3">
      <c r="A937" s="300"/>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spans="1:26" ht="14.25" customHeight="1" x14ac:dyDescent="0.3">
      <c r="A938" s="300"/>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spans="1:26" ht="14.25" customHeight="1" x14ac:dyDescent="0.3">
      <c r="A939" s="300"/>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spans="1:26" ht="14.25" customHeight="1" x14ac:dyDescent="0.3">
      <c r="A940" s="300"/>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spans="1:26" ht="14.25" customHeight="1" x14ac:dyDescent="0.3">
      <c r="A941" s="300"/>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spans="1:26" ht="14.25" customHeight="1" x14ac:dyDescent="0.3">
      <c r="A942" s="300"/>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spans="1:26" ht="14.25" customHeight="1" x14ac:dyDescent="0.3">
      <c r="A943" s="300"/>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spans="1:26" ht="14.25" customHeight="1" x14ac:dyDescent="0.3">
      <c r="A944" s="300"/>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spans="1:26" ht="14.25" customHeight="1" x14ac:dyDescent="0.3">
      <c r="A945" s="300"/>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spans="1:26" ht="14.25" customHeight="1" x14ac:dyDescent="0.3">
      <c r="A946" s="300"/>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spans="1:26" ht="14.25" customHeight="1" x14ac:dyDescent="0.3">
      <c r="A947" s="300"/>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spans="1:26" ht="14.25" customHeight="1" x14ac:dyDescent="0.3">
      <c r="A948" s="300"/>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spans="1:26" ht="14.25" customHeight="1" x14ac:dyDescent="0.3">
      <c r="A949" s="300"/>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spans="1:26" ht="14.25" customHeight="1" x14ac:dyDescent="0.3">
      <c r="A950" s="300"/>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spans="1:26" ht="14.25" customHeight="1" x14ac:dyDescent="0.3">
      <c r="A951" s="300"/>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spans="1:26" ht="14.25" customHeight="1" x14ac:dyDescent="0.3">
      <c r="A952" s="300"/>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spans="1:26" ht="14.25" customHeight="1" x14ac:dyDescent="0.3">
      <c r="A953" s="300"/>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spans="1:26" ht="14.25" customHeight="1" x14ac:dyDescent="0.3">
      <c r="A954" s="300"/>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spans="1:26" ht="14.25" customHeight="1" x14ac:dyDescent="0.3">
      <c r="A955" s="300"/>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spans="1:26" ht="14.25" customHeight="1" x14ac:dyDescent="0.3">
      <c r="A956" s="300"/>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spans="1:26" ht="14.25" customHeight="1" x14ac:dyDescent="0.3">
      <c r="A957" s="300"/>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spans="1:26" ht="14.25" customHeight="1" x14ac:dyDescent="0.3">
      <c r="A958" s="300"/>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spans="1:26" ht="14.25" customHeight="1" x14ac:dyDescent="0.3">
      <c r="A959" s="300"/>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spans="1:26" ht="14.25" customHeight="1" x14ac:dyDescent="0.3">
      <c r="A960" s="300"/>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spans="1:26" ht="14.25" customHeight="1" x14ac:dyDescent="0.3">
      <c r="A961" s="300"/>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spans="1:26" ht="14.25" customHeight="1" x14ac:dyDescent="0.3">
      <c r="A962" s="300"/>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spans="1:26" ht="14.25" customHeight="1" x14ac:dyDescent="0.3">
      <c r="A963" s="300"/>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spans="1:26" ht="14.25" customHeight="1" x14ac:dyDescent="0.3">
      <c r="A964" s="300"/>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spans="1:26" ht="14.25" customHeight="1" x14ac:dyDescent="0.3">
      <c r="A965" s="300"/>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spans="1:26" ht="14.25" customHeight="1" x14ac:dyDescent="0.3">
      <c r="A966" s="300"/>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spans="1:26" ht="14.25" customHeight="1" x14ac:dyDescent="0.3">
      <c r="A967" s="300"/>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spans="1:26" ht="14.25" customHeight="1" x14ac:dyDescent="0.3">
      <c r="A968" s="300"/>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spans="1:26" ht="14.25" customHeight="1" x14ac:dyDescent="0.3">
      <c r="A969" s="300"/>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spans="1:26" ht="14.25" customHeight="1" x14ac:dyDescent="0.3">
      <c r="A970" s="300"/>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spans="1:26" ht="14.25" customHeight="1" x14ac:dyDescent="0.3">
      <c r="A971" s="300"/>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spans="1:26" ht="14.25" customHeight="1" x14ac:dyDescent="0.3">
      <c r="A972" s="300"/>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spans="1:26" ht="14.25" customHeight="1" x14ac:dyDescent="0.3">
      <c r="A973" s="300"/>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spans="1:26" ht="14.25" customHeight="1" x14ac:dyDescent="0.3">
      <c r="A974" s="300"/>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spans="1:26" ht="14.25" customHeight="1" x14ac:dyDescent="0.3">
      <c r="A975" s="300"/>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spans="1:26" ht="14.25" customHeight="1" x14ac:dyDescent="0.3">
      <c r="A976" s="300"/>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spans="1:26" ht="14.25" customHeight="1" x14ac:dyDescent="0.3">
      <c r="A977" s="300"/>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spans="1:26" ht="14.25" customHeight="1" x14ac:dyDescent="0.3">
      <c r="A978" s="300"/>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spans="1:26" ht="14.25" customHeight="1" x14ac:dyDescent="0.3">
      <c r="A979" s="300"/>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spans="1:26" ht="14.25" customHeight="1" x14ac:dyDescent="0.3">
      <c r="A980" s="300"/>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spans="1:26" ht="14.25" customHeight="1" x14ac:dyDescent="0.3">
      <c r="A981" s="300"/>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spans="1:26" ht="14.25" customHeight="1" x14ac:dyDescent="0.3">
      <c r="A982" s="300"/>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spans="1:26" ht="14.25" customHeight="1" x14ac:dyDescent="0.3">
      <c r="A983" s="300"/>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spans="1:26" ht="14.25" customHeight="1" x14ac:dyDescent="0.3">
      <c r="A984" s="300"/>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spans="1:26" ht="14.25" customHeight="1" x14ac:dyDescent="0.3">
      <c r="A985" s="300"/>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spans="1:26" ht="14.25" customHeight="1" x14ac:dyDescent="0.3">
      <c r="A986" s="300"/>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spans="1:26" ht="14.25" customHeight="1" x14ac:dyDescent="0.3">
      <c r="A987" s="300"/>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spans="1:26" ht="14.25" customHeight="1" x14ac:dyDescent="0.3">
      <c r="A988" s="300"/>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spans="1:26" ht="14.25" customHeight="1" x14ac:dyDescent="0.3">
      <c r="A989" s="300"/>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spans="1:26" ht="14.25" customHeight="1" x14ac:dyDescent="0.3">
      <c r="A990" s="300"/>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row r="991" spans="1:26" ht="14.25" customHeight="1" x14ac:dyDescent="0.3">
      <c r="A991" s="300"/>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row>
    <row r="992" spans="1:26" ht="14.25" customHeight="1" x14ac:dyDescent="0.3">
      <c r="A992" s="300"/>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row>
    <row r="993" spans="1:26" ht="14.25" customHeight="1" x14ac:dyDescent="0.3">
      <c r="A993" s="300"/>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row>
    <row r="994" spans="1:26" ht="14.25" customHeight="1" x14ac:dyDescent="0.3">
      <c r="A994" s="300"/>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row>
    <row r="995" spans="1:26" ht="14.25" customHeight="1" x14ac:dyDescent="0.3">
      <c r="A995" s="300"/>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row>
    <row r="996" spans="1:26" ht="14.25" customHeight="1" x14ac:dyDescent="0.3">
      <c r="A996" s="300"/>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row>
    <row r="997" spans="1:26" ht="14.25" customHeight="1" x14ac:dyDescent="0.3">
      <c r="A997" s="300"/>
      <c r="B997" s="300"/>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row>
    <row r="998" spans="1:26" ht="14.25" customHeight="1" x14ac:dyDescent="0.3">
      <c r="A998" s="300"/>
      <c r="B998" s="300"/>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row>
    <row r="999" spans="1:26" ht="14.25" customHeight="1" x14ac:dyDescent="0.3">
      <c r="A999" s="300"/>
      <c r="B999" s="300"/>
      <c r="C999" s="300"/>
      <c r="D999" s="300"/>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row>
    <row r="1000" spans="1:26" ht="14.25" customHeight="1" x14ac:dyDescent="0.3">
      <c r="A1000" s="300"/>
      <c r="B1000" s="300"/>
      <c r="C1000" s="300"/>
      <c r="D1000" s="300"/>
      <c r="E1000" s="300"/>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row>
  </sheetData>
  <mergeCells count="103">
    <mergeCell ref="B52:G54"/>
    <mergeCell ref="E45:E50"/>
    <mergeCell ref="F45:F50"/>
    <mergeCell ref="G45:G46"/>
    <mergeCell ref="H45:J46"/>
    <mergeCell ref="K45:K46"/>
    <mergeCell ref="L45:L46"/>
    <mergeCell ref="M45:M46"/>
    <mergeCell ref="N45:N46"/>
    <mergeCell ref="G49:G50"/>
    <mergeCell ref="H49:J50"/>
    <mergeCell ref="I52:K54"/>
    <mergeCell ref="K41:K42"/>
    <mergeCell ref="L41:L42"/>
    <mergeCell ref="M41:M42"/>
    <mergeCell ref="N41:N42"/>
    <mergeCell ref="O41:O42"/>
    <mergeCell ref="B45:C50"/>
    <mergeCell ref="D45:D50"/>
    <mergeCell ref="O45:O46"/>
    <mergeCell ref="G47:G48"/>
    <mergeCell ref="H47:J48"/>
    <mergeCell ref="K47:K48"/>
    <mergeCell ref="L47:L48"/>
    <mergeCell ref="M47:M48"/>
    <mergeCell ref="N47:N48"/>
    <mergeCell ref="O47:O48"/>
    <mergeCell ref="K49:K50"/>
    <mergeCell ref="L49:L50"/>
    <mergeCell ref="M49:M50"/>
    <mergeCell ref="N49:N50"/>
    <mergeCell ref="O49:O50"/>
    <mergeCell ref="M43:M44"/>
    <mergeCell ref="N43:N44"/>
    <mergeCell ref="O43:O44"/>
    <mergeCell ref="N37:N38"/>
    <mergeCell ref="O37:O38"/>
    <mergeCell ref="B39:C44"/>
    <mergeCell ref="D39:D44"/>
    <mergeCell ref="D33:D38"/>
    <mergeCell ref="G37:G38"/>
    <mergeCell ref="E39:E44"/>
    <mergeCell ref="F39:F44"/>
    <mergeCell ref="G39:G40"/>
    <mergeCell ref="H39:J40"/>
    <mergeCell ref="K39:K40"/>
    <mergeCell ref="L39:L40"/>
    <mergeCell ref="M39:M40"/>
    <mergeCell ref="N39:N40"/>
    <mergeCell ref="G43:G44"/>
    <mergeCell ref="H43:J44"/>
    <mergeCell ref="K43:K44"/>
    <mergeCell ref="L43:L44"/>
    <mergeCell ref="B33:C38"/>
    <mergeCell ref="O33:O34"/>
    <mergeCell ref="O35:O36"/>
    <mergeCell ref="O39:O40"/>
    <mergeCell ref="G41:G42"/>
    <mergeCell ref="H41:J42"/>
    <mergeCell ref="B21:L27"/>
    <mergeCell ref="E33:E38"/>
    <mergeCell ref="F33:F38"/>
    <mergeCell ref="G33:G34"/>
    <mergeCell ref="H33:J34"/>
    <mergeCell ref="K33:K34"/>
    <mergeCell ref="L33:L34"/>
    <mergeCell ref="M33:M34"/>
    <mergeCell ref="N33:N34"/>
    <mergeCell ref="H32:J32"/>
    <mergeCell ref="G35:G36"/>
    <mergeCell ref="H35:J36"/>
    <mergeCell ref="K35:K36"/>
    <mergeCell ref="L35:L36"/>
    <mergeCell ref="M35:M36"/>
    <mergeCell ref="N35:N36"/>
    <mergeCell ref="H37:J38"/>
    <mergeCell ref="K37:K38"/>
    <mergeCell ref="L37:L38"/>
    <mergeCell ref="M37:M38"/>
    <mergeCell ref="A31:C31"/>
    <mergeCell ref="H31:O31"/>
    <mergeCell ref="A32:C32"/>
    <mergeCell ref="A33:A50"/>
    <mergeCell ref="B11:D11"/>
    <mergeCell ref="I11:K11"/>
    <mergeCell ref="A12:D12"/>
    <mergeCell ref="E12:H12"/>
    <mergeCell ref="I12:J12"/>
    <mergeCell ref="A13:D14"/>
    <mergeCell ref="E13:H14"/>
    <mergeCell ref="E15:E17"/>
    <mergeCell ref="F15:G15"/>
    <mergeCell ref="F16:G16"/>
    <mergeCell ref="F17:G17"/>
    <mergeCell ref="B2:L2"/>
    <mergeCell ref="B5:D5"/>
    <mergeCell ref="B6:D6"/>
    <mergeCell ref="B7:D7"/>
    <mergeCell ref="E7:H9"/>
    <mergeCell ref="I7:K9"/>
    <mergeCell ref="B8:D8"/>
    <mergeCell ref="B9:D9"/>
    <mergeCell ref="B10:D10"/>
  </mergeCells>
  <conditionalFormatting sqref="A32">
    <cfRule type="cellIs" dxfId="13" priority="3" operator="lessThan">
      <formula>9</formula>
    </cfRule>
    <cfRule type="cellIs" dxfId="12" priority="4" operator="equal">
      <formula>9</formula>
    </cfRule>
  </conditionalFormatting>
  <conditionalFormatting sqref="A32:C32">
    <cfRule type="expression" dxfId="11" priority="15">
      <formula>$I$3&lt;9</formula>
    </cfRule>
    <cfRule type="expression" dxfId="10" priority="16">
      <formula>$I$3=9</formula>
    </cfRule>
  </conditionalFormatting>
  <conditionalFormatting sqref="D33:F50">
    <cfRule type="cellIs" dxfId="9" priority="12" operator="equal">
      <formula>"Conditional OK"</formula>
    </cfRule>
    <cfRule type="cellIs" dxfId="8" priority="13" operator="equal">
      <formula>"NOK"</formula>
    </cfRule>
    <cfRule type="cellIs" dxfId="7" priority="14" operator="equal">
      <formula>"OK"</formula>
    </cfRule>
  </conditionalFormatting>
  <conditionalFormatting sqref="G33 G35 G37 G39 G41 G43 G45 G47 G49">
    <cfRule type="cellIs" dxfId="6" priority="5" operator="equal">
      <formula>"ok"</formula>
    </cfRule>
    <cfRule type="cellIs" dxfId="5" priority="6" operator="equal">
      <formula>"nok"</formula>
    </cfRule>
  </conditionalFormatting>
  <conditionalFormatting sqref="I7">
    <cfRule type="expression" dxfId="4" priority="1">
      <formula>$I$3&lt;9</formula>
    </cfRule>
    <cfRule type="expression" dxfId="3" priority="2">
      <formula>$I$3=9</formula>
    </cfRule>
  </conditionalFormatting>
  <conditionalFormatting sqref="I15:K17">
    <cfRule type="cellIs" dxfId="2" priority="9" operator="equal">
      <formula>"Conditional OK"</formula>
    </cfRule>
    <cfRule type="cellIs" dxfId="1" priority="10" operator="equal">
      <formula>"NOK"</formula>
    </cfRule>
    <cfRule type="cellIs" dxfId="0" priority="11" operator="equal">
      <formula>"OK"</formula>
    </cfRule>
  </conditionalFormatting>
  <dataValidations count="2">
    <dataValidation type="list" allowBlank="1" showErrorMessage="1" sqref="G33 G35 G37 G39 G41 G43 G45 G47 G49" xr:uid="{00000000-0002-0000-0900-000000000000}">
      <formula1>"EX,DEP,ENF"</formula1>
    </dataValidation>
    <dataValidation type="list" allowBlank="1" showErrorMessage="1" sqref="I15:I17" xr:uid="{00000000-0002-0000-0900-000001000000}">
      <formula1>"OK,NOK"</formula1>
    </dataValidation>
  </dataValidations>
  <printOptions horizontalCentered="1" verticalCentered="1"/>
  <pageMargins left="0.70866141732283472" right="0.70866141732283472" top="0.74803149606299213" bottom="0.74803149606299213" header="0" footer="0"/>
  <pageSetup paperSize="9" orientation="landscape"/>
  <rowBreaks count="1" manualBreakCount="1">
    <brk id="29" man="1"/>
  </rowBreaks>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4140625" defaultRowHeight="15" customHeight="1" x14ac:dyDescent="0.3"/>
  <cols>
    <col min="1" max="1" width="8" customWidth="1"/>
    <col min="2" max="2" width="86" customWidth="1"/>
    <col min="3" max="3" width="23.109375" customWidth="1"/>
    <col min="4" max="4" width="17.88671875" customWidth="1"/>
    <col min="5" max="26" width="8" customWidth="1"/>
  </cols>
  <sheetData>
    <row r="1" spans="1:26" ht="11.25" customHeight="1" x14ac:dyDescent="0.3">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spans="1:26" ht="24" customHeight="1" x14ac:dyDescent="0.3">
      <c r="A2" s="143" t="s">
        <v>1799</v>
      </c>
      <c r="B2" s="143" t="s">
        <v>1800</v>
      </c>
      <c r="C2" s="143" t="s">
        <v>1746</v>
      </c>
      <c r="D2" s="143" t="s">
        <v>1747</v>
      </c>
      <c r="E2" s="144"/>
      <c r="F2" s="144"/>
      <c r="G2" s="144"/>
      <c r="H2" s="144"/>
      <c r="I2" s="144"/>
      <c r="J2" s="144"/>
      <c r="K2" s="144"/>
      <c r="L2" s="144"/>
      <c r="M2" s="144"/>
      <c r="N2" s="144"/>
      <c r="O2" s="144"/>
      <c r="P2" s="144"/>
      <c r="Q2" s="144"/>
      <c r="R2" s="144"/>
      <c r="S2" s="144"/>
      <c r="T2" s="144"/>
      <c r="U2" s="144"/>
      <c r="V2" s="144"/>
      <c r="W2" s="144"/>
      <c r="X2" s="144"/>
      <c r="Y2" s="144"/>
      <c r="Z2" s="144"/>
    </row>
    <row r="3" spans="1:26" ht="30.75" customHeight="1" x14ac:dyDescent="0.3">
      <c r="A3" s="145"/>
      <c r="B3" s="146"/>
      <c r="C3" s="145"/>
      <c r="D3" s="147"/>
      <c r="E3" s="142"/>
      <c r="F3" s="142"/>
      <c r="G3" s="142"/>
      <c r="H3" s="142"/>
      <c r="I3" s="142"/>
      <c r="J3" s="142"/>
      <c r="K3" s="142"/>
      <c r="L3" s="142"/>
      <c r="M3" s="142"/>
      <c r="N3" s="142"/>
      <c r="O3" s="142"/>
      <c r="P3" s="142"/>
      <c r="Q3" s="142"/>
      <c r="R3" s="142"/>
      <c r="S3" s="142"/>
      <c r="T3" s="142"/>
      <c r="U3" s="142"/>
      <c r="V3" s="142"/>
      <c r="W3" s="142"/>
      <c r="X3" s="142"/>
      <c r="Y3" s="142"/>
      <c r="Z3" s="142"/>
    </row>
    <row r="4" spans="1:26" ht="30.75" customHeight="1" x14ac:dyDescent="0.3">
      <c r="A4" s="145"/>
      <c r="B4" s="146"/>
      <c r="C4" s="145"/>
      <c r="D4" s="147"/>
      <c r="E4" s="142"/>
      <c r="F4" s="142"/>
      <c r="G4" s="142"/>
      <c r="H4" s="142"/>
      <c r="I4" s="142"/>
      <c r="J4" s="142"/>
      <c r="K4" s="142"/>
      <c r="L4" s="142"/>
      <c r="M4" s="142"/>
      <c r="N4" s="142"/>
      <c r="O4" s="142"/>
      <c r="P4" s="142"/>
      <c r="Q4" s="142"/>
      <c r="R4" s="142"/>
      <c r="S4" s="142"/>
      <c r="T4" s="142"/>
      <c r="U4" s="142"/>
      <c r="V4" s="142"/>
      <c r="W4" s="142"/>
      <c r="X4" s="142"/>
      <c r="Y4" s="142"/>
      <c r="Z4" s="142"/>
    </row>
    <row r="5" spans="1:26" ht="30.75" customHeight="1" x14ac:dyDescent="0.3">
      <c r="A5" s="145"/>
      <c r="B5" s="146"/>
      <c r="C5" s="145"/>
      <c r="D5" s="147"/>
      <c r="E5" s="142"/>
      <c r="F5" s="142"/>
      <c r="G5" s="142"/>
      <c r="H5" s="142"/>
      <c r="I5" s="142"/>
      <c r="J5" s="142"/>
      <c r="K5" s="142"/>
      <c r="L5" s="142"/>
      <c r="M5" s="142"/>
      <c r="N5" s="142"/>
      <c r="O5" s="142"/>
      <c r="P5" s="142"/>
      <c r="Q5" s="142"/>
      <c r="R5" s="142"/>
      <c r="S5" s="142"/>
      <c r="T5" s="142"/>
      <c r="U5" s="142"/>
      <c r="V5" s="142"/>
      <c r="W5" s="142"/>
      <c r="X5" s="142"/>
      <c r="Y5" s="142"/>
      <c r="Z5" s="142"/>
    </row>
    <row r="6" spans="1:26" ht="30.75" customHeight="1" x14ac:dyDescent="0.3">
      <c r="A6" s="145"/>
      <c r="B6" s="146"/>
      <c r="C6" s="145"/>
      <c r="D6" s="147"/>
      <c r="E6" s="142"/>
      <c r="F6" s="142"/>
      <c r="G6" s="142"/>
      <c r="H6" s="142"/>
      <c r="I6" s="142"/>
      <c r="J6" s="142"/>
      <c r="K6" s="142"/>
      <c r="L6" s="142"/>
      <c r="M6" s="142"/>
      <c r="N6" s="142"/>
      <c r="O6" s="142"/>
      <c r="P6" s="142"/>
      <c r="Q6" s="142"/>
      <c r="R6" s="142"/>
      <c r="S6" s="142"/>
      <c r="T6" s="142"/>
      <c r="U6" s="142"/>
      <c r="V6" s="142"/>
      <c r="W6" s="142"/>
      <c r="X6" s="142"/>
      <c r="Y6" s="142"/>
      <c r="Z6" s="142"/>
    </row>
    <row r="7" spans="1:26" ht="30.75" customHeight="1" x14ac:dyDescent="0.3">
      <c r="A7" s="145"/>
      <c r="B7" s="146"/>
      <c r="C7" s="145"/>
      <c r="D7" s="147"/>
      <c r="E7" s="142"/>
      <c r="F7" s="142"/>
      <c r="G7" s="142"/>
      <c r="H7" s="142"/>
      <c r="I7" s="142"/>
      <c r="J7" s="142"/>
      <c r="K7" s="142"/>
      <c r="L7" s="142"/>
      <c r="M7" s="142"/>
      <c r="N7" s="142"/>
      <c r="O7" s="142"/>
      <c r="P7" s="142"/>
      <c r="Q7" s="142"/>
      <c r="R7" s="142"/>
      <c r="S7" s="142"/>
      <c r="T7" s="142"/>
      <c r="U7" s="142"/>
      <c r="V7" s="142"/>
      <c r="W7" s="142"/>
      <c r="X7" s="142"/>
      <c r="Y7" s="142"/>
      <c r="Z7" s="142"/>
    </row>
    <row r="8" spans="1:26" ht="30.75" customHeight="1" x14ac:dyDescent="0.3">
      <c r="A8" s="145"/>
      <c r="B8" s="146"/>
      <c r="C8" s="145"/>
      <c r="D8" s="147"/>
      <c r="E8" s="142"/>
      <c r="F8" s="142"/>
      <c r="G8" s="142"/>
      <c r="H8" s="142"/>
      <c r="I8" s="142"/>
      <c r="J8" s="142"/>
      <c r="K8" s="142"/>
      <c r="L8" s="142"/>
      <c r="M8" s="142"/>
      <c r="N8" s="142"/>
      <c r="O8" s="142"/>
      <c r="P8" s="142"/>
      <c r="Q8" s="142"/>
      <c r="R8" s="142"/>
      <c r="S8" s="142"/>
      <c r="T8" s="142"/>
      <c r="U8" s="142"/>
      <c r="V8" s="142"/>
      <c r="W8" s="142"/>
      <c r="X8" s="142"/>
      <c r="Y8" s="142"/>
      <c r="Z8" s="142"/>
    </row>
    <row r="9" spans="1:26" ht="14.25" customHeight="1" x14ac:dyDescent="0.3">
      <c r="A9" s="145"/>
      <c r="B9" s="146"/>
      <c r="C9" s="145"/>
      <c r="D9" s="147"/>
      <c r="E9" s="142"/>
      <c r="F9" s="142"/>
      <c r="G9" s="142"/>
      <c r="H9" s="142"/>
      <c r="I9" s="142"/>
      <c r="J9" s="142"/>
      <c r="K9" s="142"/>
      <c r="L9" s="142"/>
      <c r="M9" s="142"/>
      <c r="N9" s="142"/>
      <c r="O9" s="142"/>
      <c r="P9" s="142"/>
      <c r="Q9" s="142"/>
      <c r="R9" s="142"/>
      <c r="S9" s="142"/>
      <c r="T9" s="142"/>
      <c r="U9" s="142"/>
      <c r="V9" s="142"/>
      <c r="W9" s="142"/>
      <c r="X9" s="142"/>
      <c r="Y9" s="142"/>
      <c r="Z9" s="142"/>
    </row>
    <row r="10" spans="1:26" ht="14.25" customHeight="1" x14ac:dyDescent="0.3">
      <c r="A10" s="145"/>
      <c r="B10" s="146"/>
      <c r="C10" s="145"/>
      <c r="D10" s="147"/>
      <c r="E10" s="142"/>
      <c r="F10" s="142"/>
      <c r="G10" s="142"/>
      <c r="H10" s="142"/>
      <c r="I10" s="142"/>
      <c r="J10" s="142"/>
      <c r="K10" s="142"/>
      <c r="L10" s="142"/>
      <c r="M10" s="142"/>
      <c r="N10" s="142"/>
      <c r="O10" s="142"/>
      <c r="P10" s="142"/>
      <c r="Q10" s="142"/>
      <c r="R10" s="142"/>
      <c r="S10" s="142"/>
      <c r="T10" s="142"/>
      <c r="U10" s="142"/>
      <c r="V10" s="142"/>
      <c r="W10" s="142"/>
      <c r="X10" s="142"/>
      <c r="Y10" s="142"/>
      <c r="Z10" s="142"/>
    </row>
    <row r="11" spans="1:26" ht="14.25" customHeight="1" x14ac:dyDescent="0.3">
      <c r="A11" s="145"/>
      <c r="B11" s="146"/>
      <c r="C11" s="145"/>
      <c r="D11" s="147"/>
      <c r="E11" s="142"/>
      <c r="F11" s="142"/>
      <c r="G11" s="142"/>
      <c r="H11" s="142"/>
      <c r="I11" s="142"/>
      <c r="J11" s="142"/>
      <c r="K11" s="142"/>
      <c r="L11" s="142"/>
      <c r="M11" s="142"/>
      <c r="N11" s="142"/>
      <c r="O11" s="142"/>
      <c r="P11" s="142"/>
      <c r="Q11" s="142"/>
      <c r="R11" s="142"/>
      <c r="S11" s="142"/>
      <c r="T11" s="142"/>
      <c r="U11" s="142"/>
      <c r="V11" s="142"/>
      <c r="W11" s="142"/>
      <c r="X11" s="142"/>
      <c r="Y11" s="142"/>
      <c r="Z11" s="142"/>
    </row>
    <row r="12" spans="1:26" ht="14.25" customHeight="1" x14ac:dyDescent="0.3">
      <c r="A12" s="145"/>
      <c r="B12" s="146"/>
      <c r="C12" s="145"/>
      <c r="D12" s="147"/>
      <c r="E12" s="142"/>
      <c r="F12" s="142"/>
      <c r="G12" s="142"/>
      <c r="H12" s="142"/>
      <c r="I12" s="142"/>
      <c r="J12" s="142"/>
      <c r="K12" s="142"/>
      <c r="L12" s="142"/>
      <c r="M12" s="142"/>
      <c r="N12" s="142"/>
      <c r="O12" s="142"/>
      <c r="P12" s="142"/>
      <c r="Q12" s="142"/>
      <c r="R12" s="142"/>
      <c r="S12" s="142"/>
      <c r="T12" s="142"/>
      <c r="U12" s="142"/>
      <c r="V12" s="142"/>
      <c r="W12" s="142"/>
      <c r="X12" s="142"/>
      <c r="Y12" s="142"/>
      <c r="Z12" s="142"/>
    </row>
    <row r="13" spans="1:26" ht="14.25" customHeight="1" x14ac:dyDescent="0.3">
      <c r="A13" s="145"/>
      <c r="B13" s="146"/>
      <c r="C13" s="145"/>
      <c r="D13" s="147"/>
      <c r="E13" s="142"/>
      <c r="F13" s="142"/>
      <c r="G13" s="142"/>
      <c r="H13" s="142"/>
      <c r="I13" s="142"/>
      <c r="J13" s="142"/>
      <c r="K13" s="142"/>
      <c r="L13" s="142"/>
      <c r="M13" s="142"/>
      <c r="N13" s="142"/>
      <c r="O13" s="142"/>
      <c r="P13" s="142"/>
      <c r="Q13" s="142"/>
      <c r="R13" s="142"/>
      <c r="S13" s="142"/>
      <c r="T13" s="142"/>
      <c r="U13" s="142"/>
      <c r="V13" s="142"/>
      <c r="W13" s="142"/>
      <c r="X13" s="142"/>
      <c r="Y13" s="142"/>
      <c r="Z13" s="142"/>
    </row>
    <row r="14" spans="1:26" ht="25.5" customHeight="1" x14ac:dyDescent="0.3">
      <c r="A14" s="145"/>
      <c r="B14" s="146"/>
      <c r="C14" s="145"/>
      <c r="D14" s="147"/>
      <c r="E14" s="142"/>
      <c r="F14" s="142"/>
      <c r="G14" s="142"/>
      <c r="H14" s="142"/>
      <c r="I14" s="142"/>
      <c r="J14" s="142"/>
      <c r="K14" s="142"/>
      <c r="L14" s="142"/>
      <c r="M14" s="142"/>
      <c r="N14" s="142"/>
      <c r="O14" s="142"/>
      <c r="P14" s="142"/>
      <c r="Q14" s="142"/>
      <c r="R14" s="142"/>
      <c r="S14" s="142"/>
      <c r="T14" s="142"/>
      <c r="U14" s="142"/>
      <c r="V14" s="142"/>
      <c r="W14" s="142"/>
      <c r="X14" s="142"/>
      <c r="Y14" s="142"/>
      <c r="Z14" s="142"/>
    </row>
    <row r="15" spans="1:26" ht="14.25" customHeight="1" x14ac:dyDescent="0.3">
      <c r="A15" s="145"/>
      <c r="B15" s="146"/>
      <c r="C15" s="145"/>
      <c r="D15" s="147"/>
      <c r="E15" s="142"/>
      <c r="F15" s="142"/>
      <c r="G15" s="142"/>
      <c r="H15" s="142"/>
      <c r="I15" s="142"/>
      <c r="J15" s="142"/>
      <c r="K15" s="142"/>
      <c r="L15" s="142"/>
      <c r="M15" s="142"/>
      <c r="N15" s="142"/>
      <c r="O15" s="142"/>
      <c r="P15" s="142"/>
      <c r="Q15" s="142"/>
      <c r="R15" s="142"/>
      <c r="S15" s="142"/>
      <c r="T15" s="142"/>
      <c r="U15" s="142"/>
      <c r="V15" s="142"/>
      <c r="W15" s="142"/>
      <c r="X15" s="142"/>
      <c r="Y15" s="142"/>
      <c r="Z15" s="142"/>
    </row>
    <row r="16" spans="1:26" ht="14.25" customHeight="1" x14ac:dyDescent="0.3">
      <c r="A16" s="145"/>
      <c r="B16" s="146"/>
      <c r="C16" s="145"/>
      <c r="D16" s="147"/>
      <c r="E16" s="142"/>
      <c r="F16" s="142"/>
      <c r="G16" s="142"/>
      <c r="H16" s="142"/>
      <c r="I16" s="142"/>
      <c r="J16" s="142"/>
      <c r="K16" s="142"/>
      <c r="L16" s="142"/>
      <c r="M16" s="142"/>
      <c r="N16" s="142"/>
      <c r="O16" s="142"/>
      <c r="P16" s="142"/>
      <c r="Q16" s="142"/>
      <c r="R16" s="142"/>
      <c r="S16" s="142"/>
      <c r="T16" s="142"/>
      <c r="U16" s="142"/>
      <c r="V16" s="142"/>
      <c r="W16" s="142"/>
      <c r="X16" s="142"/>
      <c r="Y16" s="142"/>
      <c r="Z16" s="142"/>
    </row>
    <row r="17" spans="1:26" ht="14.25" customHeight="1" x14ac:dyDescent="0.3">
      <c r="A17" s="145"/>
      <c r="B17" s="146"/>
      <c r="C17" s="145"/>
      <c r="D17" s="147"/>
      <c r="E17" s="142"/>
      <c r="F17" s="142"/>
      <c r="G17" s="142"/>
      <c r="H17" s="142"/>
      <c r="I17" s="142"/>
      <c r="J17" s="142"/>
      <c r="K17" s="142"/>
      <c r="L17" s="142"/>
      <c r="M17" s="142"/>
      <c r="N17" s="142"/>
      <c r="O17" s="142"/>
      <c r="P17" s="142"/>
      <c r="Q17" s="142"/>
      <c r="R17" s="142"/>
      <c r="S17" s="142"/>
      <c r="T17" s="142"/>
      <c r="U17" s="142"/>
      <c r="V17" s="142"/>
      <c r="W17" s="142"/>
      <c r="X17" s="142"/>
      <c r="Y17" s="142"/>
      <c r="Z17" s="142"/>
    </row>
    <row r="18" spans="1:26" ht="14.25" customHeight="1" x14ac:dyDescent="0.3">
      <c r="A18" s="145"/>
      <c r="B18" s="146"/>
      <c r="C18" s="145"/>
      <c r="D18" s="147"/>
      <c r="E18" s="142"/>
      <c r="F18" s="142"/>
      <c r="G18" s="142"/>
      <c r="H18" s="142"/>
      <c r="I18" s="142"/>
      <c r="J18" s="142"/>
      <c r="K18" s="142"/>
      <c r="L18" s="142"/>
      <c r="M18" s="142"/>
      <c r="N18" s="142"/>
      <c r="O18" s="142"/>
      <c r="P18" s="142"/>
      <c r="Q18" s="142"/>
      <c r="R18" s="142"/>
      <c r="S18" s="142"/>
      <c r="T18" s="142"/>
      <c r="U18" s="142"/>
      <c r="V18" s="142"/>
      <c r="W18" s="142"/>
      <c r="X18" s="142"/>
      <c r="Y18" s="142"/>
      <c r="Z18" s="142"/>
    </row>
    <row r="19" spans="1:26" ht="14.25" customHeight="1" x14ac:dyDescent="0.3">
      <c r="A19" s="145"/>
      <c r="B19" s="146"/>
      <c r="C19" s="145"/>
      <c r="D19" s="147"/>
      <c r="E19" s="142"/>
      <c r="F19" s="142"/>
      <c r="G19" s="142"/>
      <c r="H19" s="142"/>
      <c r="I19" s="142"/>
      <c r="J19" s="142"/>
      <c r="K19" s="142"/>
      <c r="L19" s="142"/>
      <c r="M19" s="142"/>
      <c r="N19" s="142"/>
      <c r="O19" s="142"/>
      <c r="P19" s="142"/>
      <c r="Q19" s="142"/>
      <c r="R19" s="142"/>
      <c r="S19" s="142"/>
      <c r="T19" s="142"/>
      <c r="U19" s="142"/>
      <c r="V19" s="142"/>
      <c r="W19" s="142"/>
      <c r="X19" s="142"/>
      <c r="Y19" s="142"/>
      <c r="Z19" s="142"/>
    </row>
    <row r="20" spans="1:26" ht="14.25" customHeight="1" x14ac:dyDescent="0.3">
      <c r="A20" s="145"/>
      <c r="B20" s="146"/>
      <c r="C20" s="145"/>
      <c r="D20" s="147"/>
      <c r="E20" s="142"/>
      <c r="F20" s="142"/>
      <c r="G20" s="142"/>
      <c r="H20" s="142"/>
      <c r="I20" s="142"/>
      <c r="J20" s="142"/>
      <c r="K20" s="142"/>
      <c r="L20" s="142"/>
      <c r="M20" s="142"/>
      <c r="N20" s="142"/>
      <c r="O20" s="142"/>
      <c r="P20" s="142"/>
      <c r="Q20" s="142"/>
      <c r="R20" s="142"/>
      <c r="S20" s="142"/>
      <c r="T20" s="142"/>
      <c r="U20" s="142"/>
      <c r="V20" s="142"/>
      <c r="W20" s="142"/>
      <c r="X20" s="142"/>
      <c r="Y20" s="142"/>
      <c r="Z20" s="142"/>
    </row>
    <row r="21" spans="1:26" ht="14.25" customHeight="1" x14ac:dyDescent="0.3">
      <c r="A21" s="145"/>
      <c r="B21" s="146"/>
      <c r="C21" s="145"/>
      <c r="D21" s="147"/>
      <c r="E21" s="142"/>
      <c r="F21" s="142"/>
      <c r="G21" s="142"/>
      <c r="H21" s="142"/>
      <c r="I21" s="142"/>
      <c r="J21" s="142"/>
      <c r="K21" s="142"/>
      <c r="L21" s="142"/>
      <c r="M21" s="142"/>
      <c r="N21" s="142"/>
      <c r="O21" s="142"/>
      <c r="P21" s="142"/>
      <c r="Q21" s="142"/>
      <c r="R21" s="142"/>
      <c r="S21" s="142"/>
      <c r="T21" s="142"/>
      <c r="U21" s="142"/>
      <c r="V21" s="142"/>
      <c r="W21" s="142"/>
      <c r="X21" s="142"/>
      <c r="Y21" s="142"/>
      <c r="Z21" s="142"/>
    </row>
    <row r="22" spans="1:26" ht="14.25" customHeight="1" x14ac:dyDescent="0.3">
      <c r="A22" s="145"/>
      <c r="B22" s="146"/>
      <c r="C22" s="145"/>
      <c r="D22" s="147"/>
      <c r="E22" s="142"/>
      <c r="F22" s="142"/>
      <c r="G22" s="142"/>
      <c r="H22" s="142"/>
      <c r="I22" s="142"/>
      <c r="J22" s="142"/>
      <c r="K22" s="142"/>
      <c r="L22" s="142"/>
      <c r="M22" s="142"/>
      <c r="N22" s="142"/>
      <c r="O22" s="142"/>
      <c r="P22" s="142"/>
      <c r="Q22" s="142"/>
      <c r="R22" s="142"/>
      <c r="S22" s="142"/>
      <c r="T22" s="142"/>
      <c r="U22" s="142"/>
      <c r="V22" s="142"/>
      <c r="W22" s="142"/>
      <c r="X22" s="142"/>
      <c r="Y22" s="142"/>
      <c r="Z22" s="142"/>
    </row>
    <row r="23" spans="1:26" ht="14.25" customHeight="1" x14ac:dyDescent="0.3">
      <c r="A23" s="145"/>
      <c r="B23" s="146"/>
      <c r="C23" s="145"/>
      <c r="D23" s="147"/>
      <c r="E23" s="142"/>
      <c r="F23" s="142"/>
      <c r="G23" s="142"/>
      <c r="H23" s="142"/>
      <c r="I23" s="142"/>
      <c r="J23" s="142"/>
      <c r="K23" s="142"/>
      <c r="L23" s="142"/>
      <c r="M23" s="142"/>
      <c r="N23" s="142"/>
      <c r="O23" s="142"/>
      <c r="P23" s="142"/>
      <c r="Q23" s="142"/>
      <c r="R23" s="142"/>
      <c r="S23" s="142"/>
      <c r="T23" s="142"/>
      <c r="U23" s="142"/>
      <c r="V23" s="142"/>
      <c r="W23" s="142"/>
      <c r="X23" s="142"/>
      <c r="Y23" s="142"/>
      <c r="Z23" s="142"/>
    </row>
    <row r="24" spans="1:26" ht="14.25" customHeight="1" x14ac:dyDescent="0.3">
      <c r="A24" s="145"/>
      <c r="B24" s="146"/>
      <c r="C24" s="145"/>
      <c r="D24" s="147"/>
      <c r="E24" s="142"/>
      <c r="F24" s="142"/>
      <c r="G24" s="142"/>
      <c r="H24" s="142"/>
      <c r="I24" s="142"/>
      <c r="J24" s="142"/>
      <c r="K24" s="142"/>
      <c r="L24" s="142"/>
      <c r="M24" s="142"/>
      <c r="N24" s="142"/>
      <c r="O24" s="142"/>
      <c r="P24" s="142"/>
      <c r="Q24" s="142"/>
      <c r="R24" s="142"/>
      <c r="S24" s="142"/>
      <c r="T24" s="142"/>
      <c r="U24" s="142"/>
      <c r="V24" s="142"/>
      <c r="W24" s="142"/>
      <c r="X24" s="142"/>
      <c r="Y24" s="142"/>
      <c r="Z24" s="142"/>
    </row>
    <row r="25" spans="1:26" ht="14.25" customHeight="1" x14ac:dyDescent="0.3">
      <c r="A25" s="145"/>
      <c r="B25" s="146"/>
      <c r="C25" s="145"/>
      <c r="D25" s="147"/>
      <c r="E25" s="142"/>
      <c r="F25" s="142"/>
      <c r="G25" s="142"/>
      <c r="H25" s="142"/>
      <c r="I25" s="142"/>
      <c r="J25" s="142"/>
      <c r="K25" s="142"/>
      <c r="L25" s="142"/>
      <c r="M25" s="142"/>
      <c r="N25" s="142"/>
      <c r="O25" s="142"/>
      <c r="P25" s="142"/>
      <c r="Q25" s="142"/>
      <c r="R25" s="142"/>
      <c r="S25" s="142"/>
      <c r="T25" s="142"/>
      <c r="U25" s="142"/>
      <c r="V25" s="142"/>
      <c r="W25" s="142"/>
      <c r="X25" s="142"/>
      <c r="Y25" s="142"/>
      <c r="Z25" s="142"/>
    </row>
    <row r="26" spans="1:26" ht="14.25" customHeight="1" x14ac:dyDescent="0.3">
      <c r="A26" s="145"/>
      <c r="B26" s="146"/>
      <c r="C26" s="145"/>
      <c r="D26" s="147"/>
      <c r="E26" s="142"/>
      <c r="F26" s="142"/>
      <c r="G26" s="142"/>
      <c r="H26" s="142"/>
      <c r="I26" s="142"/>
      <c r="J26" s="142"/>
      <c r="K26" s="142"/>
      <c r="L26" s="142"/>
      <c r="M26" s="142"/>
      <c r="N26" s="142"/>
      <c r="O26" s="142"/>
      <c r="P26" s="142"/>
      <c r="Q26" s="142"/>
      <c r="R26" s="142"/>
      <c r="S26" s="142"/>
      <c r="T26" s="142"/>
      <c r="U26" s="142"/>
      <c r="V26" s="142"/>
      <c r="W26" s="142"/>
      <c r="X26" s="142"/>
      <c r="Y26" s="142"/>
      <c r="Z26" s="142"/>
    </row>
    <row r="27" spans="1:26" ht="14.25" customHeight="1" x14ac:dyDescent="0.3">
      <c r="A27" s="145"/>
      <c r="B27" s="146"/>
      <c r="C27" s="145"/>
      <c r="D27" s="147"/>
      <c r="E27" s="142"/>
      <c r="F27" s="142"/>
      <c r="G27" s="142"/>
      <c r="H27" s="142"/>
      <c r="I27" s="142"/>
      <c r="J27" s="142"/>
      <c r="K27" s="142"/>
      <c r="L27" s="142"/>
      <c r="M27" s="142"/>
      <c r="N27" s="142"/>
      <c r="O27" s="142"/>
      <c r="P27" s="142"/>
      <c r="Q27" s="142"/>
      <c r="R27" s="142"/>
      <c r="S27" s="142"/>
      <c r="T27" s="142"/>
      <c r="U27" s="142"/>
      <c r="V27" s="142"/>
      <c r="W27" s="142"/>
      <c r="X27" s="142"/>
      <c r="Y27" s="142"/>
      <c r="Z27" s="142"/>
    </row>
    <row r="28" spans="1:26" ht="14.25" customHeight="1" x14ac:dyDescent="0.3">
      <c r="A28" s="145"/>
      <c r="B28" s="146"/>
      <c r="C28" s="145"/>
      <c r="D28" s="147"/>
      <c r="E28" s="142"/>
      <c r="F28" s="142"/>
      <c r="G28" s="142"/>
      <c r="H28" s="142"/>
      <c r="I28" s="142"/>
      <c r="J28" s="142"/>
      <c r="K28" s="142"/>
      <c r="L28" s="142"/>
      <c r="M28" s="142"/>
      <c r="N28" s="142"/>
      <c r="O28" s="142"/>
      <c r="P28" s="142"/>
      <c r="Q28" s="142"/>
      <c r="R28" s="142"/>
      <c r="S28" s="142"/>
      <c r="T28" s="142"/>
      <c r="U28" s="142"/>
      <c r="V28" s="142"/>
      <c r="W28" s="142"/>
      <c r="X28" s="142"/>
      <c r="Y28" s="142"/>
      <c r="Z28" s="142"/>
    </row>
    <row r="29" spans="1:26" ht="14.25" customHeight="1" x14ac:dyDescent="0.3">
      <c r="A29" s="145"/>
      <c r="B29" s="146"/>
      <c r="C29" s="145"/>
      <c r="D29" s="147"/>
      <c r="E29" s="142"/>
      <c r="F29" s="142"/>
      <c r="G29" s="142"/>
      <c r="H29" s="142"/>
      <c r="I29" s="142"/>
      <c r="J29" s="142"/>
      <c r="K29" s="142"/>
      <c r="L29" s="142"/>
      <c r="M29" s="142"/>
      <c r="N29" s="142"/>
      <c r="O29" s="142"/>
      <c r="P29" s="142"/>
      <c r="Q29" s="142"/>
      <c r="R29" s="142"/>
      <c r="S29" s="142"/>
      <c r="T29" s="142"/>
      <c r="U29" s="142"/>
      <c r="V29" s="142"/>
      <c r="W29" s="142"/>
      <c r="X29" s="142"/>
      <c r="Y29" s="142"/>
      <c r="Z29" s="142"/>
    </row>
    <row r="30" spans="1:26" ht="14.25" customHeight="1" x14ac:dyDescent="0.3">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spans="1:26" ht="14.25" customHeight="1" x14ac:dyDescent="0.3">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spans="1:26" ht="14.25" customHeight="1" x14ac:dyDescent="0.3">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spans="1:26" ht="14.25" customHeight="1" x14ac:dyDescent="0.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spans="1:26" ht="14.25" customHeight="1" x14ac:dyDescent="0.3">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spans="1:26" ht="14.25" customHeight="1" x14ac:dyDescent="0.3">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spans="1:26" ht="14.25" customHeight="1" x14ac:dyDescent="0.3">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spans="1:26" ht="14.25" customHeight="1" x14ac:dyDescent="0.3">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spans="1:26" ht="14.25" customHeight="1" x14ac:dyDescent="0.3">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spans="1:26" ht="14.25" customHeight="1" x14ac:dyDescent="0.3">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spans="1:26" ht="14.25" customHeight="1" x14ac:dyDescent="0.3">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spans="1:26" ht="14.25" customHeight="1" x14ac:dyDescent="0.3">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spans="1:26" ht="14.25" customHeight="1" x14ac:dyDescent="0.3">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spans="1:26" ht="14.25" customHeight="1" x14ac:dyDescent="0.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spans="1:26" ht="14.25" customHeight="1" x14ac:dyDescent="0.3">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spans="1:26" ht="14.25" customHeight="1" x14ac:dyDescent="0.3">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spans="1:26" ht="14.25" customHeight="1" x14ac:dyDescent="0.3">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spans="1:26" ht="14.25" customHeight="1" x14ac:dyDescent="0.3">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spans="1:26" ht="14.25" customHeight="1" x14ac:dyDescent="0.3">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spans="1:26" ht="14.25" customHeight="1" x14ac:dyDescent="0.3">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spans="1:26" ht="14.25" customHeight="1" x14ac:dyDescent="0.3">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spans="1:26" ht="14.25" customHeight="1" x14ac:dyDescent="0.3">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spans="1:26" ht="14.25" customHeight="1" x14ac:dyDescent="0.3">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spans="1:26" ht="14.25" customHeight="1" x14ac:dyDescent="0.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spans="1:26" ht="14.25" customHeight="1" x14ac:dyDescent="0.3">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spans="1:26" ht="14.25" customHeight="1" x14ac:dyDescent="0.3">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spans="1:26" ht="14.25" customHeight="1" x14ac:dyDescent="0.3">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spans="1:26" ht="14.25" customHeight="1" x14ac:dyDescent="0.3">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spans="1:26" ht="14.25" customHeight="1" x14ac:dyDescent="0.3">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spans="1:26" ht="14.25" customHeight="1" x14ac:dyDescent="0.3">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spans="1:26" ht="14.25" customHeight="1" x14ac:dyDescent="0.3">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spans="1:26" ht="14.25" customHeight="1" x14ac:dyDescent="0.3">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spans="1:26" ht="14.25" customHeight="1" x14ac:dyDescent="0.3">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spans="1:26" ht="14.25" customHeight="1" x14ac:dyDescent="0.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spans="1:26" ht="14.25" customHeight="1" x14ac:dyDescent="0.3">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spans="1:26" ht="14.25" customHeight="1" x14ac:dyDescent="0.3">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spans="1:26" ht="14.25" customHeight="1" x14ac:dyDescent="0.3">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spans="1:26" ht="14.25" customHeight="1" x14ac:dyDescent="0.3">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spans="1:26" ht="14.25" customHeight="1" x14ac:dyDescent="0.3">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spans="1:26" ht="14.25" customHeight="1" x14ac:dyDescent="0.3">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spans="1:26" ht="14.25" customHeight="1" x14ac:dyDescent="0.3">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spans="1:26" ht="14.25" customHeight="1" x14ac:dyDescent="0.3">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spans="1:26" ht="14.25" customHeight="1" x14ac:dyDescent="0.3">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spans="1:26" ht="14.25" customHeight="1" x14ac:dyDescent="0.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spans="1:26" ht="14.25" customHeight="1" x14ac:dyDescent="0.3">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spans="1:26" ht="14.25" customHeight="1" x14ac:dyDescent="0.3">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spans="1:26" ht="14.25" customHeight="1" x14ac:dyDescent="0.3">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spans="1:26" ht="14.25" customHeight="1" x14ac:dyDescent="0.3">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spans="1:26" ht="14.25" customHeight="1" x14ac:dyDescent="0.3">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spans="1:26" ht="14.25" customHeight="1" x14ac:dyDescent="0.3">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spans="1:26" ht="14.25" customHeight="1" x14ac:dyDescent="0.3">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spans="1:26" ht="14.25" customHeight="1" x14ac:dyDescent="0.3">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spans="1:26" ht="14.25" customHeight="1" x14ac:dyDescent="0.3">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spans="1:26" ht="14.25" customHeight="1" x14ac:dyDescent="0.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spans="1:26" ht="14.25" customHeight="1" x14ac:dyDescent="0.3">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spans="1:26" ht="14.25" customHeight="1" x14ac:dyDescent="0.3">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spans="1:26" ht="14.25" customHeight="1" x14ac:dyDescent="0.3">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spans="1:26" ht="14.25" customHeight="1" x14ac:dyDescent="0.3">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spans="1:26" ht="14.25" customHeight="1" x14ac:dyDescent="0.3">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spans="1:26" ht="14.25" customHeight="1" x14ac:dyDescent="0.3">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spans="1:26" ht="14.25" customHeight="1" x14ac:dyDescent="0.3">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spans="1:26" ht="14.25" customHeight="1" x14ac:dyDescent="0.3">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spans="1:26" ht="14.25" customHeight="1" x14ac:dyDescent="0.3">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spans="1:26" ht="14.25" customHeight="1" x14ac:dyDescent="0.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spans="1:26" ht="14.25" customHeight="1" x14ac:dyDescent="0.3">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spans="1:26" ht="14.25" customHeight="1" x14ac:dyDescent="0.3">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spans="1:26" ht="14.25" customHeight="1" x14ac:dyDescent="0.3">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spans="1:26" ht="14.25" customHeight="1" x14ac:dyDescent="0.3">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spans="1:26" ht="14.25" customHeight="1" x14ac:dyDescent="0.3">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spans="1:26" ht="14.25" customHeight="1" x14ac:dyDescent="0.3">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spans="1:26" ht="14.25" customHeight="1" x14ac:dyDescent="0.3">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spans="1:26" ht="14.25" customHeight="1" x14ac:dyDescent="0.3">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spans="1:26" ht="14.25" customHeight="1" x14ac:dyDescent="0.3">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spans="1:26" ht="14.25" customHeight="1" x14ac:dyDescent="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spans="1:26" ht="14.25" customHeight="1" x14ac:dyDescent="0.3">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spans="1:26" ht="14.25" customHeight="1" x14ac:dyDescent="0.3">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spans="1:26" ht="14.25" customHeight="1" x14ac:dyDescent="0.3">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spans="1:26" ht="14.25" customHeight="1" x14ac:dyDescent="0.3">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spans="1:26" ht="14.25" customHeight="1" x14ac:dyDescent="0.3">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spans="1:26" ht="14.25" customHeight="1" x14ac:dyDescent="0.3">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spans="1:26" ht="14.25" customHeight="1" x14ac:dyDescent="0.3">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spans="1:26" ht="14.25" customHeight="1" x14ac:dyDescent="0.3">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spans="1:26" ht="14.25" customHeight="1" x14ac:dyDescent="0.3">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spans="1:26" ht="14.25" customHeight="1" x14ac:dyDescent="0.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spans="1:26" ht="14.25" customHeight="1" x14ac:dyDescent="0.3">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spans="1:26" ht="14.25" customHeight="1" x14ac:dyDescent="0.3">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spans="1:26" ht="14.25" customHeight="1" x14ac:dyDescent="0.3">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spans="1:26" ht="14.25" customHeight="1" x14ac:dyDescent="0.3">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spans="1:26" ht="14.25" customHeight="1" x14ac:dyDescent="0.3">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spans="1:26" ht="14.25" customHeight="1" x14ac:dyDescent="0.3">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spans="1:26" ht="14.25" customHeight="1" x14ac:dyDescent="0.3">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spans="1:26" ht="14.25" customHeight="1" x14ac:dyDescent="0.3">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spans="1:26" ht="14.25" customHeight="1" x14ac:dyDescent="0.3">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spans="1:26" ht="14.25" customHeight="1" x14ac:dyDescent="0.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spans="1:26" ht="14.25" customHeight="1" x14ac:dyDescent="0.3">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spans="1:26" ht="14.25" customHeight="1" x14ac:dyDescent="0.3">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spans="1:26" ht="14.25" customHeight="1" x14ac:dyDescent="0.3">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spans="1:26" ht="14.25" customHeight="1" x14ac:dyDescent="0.3">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spans="1:26" ht="14.25" customHeight="1" x14ac:dyDescent="0.3">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spans="1:26" ht="14.25" customHeight="1" x14ac:dyDescent="0.3">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spans="1:26" ht="14.25" customHeight="1" x14ac:dyDescent="0.3">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spans="1:26" ht="14.25" customHeight="1" x14ac:dyDescent="0.3">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spans="1:26" ht="14.25" customHeight="1" x14ac:dyDescent="0.3">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spans="1:26" ht="14.25" customHeight="1" x14ac:dyDescent="0.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spans="1:26" ht="14.25" customHeight="1" x14ac:dyDescent="0.3">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spans="1:26" ht="14.25" customHeight="1" x14ac:dyDescent="0.3">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spans="1:26" ht="14.25" customHeight="1" x14ac:dyDescent="0.3">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spans="1:26" ht="14.25" customHeight="1" x14ac:dyDescent="0.3">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spans="1:26" ht="14.25" customHeight="1" x14ac:dyDescent="0.3">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spans="1:26" ht="14.25" customHeight="1" x14ac:dyDescent="0.3">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spans="1:26" ht="14.25" customHeight="1" x14ac:dyDescent="0.3">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spans="1:26" ht="14.25" customHeight="1" x14ac:dyDescent="0.3">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spans="1:26" ht="14.25" customHeight="1" x14ac:dyDescent="0.3">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spans="1:26" ht="14.25" customHeight="1" x14ac:dyDescent="0.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spans="1:26" ht="14.25" customHeight="1" x14ac:dyDescent="0.3">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spans="1:26" ht="14.25" customHeight="1" x14ac:dyDescent="0.3">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spans="1:26" ht="14.25" customHeight="1" x14ac:dyDescent="0.3">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spans="1:26" ht="14.25" customHeight="1" x14ac:dyDescent="0.3">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spans="1:26" ht="14.25" customHeight="1" x14ac:dyDescent="0.3">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spans="1:26" ht="14.25" customHeight="1" x14ac:dyDescent="0.3">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spans="1:26" ht="14.25" customHeight="1" x14ac:dyDescent="0.3">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spans="1:26" ht="14.25" customHeight="1" x14ac:dyDescent="0.3">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spans="1:26" ht="14.25" customHeight="1" x14ac:dyDescent="0.3">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spans="1:26" ht="14.25" customHeight="1" x14ac:dyDescent="0.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spans="1:26" ht="14.25" customHeight="1" x14ac:dyDescent="0.3">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spans="1:26" ht="14.25" customHeight="1" x14ac:dyDescent="0.3">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spans="1:26" ht="14.25" customHeight="1" x14ac:dyDescent="0.3">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spans="1:26" ht="14.25" customHeight="1" x14ac:dyDescent="0.3">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spans="1:26" ht="14.25" customHeight="1" x14ac:dyDescent="0.3">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spans="1:26" ht="14.25" customHeight="1" x14ac:dyDescent="0.3">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spans="1:26" ht="14.25" customHeight="1" x14ac:dyDescent="0.3">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spans="1:26" ht="14.25" customHeight="1" x14ac:dyDescent="0.3">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spans="1:26" ht="14.25" customHeight="1" x14ac:dyDescent="0.3">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spans="1:26" ht="14.25" customHeight="1" x14ac:dyDescent="0.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spans="1:26" ht="14.25" customHeight="1" x14ac:dyDescent="0.3">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spans="1:26" ht="14.25" customHeight="1" x14ac:dyDescent="0.3">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spans="1:26" ht="14.25" customHeight="1" x14ac:dyDescent="0.3">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spans="1:26" ht="14.25" customHeight="1" x14ac:dyDescent="0.3">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spans="1:26" ht="14.25" customHeight="1" x14ac:dyDescent="0.3">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spans="1:26" ht="14.25" customHeight="1" x14ac:dyDescent="0.3">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spans="1:26" ht="14.25" customHeight="1" x14ac:dyDescent="0.3">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spans="1:26" ht="14.25" customHeight="1" x14ac:dyDescent="0.3">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spans="1:26" ht="14.25" customHeight="1" x14ac:dyDescent="0.3">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spans="1:26" ht="14.25" customHeight="1" x14ac:dyDescent="0.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spans="1:26" ht="14.25" customHeight="1" x14ac:dyDescent="0.3">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spans="1:26" ht="14.25" customHeight="1" x14ac:dyDescent="0.3">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spans="1:26" ht="14.25" customHeight="1" x14ac:dyDescent="0.3">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spans="1:26" ht="14.25" customHeight="1" x14ac:dyDescent="0.3">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spans="1:26" ht="14.25" customHeight="1" x14ac:dyDescent="0.3">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spans="1:26" ht="14.25" customHeight="1" x14ac:dyDescent="0.3">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spans="1:26" ht="14.25" customHeight="1" x14ac:dyDescent="0.3">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spans="1:26" ht="14.25" customHeight="1" x14ac:dyDescent="0.3">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spans="1:26" ht="14.25" customHeight="1" x14ac:dyDescent="0.3">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spans="1:26" ht="14.25" customHeight="1" x14ac:dyDescent="0.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spans="1:26" ht="14.25" customHeight="1" x14ac:dyDescent="0.3">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spans="1:26" ht="14.25" customHeight="1" x14ac:dyDescent="0.3">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spans="1:26" ht="14.25" customHeight="1" x14ac:dyDescent="0.3">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spans="1:26" ht="14.25" customHeight="1" x14ac:dyDescent="0.3">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spans="1:26" ht="14.25" customHeight="1" x14ac:dyDescent="0.3">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spans="1:26" ht="14.25" customHeight="1" x14ac:dyDescent="0.3">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spans="1:26" ht="14.25" customHeight="1" x14ac:dyDescent="0.3">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spans="1:26" ht="14.25" customHeight="1" x14ac:dyDescent="0.3">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spans="1:26" ht="14.25" customHeight="1" x14ac:dyDescent="0.3">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spans="1:26" ht="14.25" customHeight="1" x14ac:dyDescent="0.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spans="1:26" ht="14.25" customHeight="1" x14ac:dyDescent="0.3">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spans="1:26" ht="14.25" customHeight="1" x14ac:dyDescent="0.3">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spans="1:26" ht="14.25" customHeight="1" x14ac:dyDescent="0.3">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spans="1:26" ht="14.25" customHeight="1" x14ac:dyDescent="0.3">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spans="1:26" ht="14.25" customHeight="1" x14ac:dyDescent="0.3">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spans="1:26" ht="14.25" customHeight="1" x14ac:dyDescent="0.3">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spans="1:26" ht="14.25" customHeight="1" x14ac:dyDescent="0.3">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spans="1:26" ht="14.25" customHeight="1" x14ac:dyDescent="0.3">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spans="1:26" ht="14.25" customHeight="1" x14ac:dyDescent="0.3">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spans="1:26" ht="14.25" customHeight="1" x14ac:dyDescent="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spans="1:26" ht="14.25" customHeight="1" x14ac:dyDescent="0.3">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spans="1:26" ht="14.25" customHeight="1" x14ac:dyDescent="0.3">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spans="1:26" ht="14.25" customHeight="1" x14ac:dyDescent="0.3">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spans="1:26" ht="14.25" customHeight="1" x14ac:dyDescent="0.3">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spans="1:26" ht="14.25" customHeight="1" x14ac:dyDescent="0.3">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spans="1:26" ht="14.25" customHeight="1" x14ac:dyDescent="0.3">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spans="1:26" ht="14.25" customHeight="1" x14ac:dyDescent="0.3">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spans="1:26" ht="14.25" customHeight="1" x14ac:dyDescent="0.3">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spans="1:26" ht="14.25" customHeight="1" x14ac:dyDescent="0.3">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spans="1:26" ht="14.25" customHeight="1" x14ac:dyDescent="0.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spans="1:26" ht="14.25" customHeight="1" x14ac:dyDescent="0.3">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spans="1:26" ht="14.25" customHeight="1" x14ac:dyDescent="0.3">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spans="1:26" ht="14.25" customHeight="1" x14ac:dyDescent="0.3">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spans="1:26" ht="14.25" customHeight="1" x14ac:dyDescent="0.3">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spans="1:26" ht="14.25" customHeight="1" x14ac:dyDescent="0.3">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spans="1:26" ht="14.25" customHeight="1" x14ac:dyDescent="0.3">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spans="1:26" ht="14.25" customHeight="1" x14ac:dyDescent="0.3">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spans="1:26" ht="14.25" customHeight="1" x14ac:dyDescent="0.3">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spans="1:26" ht="14.25" customHeight="1" x14ac:dyDescent="0.3">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spans="1:26" ht="14.25" customHeight="1" x14ac:dyDescent="0.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spans="1:26" ht="14.25" customHeight="1" x14ac:dyDescent="0.3">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spans="1:26" ht="14.25" customHeight="1" x14ac:dyDescent="0.3">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spans="1:26" ht="14.25" customHeight="1" x14ac:dyDescent="0.3">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spans="1:26" ht="14.25" customHeight="1" x14ac:dyDescent="0.3">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spans="1:26" ht="14.25" customHeight="1" x14ac:dyDescent="0.3">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spans="1:26" ht="14.25" customHeight="1" x14ac:dyDescent="0.3">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spans="1:26" ht="14.25" customHeight="1" x14ac:dyDescent="0.3">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spans="1:26" ht="14.25" customHeight="1" x14ac:dyDescent="0.3">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spans="1:26" ht="14.25" customHeight="1" x14ac:dyDescent="0.3">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spans="1:26" ht="14.25" customHeight="1" x14ac:dyDescent="0.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spans="1:26" ht="14.25" customHeight="1" x14ac:dyDescent="0.3">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spans="1:26" ht="14.25" customHeight="1" x14ac:dyDescent="0.3">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spans="1:26" ht="14.25" customHeight="1" x14ac:dyDescent="0.3">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spans="1:26" ht="14.25" customHeight="1" x14ac:dyDescent="0.3">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spans="1:26" ht="14.25" customHeight="1" x14ac:dyDescent="0.3">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spans="1:26" ht="14.25" customHeight="1" x14ac:dyDescent="0.3">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spans="1:26" ht="14.25" customHeight="1" x14ac:dyDescent="0.3">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spans="1:26" ht="14.25" customHeight="1" x14ac:dyDescent="0.3">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spans="1:26" ht="14.25" customHeight="1" x14ac:dyDescent="0.3">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spans="1:26" ht="14.25" customHeight="1" x14ac:dyDescent="0.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spans="1:26" ht="14.25" customHeight="1" x14ac:dyDescent="0.3">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spans="1:26" ht="14.25" customHeight="1" x14ac:dyDescent="0.3">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spans="1:26" ht="14.25" customHeight="1" x14ac:dyDescent="0.3">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spans="1:26" ht="14.25" customHeight="1" x14ac:dyDescent="0.3">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spans="1:26" ht="14.25" customHeight="1" x14ac:dyDescent="0.3">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spans="1:26" ht="14.25" customHeight="1" x14ac:dyDescent="0.3">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spans="1:26" ht="14.25" customHeight="1" x14ac:dyDescent="0.3">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spans="1:26" ht="14.25" customHeight="1" x14ac:dyDescent="0.3">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spans="1:26" ht="14.25" customHeight="1" x14ac:dyDescent="0.3">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spans="1:26" ht="14.25" customHeight="1" x14ac:dyDescent="0.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spans="1:26" ht="14.25" customHeight="1" x14ac:dyDescent="0.3">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spans="1:26" ht="14.25" customHeight="1" x14ac:dyDescent="0.3">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spans="1:26" ht="14.25" customHeight="1" x14ac:dyDescent="0.3">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spans="1:26" ht="14.25" customHeight="1" x14ac:dyDescent="0.3">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spans="1:26" ht="14.25" customHeight="1" x14ac:dyDescent="0.3">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spans="1:26" ht="14.25" customHeight="1" x14ac:dyDescent="0.3">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spans="1:26" ht="14.25" customHeight="1" x14ac:dyDescent="0.3">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spans="1:26" ht="14.25" customHeight="1" x14ac:dyDescent="0.3">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spans="1:26" ht="14.25" customHeight="1" x14ac:dyDescent="0.3">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spans="1:26" ht="14.25" customHeight="1" x14ac:dyDescent="0.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spans="1:26" ht="14.25" customHeight="1" x14ac:dyDescent="0.3">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spans="1:26" ht="14.25" customHeight="1" x14ac:dyDescent="0.3">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spans="1:26" ht="14.25" customHeight="1" x14ac:dyDescent="0.3">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spans="1:26" ht="14.25" customHeight="1" x14ac:dyDescent="0.3">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spans="1:26" ht="14.25" customHeight="1" x14ac:dyDescent="0.3">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spans="1:26" ht="14.25" customHeight="1" x14ac:dyDescent="0.3">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spans="1:26" ht="14.25" customHeight="1" x14ac:dyDescent="0.3">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spans="1:26" ht="14.25" customHeight="1" x14ac:dyDescent="0.3">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spans="1:26" ht="14.25" customHeight="1" x14ac:dyDescent="0.3">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spans="1:26" ht="14.25" customHeight="1" x14ac:dyDescent="0.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spans="1:26" ht="14.25" customHeight="1" x14ac:dyDescent="0.3">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spans="1:26" ht="14.25" customHeight="1" x14ac:dyDescent="0.3">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spans="1:26" ht="14.25" customHeight="1" x14ac:dyDescent="0.3">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spans="1:26" ht="14.25" customHeight="1" x14ac:dyDescent="0.3">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spans="1:26" ht="14.25" customHeight="1" x14ac:dyDescent="0.3">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spans="1:26" ht="14.25" customHeight="1" x14ac:dyDescent="0.3">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spans="1:26" ht="14.25" customHeight="1" x14ac:dyDescent="0.3">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spans="1:26" ht="14.25" customHeight="1" x14ac:dyDescent="0.3">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spans="1:26" ht="14.25" customHeight="1" x14ac:dyDescent="0.3">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spans="1:26" ht="14.25" customHeight="1" x14ac:dyDescent="0.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spans="1:26" ht="14.25" customHeight="1" x14ac:dyDescent="0.3">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spans="1:26" ht="14.25" customHeight="1" x14ac:dyDescent="0.3">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spans="1:26" ht="14.25" customHeight="1" x14ac:dyDescent="0.3">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spans="1:26" ht="14.25" customHeight="1" x14ac:dyDescent="0.3">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spans="1:26" ht="14.25" customHeight="1" x14ac:dyDescent="0.3">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spans="1:26" ht="14.25" customHeight="1" x14ac:dyDescent="0.3">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spans="1:26" ht="14.25" customHeight="1" x14ac:dyDescent="0.3">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spans="1:26" ht="14.25" customHeight="1" x14ac:dyDescent="0.3">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spans="1:26" ht="14.25" customHeight="1" x14ac:dyDescent="0.3">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spans="1:26" ht="14.25" customHeight="1" x14ac:dyDescent="0.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spans="1:26" ht="14.25" customHeight="1" x14ac:dyDescent="0.3">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spans="1:26" ht="14.25" customHeight="1" x14ac:dyDescent="0.3">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spans="1:26" ht="14.25" customHeight="1" x14ac:dyDescent="0.3">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spans="1:26" ht="14.25" customHeight="1" x14ac:dyDescent="0.3">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spans="1:26" ht="14.25" customHeight="1" x14ac:dyDescent="0.3">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spans="1:26" ht="14.25" customHeight="1" x14ac:dyDescent="0.3">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spans="1:26" ht="14.25" customHeight="1" x14ac:dyDescent="0.3">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spans="1:26" ht="14.25" customHeight="1" x14ac:dyDescent="0.3">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spans="1:26" ht="14.25" customHeight="1" x14ac:dyDescent="0.3">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spans="1:26" ht="14.25" customHeight="1" x14ac:dyDescent="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spans="1:26" ht="14.25" customHeight="1" x14ac:dyDescent="0.3">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spans="1:26" ht="14.25" customHeight="1" x14ac:dyDescent="0.3">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spans="1:26" ht="14.25" customHeight="1" x14ac:dyDescent="0.3">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spans="1:26" ht="14.25" customHeight="1" x14ac:dyDescent="0.3">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spans="1:26" ht="14.25" customHeight="1" x14ac:dyDescent="0.3">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spans="1:26" ht="14.25" customHeight="1" x14ac:dyDescent="0.3">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spans="1:26" ht="14.25" customHeight="1" x14ac:dyDescent="0.3">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spans="1:26" ht="14.25" customHeight="1" x14ac:dyDescent="0.3">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spans="1:26" ht="14.25" customHeight="1" x14ac:dyDescent="0.3">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spans="1:26" ht="14.25" customHeight="1" x14ac:dyDescent="0.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spans="1:26" ht="14.25" customHeight="1" x14ac:dyDescent="0.3">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spans="1:26" ht="14.25" customHeight="1" x14ac:dyDescent="0.3">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spans="1:26" ht="14.25" customHeight="1" x14ac:dyDescent="0.3">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spans="1:26" ht="14.25" customHeight="1" x14ac:dyDescent="0.3">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spans="1:26" ht="14.25" customHeight="1" x14ac:dyDescent="0.3">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spans="1:26" ht="14.25" customHeight="1" x14ac:dyDescent="0.3">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spans="1:26" ht="14.25" customHeight="1" x14ac:dyDescent="0.3">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spans="1:26" ht="14.25" customHeight="1" x14ac:dyDescent="0.3">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spans="1:26" ht="14.25" customHeight="1" x14ac:dyDescent="0.3">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spans="1:26" ht="14.25" customHeight="1" x14ac:dyDescent="0.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spans="1:26" ht="14.25" customHeight="1" x14ac:dyDescent="0.3">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spans="1:26" ht="14.25" customHeight="1" x14ac:dyDescent="0.3">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spans="1:26" ht="14.25" customHeight="1" x14ac:dyDescent="0.3">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spans="1:26" ht="14.25" customHeight="1" x14ac:dyDescent="0.3">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spans="1:26" ht="14.25" customHeight="1" x14ac:dyDescent="0.3">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spans="1:26" ht="14.25" customHeight="1" x14ac:dyDescent="0.3">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spans="1:26" ht="14.25" customHeight="1" x14ac:dyDescent="0.3">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spans="1:26" ht="14.25" customHeight="1" x14ac:dyDescent="0.3">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spans="1:26" ht="14.25" customHeight="1" x14ac:dyDescent="0.3">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spans="1:26" ht="14.25" customHeight="1" x14ac:dyDescent="0.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spans="1:26" ht="14.25" customHeight="1" x14ac:dyDescent="0.3">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spans="1:26" ht="14.25" customHeight="1" x14ac:dyDescent="0.3">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spans="1:26" ht="14.25" customHeight="1" x14ac:dyDescent="0.3">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spans="1:26" ht="14.25" customHeight="1" x14ac:dyDescent="0.3">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spans="1:26" ht="14.25" customHeight="1" x14ac:dyDescent="0.3">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spans="1:26" ht="14.25" customHeight="1" x14ac:dyDescent="0.3">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spans="1:26" ht="14.25" customHeight="1" x14ac:dyDescent="0.3">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spans="1:26" ht="14.25" customHeight="1" x14ac:dyDescent="0.3">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spans="1:26" ht="14.25" customHeight="1" x14ac:dyDescent="0.3">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spans="1:26" ht="14.25" customHeight="1" x14ac:dyDescent="0.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spans="1:26" ht="14.25" customHeight="1" x14ac:dyDescent="0.3">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spans="1:26" ht="14.25" customHeight="1" x14ac:dyDescent="0.3">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spans="1:26" ht="14.25" customHeight="1" x14ac:dyDescent="0.3">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spans="1:26" ht="14.25" customHeight="1" x14ac:dyDescent="0.3">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spans="1:26" ht="14.25" customHeight="1" x14ac:dyDescent="0.3">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spans="1:26" ht="14.25" customHeight="1" x14ac:dyDescent="0.3">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spans="1:26" ht="14.25" customHeight="1" x14ac:dyDescent="0.3">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spans="1:26" ht="14.25" customHeight="1" x14ac:dyDescent="0.3">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spans="1:26" ht="14.25" customHeight="1" x14ac:dyDescent="0.3">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spans="1:26" ht="14.25" customHeight="1" x14ac:dyDescent="0.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spans="1:26" ht="14.25" customHeight="1" x14ac:dyDescent="0.3">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spans="1:26" ht="14.25" customHeight="1" x14ac:dyDescent="0.3">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spans="1:26" ht="14.25" customHeight="1" x14ac:dyDescent="0.3">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spans="1:26" ht="14.25" customHeight="1" x14ac:dyDescent="0.3">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spans="1:26" ht="14.25" customHeight="1" x14ac:dyDescent="0.3">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spans="1:26" ht="14.25" customHeight="1" x14ac:dyDescent="0.3">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spans="1:26" ht="14.25" customHeight="1" x14ac:dyDescent="0.3">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spans="1:26" ht="14.25" customHeight="1" x14ac:dyDescent="0.3">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spans="1:26" ht="14.25" customHeight="1" x14ac:dyDescent="0.3">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spans="1:26" ht="14.25" customHeight="1" x14ac:dyDescent="0.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spans="1:26" ht="14.25" customHeight="1" x14ac:dyDescent="0.3">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spans="1:26" ht="14.25" customHeight="1" x14ac:dyDescent="0.3">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spans="1:26" ht="14.25" customHeight="1" x14ac:dyDescent="0.3">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spans="1:26" ht="14.25" customHeight="1" x14ac:dyDescent="0.3">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spans="1:26" ht="14.25" customHeight="1" x14ac:dyDescent="0.3">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spans="1:26" ht="14.25" customHeight="1" x14ac:dyDescent="0.3">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spans="1:26" ht="14.25" customHeight="1" x14ac:dyDescent="0.3">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spans="1:26" ht="14.25" customHeight="1" x14ac:dyDescent="0.3">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spans="1:26" ht="14.25" customHeight="1" x14ac:dyDescent="0.3">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spans="1:26" ht="14.25" customHeight="1" x14ac:dyDescent="0.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spans="1:26" ht="14.25" customHeight="1" x14ac:dyDescent="0.3">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spans="1:26" ht="14.25" customHeight="1" x14ac:dyDescent="0.3">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spans="1:26" ht="14.25" customHeight="1" x14ac:dyDescent="0.3">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spans="1:26" ht="14.25" customHeight="1" x14ac:dyDescent="0.3">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spans="1:26" ht="14.25" customHeight="1" x14ac:dyDescent="0.3">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spans="1:26" ht="14.25" customHeight="1" x14ac:dyDescent="0.3">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spans="1:26" ht="14.25" customHeight="1" x14ac:dyDescent="0.3">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spans="1:26" ht="14.25" customHeight="1" x14ac:dyDescent="0.3">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spans="1:26" ht="14.25" customHeight="1" x14ac:dyDescent="0.3">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spans="1:26" ht="14.25" customHeight="1" x14ac:dyDescent="0.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spans="1:26" ht="14.25" customHeight="1" x14ac:dyDescent="0.3">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spans="1:26" ht="14.25" customHeight="1" x14ac:dyDescent="0.3">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spans="1:26" ht="14.25" customHeight="1" x14ac:dyDescent="0.3">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spans="1:26" ht="14.25" customHeight="1" x14ac:dyDescent="0.3">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spans="1:26" ht="14.25" customHeight="1" x14ac:dyDescent="0.3">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spans="1:26" ht="14.25" customHeight="1" x14ac:dyDescent="0.3">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spans="1:26" ht="14.25" customHeight="1" x14ac:dyDescent="0.3">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spans="1:26" ht="14.25" customHeight="1" x14ac:dyDescent="0.3">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spans="1:26" ht="14.25" customHeight="1" x14ac:dyDescent="0.3">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spans="1:26" ht="14.25" customHeight="1" x14ac:dyDescent="0.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spans="1:26" ht="14.25" customHeight="1" x14ac:dyDescent="0.3">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spans="1:26" ht="14.25" customHeight="1" x14ac:dyDescent="0.3">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spans="1:26" ht="14.25" customHeight="1" x14ac:dyDescent="0.3">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spans="1:26" ht="14.25" customHeight="1" x14ac:dyDescent="0.3">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spans="1:26" ht="14.25" customHeight="1" x14ac:dyDescent="0.3">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spans="1:26" ht="14.25" customHeight="1" x14ac:dyDescent="0.3">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spans="1:26" ht="14.25" customHeight="1" x14ac:dyDescent="0.3">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spans="1:26" ht="14.25" customHeight="1" x14ac:dyDescent="0.3">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spans="1:26" ht="14.25" customHeight="1" x14ac:dyDescent="0.3">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spans="1:26" ht="14.25" customHeight="1" x14ac:dyDescent="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spans="1:26" ht="14.25" customHeight="1" x14ac:dyDescent="0.3">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spans="1:26" ht="14.25" customHeight="1" x14ac:dyDescent="0.3">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spans="1:26" ht="14.25" customHeight="1" x14ac:dyDescent="0.3">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spans="1:26" ht="14.25" customHeight="1" x14ac:dyDescent="0.3">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spans="1:26" ht="14.25" customHeight="1" x14ac:dyDescent="0.3">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spans="1:26" ht="14.25" customHeight="1" x14ac:dyDescent="0.3">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spans="1:26" ht="14.25" customHeight="1" x14ac:dyDescent="0.3">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spans="1:26" ht="14.25" customHeight="1" x14ac:dyDescent="0.3">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spans="1:26" ht="14.25" customHeight="1" x14ac:dyDescent="0.3">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spans="1:26" ht="14.25" customHeight="1" x14ac:dyDescent="0.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spans="1:26" ht="14.25" customHeight="1" x14ac:dyDescent="0.3">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spans="1:26" ht="14.25" customHeight="1" x14ac:dyDescent="0.3">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spans="1:26" ht="14.25" customHeight="1" x14ac:dyDescent="0.3">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spans="1:26" ht="14.25" customHeight="1" x14ac:dyDescent="0.3">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spans="1:26" ht="14.25" customHeight="1" x14ac:dyDescent="0.3">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spans="1:26" ht="14.25" customHeight="1" x14ac:dyDescent="0.3">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spans="1:26" ht="14.25" customHeight="1" x14ac:dyDescent="0.3">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spans="1:26" ht="14.25" customHeight="1" x14ac:dyDescent="0.3">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spans="1:26" ht="14.25" customHeight="1" x14ac:dyDescent="0.3">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spans="1:26" ht="14.25" customHeight="1" x14ac:dyDescent="0.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spans="1:26" ht="14.25" customHeight="1" x14ac:dyDescent="0.3">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spans="1:26" ht="14.25" customHeight="1" x14ac:dyDescent="0.3">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spans="1:26" ht="14.25" customHeight="1" x14ac:dyDescent="0.3">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spans="1:26" ht="14.25" customHeight="1" x14ac:dyDescent="0.3">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spans="1:26" ht="14.25" customHeight="1" x14ac:dyDescent="0.3">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spans="1:26" ht="14.25" customHeight="1" x14ac:dyDescent="0.3">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spans="1:26" ht="14.25" customHeight="1" x14ac:dyDescent="0.3">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spans="1:26" ht="14.25" customHeight="1" x14ac:dyDescent="0.3">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spans="1:26" ht="14.25" customHeight="1" x14ac:dyDescent="0.3">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spans="1:26" ht="14.25" customHeight="1" x14ac:dyDescent="0.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spans="1:26" ht="14.25" customHeight="1" x14ac:dyDescent="0.3">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spans="1:26" ht="14.25" customHeight="1" x14ac:dyDescent="0.3">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spans="1:26" ht="14.25" customHeight="1" x14ac:dyDescent="0.3">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spans="1:26" ht="14.25" customHeight="1" x14ac:dyDescent="0.3">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spans="1:26" ht="14.25" customHeight="1" x14ac:dyDescent="0.3">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spans="1:26" ht="14.25" customHeight="1" x14ac:dyDescent="0.3">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spans="1:26" ht="14.25" customHeight="1" x14ac:dyDescent="0.3">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spans="1:26" ht="14.25" customHeight="1" x14ac:dyDescent="0.3">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spans="1:26" ht="14.25" customHeight="1" x14ac:dyDescent="0.3">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spans="1:26" ht="14.25" customHeight="1" x14ac:dyDescent="0.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spans="1:26" ht="14.25" customHeight="1" x14ac:dyDescent="0.3">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spans="1:26" ht="14.25" customHeight="1" x14ac:dyDescent="0.3">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spans="1:26" ht="14.25" customHeight="1" x14ac:dyDescent="0.3">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spans="1:26" ht="14.25" customHeight="1" x14ac:dyDescent="0.3">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spans="1:26" ht="14.25" customHeight="1" x14ac:dyDescent="0.3">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spans="1:26" ht="14.25" customHeight="1" x14ac:dyDescent="0.3">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spans="1:26" ht="14.25" customHeight="1" x14ac:dyDescent="0.3">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spans="1:26" ht="14.25" customHeight="1" x14ac:dyDescent="0.3">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spans="1:26" ht="14.25" customHeight="1" x14ac:dyDescent="0.3">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spans="1:26" ht="14.25" customHeight="1" x14ac:dyDescent="0.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spans="1:26" ht="14.25" customHeight="1" x14ac:dyDescent="0.3">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spans="1:26" ht="14.25" customHeight="1" x14ac:dyDescent="0.3">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spans="1:26" ht="14.25" customHeight="1" x14ac:dyDescent="0.3">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spans="1:26" ht="14.25" customHeight="1" x14ac:dyDescent="0.3">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spans="1:26" ht="14.25" customHeight="1" x14ac:dyDescent="0.3">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spans="1:26" ht="14.25" customHeight="1" x14ac:dyDescent="0.3">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spans="1:26" ht="14.25" customHeight="1" x14ac:dyDescent="0.3">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spans="1:26" ht="14.25" customHeight="1" x14ac:dyDescent="0.3">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spans="1:26" ht="14.25" customHeight="1" x14ac:dyDescent="0.3">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spans="1:26" ht="14.25" customHeight="1" x14ac:dyDescent="0.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spans="1:26" ht="14.25" customHeight="1" x14ac:dyDescent="0.3">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spans="1:26" ht="14.25" customHeight="1" x14ac:dyDescent="0.3">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spans="1:26" ht="14.25" customHeight="1" x14ac:dyDescent="0.3">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spans="1:26" ht="14.25" customHeight="1" x14ac:dyDescent="0.3">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spans="1:26" ht="14.25" customHeight="1" x14ac:dyDescent="0.3">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spans="1:26" ht="14.25" customHeight="1" x14ac:dyDescent="0.3">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spans="1:26" ht="14.25" customHeight="1" x14ac:dyDescent="0.3">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spans="1:26" ht="14.25" customHeight="1" x14ac:dyDescent="0.3">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spans="1:26" ht="14.25" customHeight="1" x14ac:dyDescent="0.3">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spans="1:26" ht="14.25" customHeight="1" x14ac:dyDescent="0.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spans="1:26" ht="14.25" customHeight="1" x14ac:dyDescent="0.3">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spans="1:26" ht="14.25" customHeight="1" x14ac:dyDescent="0.3">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spans="1:26" ht="14.25" customHeight="1" x14ac:dyDescent="0.3">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spans="1:26" ht="14.25" customHeight="1" x14ac:dyDescent="0.3">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spans="1:26" ht="14.25" customHeight="1" x14ac:dyDescent="0.3">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spans="1:26" ht="14.25" customHeight="1" x14ac:dyDescent="0.3">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spans="1:26" ht="14.25" customHeight="1" x14ac:dyDescent="0.3">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spans="1:26" ht="14.25" customHeight="1" x14ac:dyDescent="0.3">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spans="1:26" ht="14.25" customHeight="1" x14ac:dyDescent="0.3">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spans="1:26" ht="14.25" customHeight="1" x14ac:dyDescent="0.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spans="1:26" ht="14.25" customHeight="1" x14ac:dyDescent="0.3">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spans="1:26" ht="14.25" customHeight="1" x14ac:dyDescent="0.3">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spans="1:26" ht="14.25" customHeight="1" x14ac:dyDescent="0.3">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spans="1:26" ht="14.25" customHeight="1" x14ac:dyDescent="0.3">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spans="1:26" ht="14.25" customHeight="1" x14ac:dyDescent="0.3">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spans="1:26" ht="14.25" customHeight="1" x14ac:dyDescent="0.3">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spans="1:26" ht="14.25" customHeight="1" x14ac:dyDescent="0.3">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spans="1:26" ht="14.25" customHeight="1" x14ac:dyDescent="0.3">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spans="1:26" ht="14.25" customHeight="1" x14ac:dyDescent="0.3">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spans="1:26" ht="14.25" customHeight="1" x14ac:dyDescent="0.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spans="1:26" ht="14.25" customHeight="1" x14ac:dyDescent="0.3">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spans="1:26" ht="14.25" customHeight="1" x14ac:dyDescent="0.3">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spans="1:26" ht="14.25" customHeight="1" x14ac:dyDescent="0.3">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spans="1:26" ht="14.25" customHeight="1" x14ac:dyDescent="0.3">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spans="1:26" ht="14.25" customHeight="1" x14ac:dyDescent="0.3">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spans="1:26" ht="14.25" customHeight="1" x14ac:dyDescent="0.3">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spans="1:26" ht="14.25" customHeight="1" x14ac:dyDescent="0.3">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spans="1:26" ht="14.25" customHeight="1" x14ac:dyDescent="0.3">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spans="1:26" ht="14.25" customHeight="1" x14ac:dyDescent="0.3">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spans="1:26" ht="14.25" customHeight="1" x14ac:dyDescent="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spans="1:26" ht="14.25" customHeight="1" x14ac:dyDescent="0.3">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spans="1:26" ht="14.25" customHeight="1" x14ac:dyDescent="0.3">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spans="1:26" ht="14.25" customHeight="1" x14ac:dyDescent="0.3">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spans="1:26" ht="14.25" customHeight="1" x14ac:dyDescent="0.3">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spans="1:26" ht="14.25" customHeight="1" x14ac:dyDescent="0.3">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spans="1:26" ht="14.25" customHeight="1" x14ac:dyDescent="0.3">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spans="1:26" ht="14.25" customHeight="1" x14ac:dyDescent="0.3">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spans="1:26" ht="14.25" customHeight="1" x14ac:dyDescent="0.3">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spans="1:26" ht="14.25" customHeight="1" x14ac:dyDescent="0.3">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spans="1:26" ht="14.25" customHeight="1" x14ac:dyDescent="0.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spans="1:26" ht="14.25" customHeight="1" x14ac:dyDescent="0.3">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spans="1:26" ht="14.25" customHeight="1" x14ac:dyDescent="0.3">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spans="1:26" ht="14.25" customHeight="1" x14ac:dyDescent="0.3">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spans="1:26" ht="14.25" customHeight="1" x14ac:dyDescent="0.3">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spans="1:26" ht="14.25" customHeight="1" x14ac:dyDescent="0.3">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spans="1:26" ht="14.25" customHeight="1" x14ac:dyDescent="0.3">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spans="1:26" ht="14.25" customHeight="1" x14ac:dyDescent="0.3">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spans="1:26" ht="14.25" customHeight="1" x14ac:dyDescent="0.3">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spans="1:26" ht="14.25" customHeight="1" x14ac:dyDescent="0.3">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spans="1:26" ht="14.25" customHeight="1" x14ac:dyDescent="0.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spans="1:26" ht="14.25" customHeight="1" x14ac:dyDescent="0.3">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spans="1:26" ht="14.25" customHeight="1" x14ac:dyDescent="0.3">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spans="1:26" ht="14.25" customHeight="1" x14ac:dyDescent="0.3">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spans="1:26" ht="14.25" customHeight="1" x14ac:dyDescent="0.3">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spans="1:26" ht="14.25" customHeight="1" x14ac:dyDescent="0.3">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spans="1:26" ht="14.25" customHeight="1" x14ac:dyDescent="0.3">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spans="1:26" ht="14.25" customHeight="1" x14ac:dyDescent="0.3">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spans="1:26" ht="14.25" customHeight="1" x14ac:dyDescent="0.3">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spans="1:26" ht="14.25" customHeight="1" x14ac:dyDescent="0.3">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spans="1:26" ht="14.25" customHeight="1" x14ac:dyDescent="0.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spans="1:26" ht="14.25" customHeight="1" x14ac:dyDescent="0.3">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spans="1:26" ht="14.25" customHeight="1" x14ac:dyDescent="0.3">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spans="1:26" ht="14.25" customHeight="1" x14ac:dyDescent="0.3">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spans="1:26" ht="14.25" customHeight="1" x14ac:dyDescent="0.3">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spans="1:26" ht="14.25" customHeight="1" x14ac:dyDescent="0.3">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spans="1:26" ht="14.25" customHeight="1" x14ac:dyDescent="0.3">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spans="1:26" ht="14.25" customHeight="1" x14ac:dyDescent="0.3">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spans="1:26" ht="14.25" customHeight="1" x14ac:dyDescent="0.3">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spans="1:26" ht="14.25" customHeight="1" x14ac:dyDescent="0.3">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spans="1:26" ht="14.25" customHeight="1" x14ac:dyDescent="0.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spans="1:26" ht="14.25" customHeight="1" x14ac:dyDescent="0.3">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spans="1:26" ht="14.25" customHeight="1" x14ac:dyDescent="0.3">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spans="1:26" ht="14.25" customHeight="1" x14ac:dyDescent="0.3">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spans="1:26" ht="14.25" customHeight="1" x14ac:dyDescent="0.3">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spans="1:26" ht="14.25" customHeight="1" x14ac:dyDescent="0.3">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spans="1:26" ht="14.25" customHeight="1" x14ac:dyDescent="0.3">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spans="1:26" ht="14.25" customHeight="1" x14ac:dyDescent="0.3">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spans="1:26" ht="14.25" customHeight="1" x14ac:dyDescent="0.3">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spans="1:26" ht="14.25" customHeight="1" x14ac:dyDescent="0.3">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spans="1:26" ht="14.25" customHeight="1" x14ac:dyDescent="0.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spans="1:26" ht="14.25" customHeight="1" x14ac:dyDescent="0.3">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spans="1:26" ht="14.25" customHeight="1" x14ac:dyDescent="0.3">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spans="1:26" ht="14.25" customHeight="1" x14ac:dyDescent="0.3">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spans="1:26" ht="14.25" customHeight="1" x14ac:dyDescent="0.3">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spans="1:26" ht="14.25" customHeight="1" x14ac:dyDescent="0.3">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spans="1:26" ht="14.25" customHeight="1" x14ac:dyDescent="0.3">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spans="1:26" ht="14.25" customHeight="1" x14ac:dyDescent="0.3">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spans="1:26" ht="14.25" customHeight="1" x14ac:dyDescent="0.3">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spans="1:26" ht="14.25" customHeight="1" x14ac:dyDescent="0.3">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spans="1:26" ht="14.25" customHeight="1" x14ac:dyDescent="0.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spans="1:26" ht="14.25" customHeight="1" x14ac:dyDescent="0.3">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spans="1:26" ht="14.25" customHeight="1" x14ac:dyDescent="0.3">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spans="1:26" ht="14.25" customHeight="1" x14ac:dyDescent="0.3">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spans="1:26" ht="14.25" customHeight="1" x14ac:dyDescent="0.3">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spans="1:26" ht="14.25" customHeight="1" x14ac:dyDescent="0.3">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spans="1:26" ht="14.25" customHeight="1" x14ac:dyDescent="0.3">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spans="1:26" ht="14.25" customHeight="1" x14ac:dyDescent="0.3">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spans="1:26" ht="14.25" customHeight="1" x14ac:dyDescent="0.3">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spans="1:26" ht="14.25" customHeight="1" x14ac:dyDescent="0.3">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spans="1:26" ht="14.25" customHeight="1" x14ac:dyDescent="0.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spans="1:26" ht="14.25" customHeight="1" x14ac:dyDescent="0.3">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spans="1:26" ht="14.25" customHeight="1" x14ac:dyDescent="0.3">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spans="1:26" ht="14.25" customHeight="1" x14ac:dyDescent="0.3">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spans="1:26" ht="14.25" customHeight="1" x14ac:dyDescent="0.3">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spans="1:26" ht="14.25" customHeight="1" x14ac:dyDescent="0.3">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spans="1:26" ht="14.25" customHeight="1" x14ac:dyDescent="0.3">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spans="1:26" ht="14.25" customHeight="1" x14ac:dyDescent="0.3">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spans="1:26" ht="14.25" customHeight="1" x14ac:dyDescent="0.3">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spans="1:26" ht="14.25" customHeight="1" x14ac:dyDescent="0.3">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spans="1:26" ht="14.25" customHeight="1" x14ac:dyDescent="0.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spans="1:26" ht="14.25" customHeight="1" x14ac:dyDescent="0.3">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spans="1:26" ht="14.25" customHeight="1" x14ac:dyDescent="0.3">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spans="1:26" ht="14.25" customHeight="1" x14ac:dyDescent="0.3">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spans="1:26" ht="14.25" customHeight="1" x14ac:dyDescent="0.3">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spans="1:26" ht="14.25" customHeight="1" x14ac:dyDescent="0.3">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spans="1:26" ht="14.25" customHeight="1" x14ac:dyDescent="0.3">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spans="1:26" ht="14.25" customHeight="1" x14ac:dyDescent="0.3">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spans="1:26" ht="14.25" customHeight="1" x14ac:dyDescent="0.3">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spans="1:26" ht="14.25" customHeight="1" x14ac:dyDescent="0.3">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spans="1:26" ht="14.25" customHeight="1" x14ac:dyDescent="0.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spans="1:26" ht="14.25" customHeight="1" x14ac:dyDescent="0.3">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spans="1:26" ht="14.25" customHeight="1" x14ac:dyDescent="0.3">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spans="1:26" ht="14.25" customHeight="1" x14ac:dyDescent="0.3">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spans="1:26" ht="14.25" customHeight="1" x14ac:dyDescent="0.3">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spans="1:26" ht="14.25" customHeight="1" x14ac:dyDescent="0.3">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spans="1:26" ht="14.25" customHeight="1" x14ac:dyDescent="0.3">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spans="1:26" ht="14.25" customHeight="1" x14ac:dyDescent="0.3">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spans="1:26" ht="14.25" customHeight="1" x14ac:dyDescent="0.3">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spans="1:26" ht="14.25" customHeight="1" x14ac:dyDescent="0.3">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spans="1:26" ht="14.25" customHeight="1" x14ac:dyDescent="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spans="1:26" ht="14.25" customHeight="1" x14ac:dyDescent="0.3">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spans="1:26" ht="14.25" customHeight="1" x14ac:dyDescent="0.3">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spans="1:26" ht="14.25" customHeight="1" x14ac:dyDescent="0.3">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spans="1:26" ht="14.25" customHeight="1" x14ac:dyDescent="0.3">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spans="1:26" ht="14.25" customHeight="1" x14ac:dyDescent="0.3">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spans="1:26" ht="14.25" customHeight="1" x14ac:dyDescent="0.3">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spans="1:26" ht="14.25" customHeight="1" x14ac:dyDescent="0.3">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spans="1:26" ht="14.25" customHeight="1" x14ac:dyDescent="0.3">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spans="1:26" ht="14.25" customHeight="1" x14ac:dyDescent="0.3">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spans="1:26" ht="14.25" customHeight="1" x14ac:dyDescent="0.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spans="1:26" ht="14.25" customHeight="1" x14ac:dyDescent="0.3">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spans="1:26" ht="14.25" customHeight="1" x14ac:dyDescent="0.3">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spans="1:26" ht="14.25" customHeight="1" x14ac:dyDescent="0.3">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spans="1:26" ht="14.25" customHeight="1" x14ac:dyDescent="0.3">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spans="1:26" ht="14.25" customHeight="1" x14ac:dyDescent="0.3">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spans="1:26" ht="14.25" customHeight="1" x14ac:dyDescent="0.3">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spans="1:26" ht="14.25" customHeight="1" x14ac:dyDescent="0.3">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spans="1:26" ht="14.25" customHeight="1" x14ac:dyDescent="0.3">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spans="1:26" ht="14.25" customHeight="1" x14ac:dyDescent="0.3">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spans="1:26" ht="14.25" customHeight="1" x14ac:dyDescent="0.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spans="1:26" ht="14.25" customHeight="1" x14ac:dyDescent="0.3">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spans="1:26" ht="14.25" customHeight="1" x14ac:dyDescent="0.3">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spans="1:26" ht="14.25" customHeight="1" x14ac:dyDescent="0.3">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spans="1:26" ht="14.25" customHeight="1" x14ac:dyDescent="0.3">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spans="1:26" ht="14.25" customHeight="1" x14ac:dyDescent="0.3">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spans="1:26" ht="14.25" customHeight="1" x14ac:dyDescent="0.3">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spans="1:26" ht="14.25" customHeight="1" x14ac:dyDescent="0.3">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spans="1:26" ht="14.25" customHeight="1" x14ac:dyDescent="0.3">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spans="1:26" ht="14.25" customHeight="1" x14ac:dyDescent="0.3">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spans="1:26" ht="14.25" customHeight="1" x14ac:dyDescent="0.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spans="1:26" ht="14.25" customHeight="1" x14ac:dyDescent="0.3">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spans="1:26" ht="14.25" customHeight="1" x14ac:dyDescent="0.3">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spans="1:26" ht="14.25" customHeight="1" x14ac:dyDescent="0.3">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spans="1:26" ht="14.25" customHeight="1" x14ac:dyDescent="0.3">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spans="1:26" ht="14.25" customHeight="1" x14ac:dyDescent="0.3">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spans="1:26" ht="14.25" customHeight="1" x14ac:dyDescent="0.3">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spans="1:26" ht="14.25" customHeight="1" x14ac:dyDescent="0.3">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spans="1:26" ht="14.25" customHeight="1" x14ac:dyDescent="0.3">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spans="1:26" ht="14.25" customHeight="1" x14ac:dyDescent="0.3">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spans="1:26" ht="14.25" customHeight="1" x14ac:dyDescent="0.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spans="1:26" ht="14.25" customHeight="1" x14ac:dyDescent="0.3">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spans="1:26" ht="14.25" customHeight="1" x14ac:dyDescent="0.3">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spans="1:26" ht="14.25" customHeight="1" x14ac:dyDescent="0.3">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spans="1:26" ht="14.25" customHeight="1" x14ac:dyDescent="0.3">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spans="1:26" ht="14.25" customHeight="1" x14ac:dyDescent="0.3">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spans="1:26" ht="14.25" customHeight="1" x14ac:dyDescent="0.3">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spans="1:26" ht="14.25" customHeight="1" x14ac:dyDescent="0.3">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spans="1:26" ht="14.25" customHeight="1" x14ac:dyDescent="0.3">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spans="1:26" ht="14.25" customHeight="1" x14ac:dyDescent="0.3">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spans="1:26" ht="14.25" customHeight="1" x14ac:dyDescent="0.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spans="1:26" ht="14.25" customHeight="1" x14ac:dyDescent="0.3">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spans="1:26" ht="14.25" customHeight="1" x14ac:dyDescent="0.3">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spans="1:26" ht="14.25" customHeight="1" x14ac:dyDescent="0.3">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spans="1:26" ht="14.25" customHeight="1" x14ac:dyDescent="0.3">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spans="1:26" ht="14.25" customHeight="1" x14ac:dyDescent="0.3">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spans="1:26" ht="14.25" customHeight="1" x14ac:dyDescent="0.3">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spans="1:26" ht="14.25" customHeight="1" x14ac:dyDescent="0.3">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spans="1:26" ht="14.25" customHeight="1" x14ac:dyDescent="0.3">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spans="1:26" ht="14.25" customHeight="1" x14ac:dyDescent="0.3">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spans="1:26" ht="14.25" customHeight="1" x14ac:dyDescent="0.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spans="1:26" ht="14.25" customHeight="1" x14ac:dyDescent="0.3">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spans="1:26" ht="14.25" customHeight="1" x14ac:dyDescent="0.3">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spans="1:26" ht="14.25" customHeight="1" x14ac:dyDescent="0.3">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spans="1:26" ht="14.25" customHeight="1" x14ac:dyDescent="0.3">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spans="1:26" ht="14.25" customHeight="1" x14ac:dyDescent="0.3">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spans="1:26" ht="14.25" customHeight="1" x14ac:dyDescent="0.3">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spans="1:26" ht="14.25" customHeight="1" x14ac:dyDescent="0.3">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spans="1:26" ht="14.25" customHeight="1" x14ac:dyDescent="0.3">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spans="1:26" ht="14.25" customHeight="1" x14ac:dyDescent="0.3">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spans="1:26" ht="14.25" customHeight="1" x14ac:dyDescent="0.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spans="1:26" ht="14.25" customHeight="1" x14ac:dyDescent="0.3">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spans="1:26" ht="14.25" customHeight="1" x14ac:dyDescent="0.3">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spans="1:26" ht="14.25" customHeight="1" x14ac:dyDescent="0.3">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spans="1:26" ht="14.25" customHeight="1" x14ac:dyDescent="0.3">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spans="1:26" ht="14.25" customHeight="1" x14ac:dyDescent="0.3">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spans="1:26" ht="14.25" customHeight="1" x14ac:dyDescent="0.3">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spans="1:26" ht="14.25" customHeight="1" x14ac:dyDescent="0.3">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spans="1:26" ht="14.25" customHeight="1" x14ac:dyDescent="0.3">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spans="1:26" ht="14.25" customHeight="1" x14ac:dyDescent="0.3">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spans="1:26" ht="14.25" customHeight="1" x14ac:dyDescent="0.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spans="1:26" ht="14.25" customHeight="1" x14ac:dyDescent="0.3">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spans="1:26" ht="14.25" customHeight="1" x14ac:dyDescent="0.3">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spans="1:26" ht="14.25" customHeight="1" x14ac:dyDescent="0.3">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spans="1:26" ht="14.25" customHeight="1" x14ac:dyDescent="0.3">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spans="1:26" ht="14.25" customHeight="1" x14ac:dyDescent="0.3">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spans="1:26" ht="14.25" customHeight="1" x14ac:dyDescent="0.3">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spans="1:26" ht="14.25" customHeight="1" x14ac:dyDescent="0.3">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spans="1:26" ht="14.25" customHeight="1" x14ac:dyDescent="0.3">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spans="1:26" ht="14.25" customHeight="1" x14ac:dyDescent="0.3">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spans="1:26" ht="14.25" customHeight="1" x14ac:dyDescent="0.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spans="1:26" ht="14.25" customHeight="1" x14ac:dyDescent="0.3">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spans="1:26" ht="14.25" customHeight="1" x14ac:dyDescent="0.3">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spans="1:26" ht="14.25" customHeight="1" x14ac:dyDescent="0.3">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spans="1:26" ht="14.25" customHeight="1" x14ac:dyDescent="0.3">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spans="1:26" ht="14.25" customHeight="1" x14ac:dyDescent="0.3">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spans="1:26" ht="14.25" customHeight="1" x14ac:dyDescent="0.3">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spans="1:26" ht="14.25" customHeight="1" x14ac:dyDescent="0.3">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spans="1:26" ht="14.25" customHeight="1" x14ac:dyDescent="0.3">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spans="1:26" ht="14.25" customHeight="1" x14ac:dyDescent="0.3">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spans="1:26" ht="14.25" customHeight="1" x14ac:dyDescent="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spans="1:26" ht="14.25" customHeight="1" x14ac:dyDescent="0.3">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spans="1:26" ht="14.25" customHeight="1" x14ac:dyDescent="0.3">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spans="1:26" ht="14.25" customHeight="1" x14ac:dyDescent="0.3">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spans="1:26" ht="14.25" customHeight="1" x14ac:dyDescent="0.3">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spans="1:26" ht="14.25" customHeight="1" x14ac:dyDescent="0.3">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spans="1:26" ht="14.25" customHeight="1" x14ac:dyDescent="0.3">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spans="1:26" ht="14.25" customHeight="1" x14ac:dyDescent="0.3">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spans="1:26" ht="14.25" customHeight="1" x14ac:dyDescent="0.3">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spans="1:26" ht="14.25" customHeight="1" x14ac:dyDescent="0.3">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spans="1:26" ht="14.25" customHeight="1" x14ac:dyDescent="0.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spans="1:26" ht="14.25" customHeight="1" x14ac:dyDescent="0.3">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spans="1:26" ht="14.25" customHeight="1" x14ac:dyDescent="0.3">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spans="1:26" ht="14.25" customHeight="1" x14ac:dyDescent="0.3">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spans="1:26" ht="14.25" customHeight="1" x14ac:dyDescent="0.3">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spans="1:26" ht="14.25" customHeight="1" x14ac:dyDescent="0.3">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spans="1:26" ht="14.25" customHeight="1" x14ac:dyDescent="0.3">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spans="1:26" ht="14.25" customHeight="1" x14ac:dyDescent="0.3">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spans="1:26" ht="14.25" customHeight="1" x14ac:dyDescent="0.3">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spans="1:26" ht="14.25" customHeight="1" x14ac:dyDescent="0.3">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spans="1:26" ht="14.25" customHeight="1" x14ac:dyDescent="0.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spans="1:26" ht="14.25" customHeight="1" x14ac:dyDescent="0.3">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spans="1:26" ht="14.25" customHeight="1" x14ac:dyDescent="0.3">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spans="1:26" ht="14.25" customHeight="1" x14ac:dyDescent="0.3">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spans="1:26" ht="14.25" customHeight="1" x14ac:dyDescent="0.3">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spans="1:26" ht="14.25" customHeight="1" x14ac:dyDescent="0.3">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spans="1:26" ht="14.25" customHeight="1" x14ac:dyDescent="0.3">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spans="1:26" ht="14.25" customHeight="1" x14ac:dyDescent="0.3">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spans="1:26" ht="14.25" customHeight="1" x14ac:dyDescent="0.3">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spans="1:26" ht="14.25" customHeight="1" x14ac:dyDescent="0.3">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spans="1:26" ht="14.25" customHeight="1" x14ac:dyDescent="0.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spans="1:26" ht="14.25" customHeight="1" x14ac:dyDescent="0.3">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spans="1:26" ht="14.25" customHeight="1" x14ac:dyDescent="0.3">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spans="1:26" ht="14.25" customHeight="1" x14ac:dyDescent="0.3">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spans="1:26" ht="14.25" customHeight="1" x14ac:dyDescent="0.3">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spans="1:26" ht="14.25" customHeight="1" x14ac:dyDescent="0.3">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spans="1:26" ht="14.25" customHeight="1" x14ac:dyDescent="0.3">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spans="1:26" ht="14.25" customHeight="1" x14ac:dyDescent="0.3">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spans="1:26" ht="14.25" customHeight="1" x14ac:dyDescent="0.3">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spans="1:26" ht="14.25" customHeight="1" x14ac:dyDescent="0.3">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spans="1:26" ht="14.25" customHeight="1" x14ac:dyDescent="0.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spans="1:26" ht="14.25" customHeight="1" x14ac:dyDescent="0.3">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spans="1:26" ht="14.25" customHeight="1" x14ac:dyDescent="0.3">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spans="1:26" ht="14.25" customHeight="1" x14ac:dyDescent="0.3">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spans="1:26" ht="14.25" customHeight="1" x14ac:dyDescent="0.3">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spans="1:26" ht="14.25" customHeight="1" x14ac:dyDescent="0.3">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spans="1:26" ht="14.25" customHeight="1" x14ac:dyDescent="0.3">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spans="1:26" ht="14.25" customHeight="1" x14ac:dyDescent="0.3">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spans="1:26" ht="14.25" customHeight="1" x14ac:dyDescent="0.3">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spans="1:26" ht="14.25" customHeight="1" x14ac:dyDescent="0.3">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spans="1:26" ht="14.25" customHeight="1" x14ac:dyDescent="0.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spans="1:26" ht="14.25" customHeight="1" x14ac:dyDescent="0.3">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spans="1:26" ht="14.25" customHeight="1" x14ac:dyDescent="0.3">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spans="1:26" ht="14.25" customHeight="1" x14ac:dyDescent="0.3">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spans="1:26" ht="14.25" customHeight="1" x14ac:dyDescent="0.3">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spans="1:26" ht="14.25" customHeight="1" x14ac:dyDescent="0.3">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spans="1:26" ht="14.25" customHeight="1" x14ac:dyDescent="0.3">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spans="1:26" ht="14.25" customHeight="1" x14ac:dyDescent="0.3">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spans="1:26" ht="14.25" customHeight="1" x14ac:dyDescent="0.3">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spans="1:26" ht="14.25" customHeight="1" x14ac:dyDescent="0.3">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spans="1:26" ht="14.25" customHeight="1" x14ac:dyDescent="0.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spans="1:26" ht="14.25" customHeight="1" x14ac:dyDescent="0.3">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spans="1:26" ht="14.25" customHeight="1" x14ac:dyDescent="0.3">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spans="1:26" ht="14.25" customHeight="1" x14ac:dyDescent="0.3">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spans="1:26" ht="14.25" customHeight="1" x14ac:dyDescent="0.3">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spans="1:26" ht="14.25" customHeight="1" x14ac:dyDescent="0.3">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spans="1:26" ht="14.25" customHeight="1" x14ac:dyDescent="0.3">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spans="1:26" ht="14.25" customHeight="1" x14ac:dyDescent="0.3">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spans="1:26" ht="14.25" customHeight="1" x14ac:dyDescent="0.3">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spans="1:26" ht="14.25" customHeight="1" x14ac:dyDescent="0.3">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spans="1:26" ht="14.25" customHeight="1" x14ac:dyDescent="0.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spans="1:26" ht="14.25" customHeight="1" x14ac:dyDescent="0.3">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spans="1:26" ht="14.25" customHeight="1" x14ac:dyDescent="0.3">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spans="1:26" ht="14.25" customHeight="1" x14ac:dyDescent="0.3">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spans="1:26" ht="14.25" customHeight="1" x14ac:dyDescent="0.3">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spans="1:26" ht="14.25" customHeight="1" x14ac:dyDescent="0.3">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spans="1:26" ht="14.25" customHeight="1" x14ac:dyDescent="0.3">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spans="1:26" ht="14.25" customHeight="1" x14ac:dyDescent="0.3">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spans="1:26" ht="14.25" customHeight="1" x14ac:dyDescent="0.3">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spans="1:26" ht="14.25" customHeight="1" x14ac:dyDescent="0.3">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spans="1:26" ht="14.25" customHeight="1" x14ac:dyDescent="0.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spans="1:26" ht="14.25" customHeight="1" x14ac:dyDescent="0.3">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spans="1:26" ht="14.25" customHeight="1" x14ac:dyDescent="0.3">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spans="1:26" ht="14.25" customHeight="1" x14ac:dyDescent="0.3">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spans="1:26" ht="14.25" customHeight="1" x14ac:dyDescent="0.3">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spans="1:26" ht="14.25" customHeight="1" x14ac:dyDescent="0.3">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spans="1:26" ht="14.25" customHeight="1" x14ac:dyDescent="0.3">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spans="1:26" ht="14.25" customHeight="1" x14ac:dyDescent="0.3">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spans="1:26" ht="14.25" customHeight="1" x14ac:dyDescent="0.3">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spans="1:26" ht="14.25" customHeight="1" x14ac:dyDescent="0.3">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spans="1:26" ht="14.25" customHeight="1" x14ac:dyDescent="0.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spans="1:26" ht="14.25" customHeight="1" x14ac:dyDescent="0.3">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spans="1:26" ht="14.25" customHeight="1" x14ac:dyDescent="0.3">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spans="1:26" ht="14.25" customHeight="1" x14ac:dyDescent="0.3">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spans="1:26" ht="14.25" customHeight="1" x14ac:dyDescent="0.3">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spans="1:26" ht="14.25" customHeight="1" x14ac:dyDescent="0.3">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spans="1:26" ht="14.25" customHeight="1" x14ac:dyDescent="0.3">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spans="1:26" ht="14.25" customHeight="1" x14ac:dyDescent="0.3">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spans="1:26" ht="14.25" customHeight="1" x14ac:dyDescent="0.3">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spans="1:26" ht="14.25" customHeight="1" x14ac:dyDescent="0.3">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spans="1:26" ht="14.25" customHeight="1" x14ac:dyDescent="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spans="1:26" ht="14.25" customHeight="1" x14ac:dyDescent="0.3">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spans="1:26" ht="14.25" customHeight="1" x14ac:dyDescent="0.3">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spans="1:26" ht="14.25" customHeight="1" x14ac:dyDescent="0.3">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spans="1:26" ht="14.25" customHeight="1" x14ac:dyDescent="0.3">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spans="1:26" ht="14.25" customHeight="1" x14ac:dyDescent="0.3">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spans="1:26" ht="14.25" customHeight="1" x14ac:dyDescent="0.3">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spans="1:26" ht="14.25" customHeight="1" x14ac:dyDescent="0.3">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spans="1:26" ht="14.25" customHeight="1" x14ac:dyDescent="0.3">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spans="1:26" ht="14.25" customHeight="1" x14ac:dyDescent="0.3">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spans="1:26" ht="14.25" customHeight="1" x14ac:dyDescent="0.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spans="1:26" ht="14.25" customHeight="1" x14ac:dyDescent="0.3">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spans="1:26" ht="14.25" customHeight="1" x14ac:dyDescent="0.3">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spans="1:26" ht="14.25" customHeight="1" x14ac:dyDescent="0.3">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spans="1:26" ht="14.25" customHeight="1" x14ac:dyDescent="0.3">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spans="1:26" ht="14.25" customHeight="1" x14ac:dyDescent="0.3">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spans="1:26" ht="14.25" customHeight="1" x14ac:dyDescent="0.3">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spans="1:26" ht="14.25" customHeight="1" x14ac:dyDescent="0.3">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spans="1:26" ht="14.25" customHeight="1" x14ac:dyDescent="0.3">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spans="1:26" ht="14.25" customHeight="1" x14ac:dyDescent="0.3">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spans="1:26" ht="14.25" customHeight="1" x14ac:dyDescent="0.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spans="1:26" ht="14.25" customHeight="1" x14ac:dyDescent="0.3">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spans="1:26" ht="14.25" customHeight="1" x14ac:dyDescent="0.3">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spans="1:26" ht="14.25" customHeight="1" x14ac:dyDescent="0.3">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spans="1:26" ht="14.25" customHeight="1" x14ac:dyDescent="0.3">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spans="1:26" ht="14.25" customHeight="1" x14ac:dyDescent="0.3">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spans="1:26" ht="14.25" customHeight="1" x14ac:dyDescent="0.3">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spans="1:26" ht="14.25" customHeight="1" x14ac:dyDescent="0.3">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spans="1:26" ht="14.25" customHeight="1" x14ac:dyDescent="0.3">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spans="1:26" ht="14.25" customHeight="1" x14ac:dyDescent="0.3">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spans="1:26" ht="14.25" customHeight="1" x14ac:dyDescent="0.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spans="1:26" ht="14.25" customHeight="1" x14ac:dyDescent="0.3">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spans="1:26" ht="14.25" customHeight="1" x14ac:dyDescent="0.3">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spans="1:26" ht="14.25" customHeight="1" x14ac:dyDescent="0.3">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spans="1:26" ht="14.25" customHeight="1" x14ac:dyDescent="0.3">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spans="1:26" ht="14.25" customHeight="1" x14ac:dyDescent="0.3">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spans="1:26" ht="14.25" customHeight="1" x14ac:dyDescent="0.3">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spans="1:26" ht="14.25" customHeight="1" x14ac:dyDescent="0.3">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spans="1:26" ht="14.25" customHeight="1" x14ac:dyDescent="0.3">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spans="1:26" ht="14.25" customHeight="1" x14ac:dyDescent="0.3">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spans="1:26" ht="14.25" customHeight="1" x14ac:dyDescent="0.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spans="1:26" ht="14.25" customHeight="1" x14ac:dyDescent="0.3">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spans="1:26" ht="14.25" customHeight="1" x14ac:dyDescent="0.3">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spans="1:26" ht="14.25" customHeight="1" x14ac:dyDescent="0.3">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spans="1:26" ht="14.25" customHeight="1" x14ac:dyDescent="0.3">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spans="1:26" ht="14.25" customHeight="1" x14ac:dyDescent="0.3">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spans="1:26" ht="14.25" customHeight="1" x14ac:dyDescent="0.3">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spans="1:26" ht="14.25" customHeight="1" x14ac:dyDescent="0.3">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spans="1:26" ht="14.25" customHeight="1" x14ac:dyDescent="0.3">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spans="1:26" ht="14.25" customHeight="1" x14ac:dyDescent="0.3">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spans="1:26" ht="14.25" customHeight="1" x14ac:dyDescent="0.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spans="1:26" ht="14.25" customHeight="1" x14ac:dyDescent="0.3">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spans="1:26" ht="14.25" customHeight="1" x14ac:dyDescent="0.3">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spans="1:26" ht="14.25" customHeight="1" x14ac:dyDescent="0.3">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spans="1:26" ht="14.25" customHeight="1" x14ac:dyDescent="0.3">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spans="1:26" ht="14.25" customHeight="1" x14ac:dyDescent="0.3">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spans="1:26" ht="14.25" customHeight="1" x14ac:dyDescent="0.3">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spans="1:26" ht="14.25" customHeight="1" x14ac:dyDescent="0.3">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spans="1:26" ht="14.25" customHeight="1" x14ac:dyDescent="0.3">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spans="1:26" ht="14.25" customHeight="1" x14ac:dyDescent="0.3">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spans="1:26" ht="14.25" customHeight="1" x14ac:dyDescent="0.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spans="1:26" ht="14.25" customHeight="1" x14ac:dyDescent="0.3">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spans="1:26" ht="14.25" customHeight="1" x14ac:dyDescent="0.3">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spans="1:26" ht="14.25" customHeight="1" x14ac:dyDescent="0.3">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spans="1:26" ht="14.25" customHeight="1" x14ac:dyDescent="0.3">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spans="1:26" ht="14.25" customHeight="1" x14ac:dyDescent="0.3">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spans="1:26" ht="14.25" customHeight="1" x14ac:dyDescent="0.3">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spans="1:26" ht="14.25" customHeight="1" x14ac:dyDescent="0.3">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spans="1:26" ht="14.25" customHeight="1" x14ac:dyDescent="0.3">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spans="1:26" ht="14.25" customHeight="1" x14ac:dyDescent="0.3">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spans="1:26" ht="14.25" customHeight="1" x14ac:dyDescent="0.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spans="1:26" ht="14.25" customHeight="1" x14ac:dyDescent="0.3">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spans="1:26" ht="14.25" customHeight="1" x14ac:dyDescent="0.3">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spans="1:26" ht="14.25" customHeight="1" x14ac:dyDescent="0.3">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spans="1:26" ht="14.25" customHeight="1" x14ac:dyDescent="0.3">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spans="1:26" ht="14.25" customHeight="1" x14ac:dyDescent="0.3">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spans="1:26" ht="14.25" customHeight="1" x14ac:dyDescent="0.3">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spans="1:26" ht="14.25" customHeight="1" x14ac:dyDescent="0.3">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spans="1:26" ht="14.25" customHeight="1" x14ac:dyDescent="0.3">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spans="1:26" ht="14.25" customHeight="1" x14ac:dyDescent="0.3">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spans="1:26" ht="14.25" customHeight="1" x14ac:dyDescent="0.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spans="1:26" ht="14.25" customHeight="1" x14ac:dyDescent="0.3">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spans="1:26" ht="14.25" customHeight="1" x14ac:dyDescent="0.3">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spans="1:26" ht="14.25" customHeight="1" x14ac:dyDescent="0.3">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spans="1:26" ht="14.25" customHeight="1" x14ac:dyDescent="0.3">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spans="1:26" ht="14.25" customHeight="1" x14ac:dyDescent="0.3">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spans="1:26" ht="14.25" customHeight="1" x14ac:dyDescent="0.3">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spans="1:26" ht="14.25" customHeight="1" x14ac:dyDescent="0.3">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spans="1:26" ht="14.25" customHeight="1" x14ac:dyDescent="0.3">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spans="1:26" ht="14.25" customHeight="1" x14ac:dyDescent="0.3">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spans="1:26" ht="14.25" customHeight="1" x14ac:dyDescent="0.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spans="1:26" ht="14.25" customHeight="1" x14ac:dyDescent="0.3">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spans="1:26" ht="14.25" customHeight="1" x14ac:dyDescent="0.3">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spans="1:26" ht="14.25" customHeight="1" x14ac:dyDescent="0.3">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spans="1:26" ht="14.25" customHeight="1" x14ac:dyDescent="0.3">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spans="1:26" ht="14.25" customHeight="1" x14ac:dyDescent="0.3">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spans="1:26" ht="14.25" customHeight="1" x14ac:dyDescent="0.3">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spans="1:26" ht="14.25" customHeight="1" x14ac:dyDescent="0.3">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spans="1:26" ht="14.25" customHeight="1" x14ac:dyDescent="0.3">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spans="1:26" ht="14.25" customHeight="1" x14ac:dyDescent="0.3">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spans="1:26" ht="14.25" customHeight="1" x14ac:dyDescent="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spans="1:26" ht="14.25" customHeight="1" x14ac:dyDescent="0.3">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spans="1:26" ht="14.25" customHeight="1" x14ac:dyDescent="0.3">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spans="1:26" ht="14.25" customHeight="1" x14ac:dyDescent="0.3">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spans="1:26" ht="14.25" customHeight="1" x14ac:dyDescent="0.3">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spans="1:26" ht="14.25" customHeight="1" x14ac:dyDescent="0.3">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spans="1:26" ht="14.25" customHeight="1" x14ac:dyDescent="0.3">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spans="1:26" ht="14.25" customHeight="1" x14ac:dyDescent="0.3">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spans="1:26" ht="14.25" customHeight="1" x14ac:dyDescent="0.3">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spans="1:26" ht="14.25" customHeight="1" x14ac:dyDescent="0.3">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spans="1:26" ht="14.25" customHeight="1" x14ac:dyDescent="0.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spans="1:26" ht="14.25" customHeight="1" x14ac:dyDescent="0.3">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spans="1:26" ht="14.25" customHeight="1" x14ac:dyDescent="0.3">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spans="1:26" ht="14.25" customHeight="1" x14ac:dyDescent="0.3">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spans="1:26" ht="14.25" customHeight="1" x14ac:dyDescent="0.3">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spans="1:26" ht="14.25" customHeight="1" x14ac:dyDescent="0.3">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spans="1:26" ht="14.25" customHeight="1" x14ac:dyDescent="0.3">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spans="1:26" ht="14.25" customHeight="1" x14ac:dyDescent="0.3">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spans="1:26" ht="14.25" customHeight="1" x14ac:dyDescent="0.3">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spans="1:26" ht="14.25" customHeight="1" x14ac:dyDescent="0.3">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spans="1:26" ht="14.25" customHeight="1" x14ac:dyDescent="0.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spans="1:26" ht="14.25" customHeight="1" x14ac:dyDescent="0.3">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spans="1:26" ht="14.25" customHeight="1" x14ac:dyDescent="0.3">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spans="1:26" ht="14.25" customHeight="1" x14ac:dyDescent="0.3">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spans="1:26" ht="14.25" customHeight="1" x14ac:dyDescent="0.3">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spans="1:26" ht="14.25" customHeight="1" x14ac:dyDescent="0.3">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spans="1:26" ht="14.25" customHeight="1" x14ac:dyDescent="0.3">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spans="1:26" ht="14.25" customHeight="1" x14ac:dyDescent="0.3">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spans="1:26" ht="14.25" customHeight="1" x14ac:dyDescent="0.3">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spans="1:26" ht="14.25" customHeight="1" x14ac:dyDescent="0.3">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spans="1:26" ht="14.25" customHeight="1" x14ac:dyDescent="0.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spans="1:26" ht="14.25" customHeight="1" x14ac:dyDescent="0.3">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spans="1:26" ht="14.25" customHeight="1" x14ac:dyDescent="0.3">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spans="1:26" ht="14.25" customHeight="1" x14ac:dyDescent="0.3">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spans="1:26" ht="14.25" customHeight="1" x14ac:dyDescent="0.3">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spans="1:26" ht="14.25" customHeight="1" x14ac:dyDescent="0.3">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spans="1:26" ht="14.25" customHeight="1" x14ac:dyDescent="0.3">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spans="1:26" ht="14.25" customHeight="1" x14ac:dyDescent="0.3">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spans="1:26" ht="14.25" customHeight="1" x14ac:dyDescent="0.3">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spans="1:26" ht="14.25" customHeight="1" x14ac:dyDescent="0.3">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spans="1:26" ht="14.25" customHeight="1" x14ac:dyDescent="0.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spans="1:26" ht="14.25" customHeight="1" x14ac:dyDescent="0.3">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spans="1:26" ht="14.25" customHeight="1" x14ac:dyDescent="0.3">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spans="1:26" ht="14.25" customHeight="1" x14ac:dyDescent="0.3">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spans="1:26" ht="14.25" customHeight="1" x14ac:dyDescent="0.3">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spans="1:26" ht="14.25" customHeight="1" x14ac:dyDescent="0.3">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spans="1:26" ht="14.25" customHeight="1" x14ac:dyDescent="0.3">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spans="1:26" ht="14.25" customHeight="1" x14ac:dyDescent="0.3">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spans="1:26" ht="14.25" customHeight="1" x14ac:dyDescent="0.3">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spans="1:26" ht="14.25" customHeight="1" x14ac:dyDescent="0.3">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spans="1:26" ht="14.25" customHeight="1" x14ac:dyDescent="0.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spans="1:26" ht="14.25" customHeight="1" x14ac:dyDescent="0.3">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spans="1:26" ht="14.25" customHeight="1" x14ac:dyDescent="0.3">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spans="1:26" ht="14.25" customHeight="1" x14ac:dyDescent="0.3">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spans="1:26" ht="14.25" customHeight="1" x14ac:dyDescent="0.3">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spans="1:26" ht="14.25" customHeight="1" x14ac:dyDescent="0.3">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spans="1:26" ht="14.25" customHeight="1" x14ac:dyDescent="0.3">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spans="1:26" ht="14.25" customHeight="1" x14ac:dyDescent="0.3">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spans="1:26" ht="14.25" customHeight="1" x14ac:dyDescent="0.3">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spans="1:26" ht="14.25" customHeight="1" x14ac:dyDescent="0.3">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spans="1:26" ht="14.25" customHeight="1" x14ac:dyDescent="0.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spans="1:26" ht="14.25" customHeight="1" x14ac:dyDescent="0.3">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spans="1:26" ht="14.25" customHeight="1" x14ac:dyDescent="0.3">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spans="1:26" ht="14.25" customHeight="1" x14ac:dyDescent="0.3">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spans="1:26" ht="14.25" customHeight="1" x14ac:dyDescent="0.3">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spans="1:26" ht="14.25" customHeight="1" x14ac:dyDescent="0.3">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spans="1:26" ht="14.25" customHeight="1" x14ac:dyDescent="0.3">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spans="1:26" ht="14.25" customHeight="1" x14ac:dyDescent="0.3">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spans="1:26" ht="14.25" customHeight="1" x14ac:dyDescent="0.3">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spans="1:26" ht="14.25" customHeight="1" x14ac:dyDescent="0.3">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spans="1:26" ht="14.25" customHeight="1" x14ac:dyDescent="0.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spans="1:26" ht="14.25" customHeight="1" x14ac:dyDescent="0.3">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spans="1:26" ht="14.25" customHeight="1" x14ac:dyDescent="0.3">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spans="1:26" ht="14.25" customHeight="1" x14ac:dyDescent="0.3">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spans="1:26" ht="14.25" customHeight="1" x14ac:dyDescent="0.3">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spans="1:26" ht="14.25" customHeight="1" x14ac:dyDescent="0.3">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spans="1:26" ht="14.25" customHeight="1" x14ac:dyDescent="0.3">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spans="1:26" ht="14.25" customHeight="1" x14ac:dyDescent="0.3">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spans="1:26" ht="14.25" customHeight="1" x14ac:dyDescent="0.3">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spans="1:26" ht="14.25" customHeight="1" x14ac:dyDescent="0.3">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spans="1:26" ht="14.25" customHeight="1" x14ac:dyDescent="0.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spans="1:26" ht="14.25" customHeight="1" x14ac:dyDescent="0.3">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spans="1:26" ht="14.25" customHeight="1" x14ac:dyDescent="0.3">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spans="1:26" ht="14.25" customHeight="1" x14ac:dyDescent="0.3">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spans="1:26" ht="14.25" customHeight="1" x14ac:dyDescent="0.3">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spans="1:26" ht="14.25" customHeight="1" x14ac:dyDescent="0.3">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spans="1:26" ht="14.25" customHeight="1" x14ac:dyDescent="0.3">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spans="1:26" ht="14.25" customHeight="1" x14ac:dyDescent="0.3">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spans="1:26" ht="14.25" customHeight="1" x14ac:dyDescent="0.3">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spans="1:26" ht="14.25" customHeight="1" x14ac:dyDescent="0.3">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spans="1:26" ht="14.25" customHeight="1" x14ac:dyDescent="0.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spans="1:26" ht="14.25" customHeight="1" x14ac:dyDescent="0.3">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spans="1:26" ht="14.25" customHeight="1" x14ac:dyDescent="0.3">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spans="1:26" ht="14.25" customHeight="1" x14ac:dyDescent="0.3">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spans="1:26" ht="14.25" customHeight="1" x14ac:dyDescent="0.3">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spans="1:26" ht="14.25" customHeight="1" x14ac:dyDescent="0.3">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spans="1:26" ht="14.25" customHeight="1" x14ac:dyDescent="0.3">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spans="1:26" ht="14.25" customHeight="1" x14ac:dyDescent="0.3">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Comments on content expectation</vt:lpstr>
      <vt:lpstr>LOGICAL THINKING GRID</vt:lpstr>
      <vt:lpstr>Quick Response</vt:lpstr>
      <vt:lpstr>Assign</vt:lpstr>
      <vt:lpstr>Timeline</vt:lpstr>
      <vt:lpstr>pull off test capability</vt:lpstr>
      <vt:lpstr>Process Flow</vt:lpstr>
      <vt:lpstr>FTA Occ &amp; 5 Whys</vt:lpstr>
      <vt:lpstr>FTA Non Det &amp; 5 Whys</vt:lpstr>
      <vt:lpstr>Action plan &amp; Genba review</vt:lpstr>
      <vt:lpstr>SQA Genba Check</vt:lpstr>
      <vt:lpstr>StEDE3 Matrix</vt:lpstr>
      <vt:lpstr>Revision</vt:lpstr>
      <vt:lpstr>NEWNOK__</vt:lpstr>
      <vt:lpstr>NEWOK__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Mohamed Aymen GHRIBI</cp:lastModifiedBy>
  <cp:revision/>
  <dcterms:created xsi:type="dcterms:W3CDTF">2024-02-05T14:51:42Z</dcterms:created>
  <dcterms:modified xsi:type="dcterms:W3CDTF">2024-10-07T12:55:55Z</dcterms:modified>
  <cp:category/>
  <cp:contentStatus/>
</cp:coreProperties>
</file>