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Qualité Client\02- 8D clients\VALEO\2025\Customer claims 2025\H100 W000065335\"/>
    </mc:Choice>
  </mc:AlternateContent>
  <xr:revisionPtr revIDLastSave="0" documentId="13_ncr:1_{E4984F30-8D7D-46A5-889A-1D1E4F3CF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ck Response" sheetId="1" r:id="rId1"/>
    <sheet name="Logical Thinking grid" sheetId="2" r:id="rId2"/>
    <sheet name="Assign" sheetId="3" r:id="rId3"/>
    <sheet name="Timeline" sheetId="4" r:id="rId4"/>
    <sheet name="Process Flow" sheetId="5" r:id="rId5"/>
    <sheet name="FTA Occ &amp; 5 Whys" sheetId="6" r:id="rId6"/>
    <sheet name="FTA Non Det &amp; 5 Whys" sheetId="7" r:id="rId7"/>
    <sheet name="Action plan &amp; Genba review" sheetId="8" r:id="rId8"/>
    <sheet name="SQA Genba Check" sheetId="9" r:id="rId9"/>
    <sheet name="StEDE3 Matrix" sheetId="10" r:id="rId10"/>
    <sheet name="List" sheetId="11" state="hidden" r:id="rId11"/>
    <sheet name="Revision" sheetId="12" r:id="rId12"/>
  </sheets>
  <definedNames>
    <definedName name="NEWNOK__">'SQA Genba Check'!$AG$10:$AG$11</definedName>
    <definedName name="NEWOK__">'SQA Genba Check'!$AG$9:$AG$10</definedName>
    <definedName name="Option1">List!$H$1:$H$2</definedName>
    <definedName name="Option2">List!$I$1:$I$2</definedName>
    <definedName name="Option3">List!$J$1:$J$2</definedName>
    <definedName name="Option4">List!$K$1:$K$2</definedName>
    <definedName name="Option5">List!$L$1:$L$2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50" i="1"/>
  <c r="H50" i="1" s="1"/>
  <c r="F45" i="10"/>
  <c r="E45" i="10"/>
  <c r="D45" i="10"/>
  <c r="F39" i="10"/>
  <c r="E39" i="10"/>
  <c r="D39" i="10"/>
  <c r="F33" i="10"/>
  <c r="E33" i="10"/>
  <c r="D33" i="10"/>
  <c r="A32" i="10"/>
  <c r="I7" i="10"/>
  <c r="B5" i="10"/>
  <c r="I3" i="10"/>
  <c r="K52" i="9"/>
  <c r="S50" i="9"/>
  <c r="H47" i="9"/>
  <c r="G47" i="9"/>
  <c r="F47" i="9"/>
  <c r="E47" i="9"/>
  <c r="C47" i="9"/>
  <c r="B47" i="9"/>
  <c r="H45" i="9"/>
  <c r="G45" i="9"/>
  <c r="F45" i="9"/>
  <c r="E45" i="9"/>
  <c r="C45" i="9"/>
  <c r="B45" i="9"/>
  <c r="H43" i="9"/>
  <c r="G43" i="9"/>
  <c r="F43" i="9"/>
  <c r="E43" i="9"/>
  <c r="C43" i="9"/>
  <c r="B43" i="9"/>
  <c r="H41" i="9"/>
  <c r="G41" i="9"/>
  <c r="F41" i="9"/>
  <c r="E41" i="9"/>
  <c r="C41" i="9"/>
  <c r="B41" i="9"/>
  <c r="H39" i="9"/>
  <c r="G39" i="9"/>
  <c r="F39" i="9"/>
  <c r="E39" i="9"/>
  <c r="C39" i="9"/>
  <c r="B39" i="9"/>
  <c r="H37" i="9"/>
  <c r="G37" i="9"/>
  <c r="F37" i="9"/>
  <c r="E37" i="9"/>
  <c r="C37" i="9"/>
  <c r="B37" i="9"/>
  <c r="H35" i="9"/>
  <c r="G35" i="9"/>
  <c r="F35" i="9"/>
  <c r="E35" i="9"/>
  <c r="C35" i="9"/>
  <c r="B35" i="9"/>
  <c r="H33" i="9"/>
  <c r="G33" i="9"/>
  <c r="F33" i="9"/>
  <c r="E33" i="9"/>
  <c r="C33" i="9"/>
  <c r="B33" i="9"/>
  <c r="H31" i="9"/>
  <c r="G31" i="9"/>
  <c r="F31" i="9"/>
  <c r="E31" i="9"/>
  <c r="C31" i="9"/>
  <c r="B31" i="9"/>
  <c r="H29" i="9"/>
  <c r="G29" i="9"/>
  <c r="F29" i="9"/>
  <c r="E29" i="9"/>
  <c r="C29" i="9"/>
  <c r="B29" i="9"/>
  <c r="H26" i="9"/>
  <c r="G26" i="9"/>
  <c r="F26" i="9"/>
  <c r="E26" i="9"/>
  <c r="C26" i="9"/>
  <c r="B26" i="9"/>
  <c r="H24" i="9"/>
  <c r="G24" i="9"/>
  <c r="F24" i="9"/>
  <c r="E24" i="9"/>
  <c r="C24" i="9"/>
  <c r="B24" i="9"/>
  <c r="H22" i="9"/>
  <c r="G22" i="9"/>
  <c r="F22" i="9"/>
  <c r="E22" i="9"/>
  <c r="C22" i="9"/>
  <c r="B22" i="9"/>
  <c r="H20" i="9"/>
  <c r="G20" i="9"/>
  <c r="F20" i="9"/>
  <c r="E20" i="9"/>
  <c r="C20" i="9"/>
  <c r="B20" i="9"/>
  <c r="H18" i="9"/>
  <c r="G18" i="9"/>
  <c r="F18" i="9"/>
  <c r="E18" i="9"/>
  <c r="C18" i="9"/>
  <c r="B18" i="9"/>
  <c r="H16" i="9"/>
  <c r="G16" i="9"/>
  <c r="F16" i="9"/>
  <c r="E16" i="9"/>
  <c r="C16" i="9"/>
  <c r="B16" i="9"/>
  <c r="H14" i="9"/>
  <c r="G14" i="9"/>
  <c r="F14" i="9"/>
  <c r="E14" i="9"/>
  <c r="C14" i="9"/>
  <c r="B14" i="9"/>
  <c r="H12" i="9"/>
  <c r="G12" i="9"/>
  <c r="F12" i="9"/>
  <c r="E12" i="9"/>
  <c r="C12" i="9"/>
  <c r="B12" i="9"/>
  <c r="H10" i="9"/>
  <c r="G10" i="9"/>
  <c r="F10" i="9"/>
  <c r="E10" i="9"/>
  <c r="C10" i="9"/>
  <c r="B10" i="9"/>
  <c r="H8" i="9"/>
  <c r="G8" i="9"/>
  <c r="F8" i="9"/>
  <c r="E8" i="9"/>
  <c r="C8" i="9"/>
  <c r="B8" i="9"/>
  <c r="S43" i="8" a="1"/>
  <c r="S43" i="8" s="1"/>
  <c r="S42" i="8" a="1"/>
  <c r="S42" i="8" s="1"/>
  <c r="S41" i="8" a="1"/>
  <c r="S41" i="8"/>
  <c r="S40" i="8" a="1"/>
  <c r="S40" i="8"/>
  <c r="S39" i="8" a="1"/>
  <c r="S39" i="8"/>
  <c r="S38" i="8" a="1"/>
  <c r="S38" i="8"/>
  <c r="S37" i="8" a="1"/>
  <c r="S37" i="8"/>
  <c r="S36" i="8" a="1"/>
  <c r="S36" i="8"/>
  <c r="S35" i="8" a="1"/>
  <c r="S35" i="8"/>
  <c r="S34" i="8" a="1"/>
  <c r="S34" i="8"/>
  <c r="S33" i="8" a="1"/>
  <c r="S33" i="8" s="1"/>
  <c r="S32" i="8" a="1"/>
  <c r="S32" i="8" s="1"/>
  <c r="S31" i="8" a="1"/>
  <c r="S31" i="8"/>
  <c r="S30" i="8" a="1"/>
  <c r="S30" i="8"/>
  <c r="S29" i="8" a="1"/>
  <c r="S29" i="8"/>
  <c r="S24" i="8" a="1"/>
  <c r="S24" i="8"/>
  <c r="S23" i="8" a="1"/>
  <c r="S23" i="8"/>
  <c r="S22" i="8" a="1"/>
  <c r="S22" i="8"/>
  <c r="S21" i="8" a="1"/>
  <c r="S21" i="8"/>
  <c r="S20" i="8" a="1"/>
  <c r="S20" i="8"/>
  <c r="S19" i="8" a="1"/>
  <c r="S19" i="8" s="1"/>
  <c r="S18" i="8" a="1"/>
  <c r="S18" i="8" s="1"/>
  <c r="S17" i="8" a="1"/>
  <c r="S17" i="8"/>
  <c r="S16" i="8" a="1"/>
  <c r="S16" i="8"/>
  <c r="S15" i="8" a="1"/>
  <c r="S15" i="8"/>
  <c r="S14" i="8" a="1"/>
  <c r="S14" i="8"/>
  <c r="S13" i="8" a="1"/>
  <c r="S13" i="8"/>
  <c r="S11" i="8" a="1"/>
  <c r="S11" i="8"/>
  <c r="S10" i="8" a="1"/>
  <c r="S10" i="8"/>
  <c r="C3" i="7"/>
  <c r="C3" i="6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F52" i="1"/>
  <c r="H52" i="1" s="1"/>
  <c r="D52" i="1"/>
  <c r="H51" i="1"/>
  <c r="H49" i="1"/>
  <c r="H48" i="1"/>
  <c r="H47" i="1"/>
  <c r="H46" i="1"/>
  <c r="H45" i="1"/>
  <c r="H44" i="1"/>
</calcChain>
</file>

<file path=xl/sharedStrings.xml><?xml version="1.0" encoding="utf-8"?>
<sst xmlns="http://schemas.openxmlformats.org/spreadsheetml/2006/main" count="573" uniqueCount="383">
  <si>
    <t>VIM Data</t>
  </si>
  <si>
    <r>
      <rPr>
        <b/>
        <sz val="14"/>
        <color theme="1"/>
        <rFont val="Montserrat"/>
      </rPr>
      <t xml:space="preserve">Valeo
Contact name </t>
    </r>
    <r>
      <rPr>
        <sz val="14"/>
        <color theme="1"/>
        <rFont val="Montserrat"/>
      </rPr>
      <t>[1]</t>
    </r>
  </si>
  <si>
    <r>
      <rPr>
        <b/>
        <sz val="14"/>
        <color theme="1"/>
        <rFont val="Montserrat"/>
      </rPr>
      <t xml:space="preserve">INCIDENT CATEGORY </t>
    </r>
    <r>
      <rPr>
        <sz val="14"/>
        <color theme="1"/>
        <rFont val="Montserrat"/>
      </rPr>
      <t>[3]</t>
    </r>
  </si>
  <si>
    <r>
      <rPr>
        <b/>
        <sz val="18"/>
        <color rgb="FFFFFFFF"/>
        <rFont val="Montserrat"/>
      </rPr>
      <t xml:space="preserve">Which LLC was already issued on similar problem? </t>
    </r>
    <r>
      <rPr>
        <sz val="18"/>
        <color rgb="FFFFFFFF"/>
        <rFont val="Montserrat"/>
      </rPr>
      <t>[21]</t>
    </r>
  </si>
  <si>
    <t>nicolas.siffrein-blanc@.com</t>
  </si>
  <si>
    <t>C1</t>
  </si>
  <si>
    <t>CP1</t>
  </si>
  <si>
    <t>C1WR</t>
  </si>
  <si>
    <t>CP2</t>
  </si>
  <si>
    <t>X</t>
  </si>
  <si>
    <t>C2</t>
  </si>
  <si>
    <t>CA</t>
  </si>
  <si>
    <r>
      <rPr>
        <b/>
        <sz val="14"/>
        <color theme="1"/>
        <rFont val="Montserrat"/>
      </rPr>
      <t xml:space="preserve">PRODUCT 
(Designation + Ref) </t>
    </r>
    <r>
      <rPr>
        <sz val="14"/>
        <color theme="1"/>
        <rFont val="Montserrat"/>
      </rPr>
      <t>[2]</t>
    </r>
  </si>
  <si>
    <t>SUPPLIER INCIDENT DETAILS</t>
  </si>
  <si>
    <t>Faisceau H100 DG
W000065335</t>
  </si>
  <si>
    <t>Valeo SRM Incident Number</t>
  </si>
  <si>
    <t xml:space="preserve">Date and Time of Valeo Notification </t>
  </si>
  <si>
    <t>Date and Time of Customer Notification</t>
  </si>
  <si>
    <r>
      <rPr>
        <b/>
        <sz val="18"/>
        <color rgb="FFFFFFFF"/>
        <rFont val="Montserrat"/>
      </rPr>
      <t xml:space="preserve">WHAT IS THE PROBLEM ? </t>
    </r>
    <r>
      <rPr>
        <sz val="18"/>
        <color rgb="FFFFFFFF"/>
        <rFont val="Montserrat"/>
      </rPr>
      <t>&gt; Use 5W + 2H to know what is the Current Situation ?</t>
    </r>
  </si>
  <si>
    <r>
      <rPr>
        <b/>
        <sz val="18"/>
        <color rgb="FFFFFFFF"/>
        <rFont val="Montserrat"/>
      </rPr>
      <t xml:space="preserve">First findings after incident notification </t>
    </r>
    <r>
      <rPr>
        <sz val="18"/>
        <color rgb="FFFFFFFF"/>
        <rFont val="Montserrat"/>
      </rPr>
      <t>[22]</t>
    </r>
  </si>
  <si>
    <t>5W2H</t>
  </si>
  <si>
    <t>CHARACTERIZATION</t>
  </si>
  <si>
    <t xml:space="preserve">Real data ? 
 ( please identify the involved standards ) </t>
  </si>
  <si>
    <t>Factor(s) to include 
in FTA Occ or FTA Non Det</t>
  </si>
  <si>
    <r>
      <rPr>
        <b/>
        <sz val="9"/>
        <color theme="1"/>
        <rFont val="Montserrat"/>
      </rPr>
      <t>WHAT</t>
    </r>
    <r>
      <rPr>
        <sz val="9"/>
        <color theme="1"/>
        <rFont val="Montserrat"/>
      </rPr>
      <t xml:space="preserve"> happened? [4]</t>
    </r>
  </si>
  <si>
    <r>
      <rPr>
        <b/>
        <sz val="12"/>
        <color rgb="FF0000FF"/>
        <rFont val="Montserrat"/>
      </rPr>
      <t>Standart : no naked wire</t>
    </r>
    <r>
      <rPr>
        <b/>
        <sz val="12"/>
        <color theme="1"/>
        <rFont val="Montserrat"/>
      </rPr>
      <t xml:space="preserve">
</t>
    </r>
    <r>
      <rPr>
        <b/>
        <sz val="12"/>
        <color rgb="FF00FF00"/>
        <rFont val="Montserrat"/>
      </rPr>
      <t xml:space="preserve">Good part : no naked wire
</t>
    </r>
    <r>
      <rPr>
        <b/>
        <sz val="12"/>
        <color rgb="FFFF0000"/>
        <rFont val="Montserrat"/>
      </rPr>
      <t>Bad part : naked wire</t>
    </r>
  </si>
  <si>
    <t>What is the difference between good and bad parts? [11]</t>
  </si>
  <si>
    <r>
      <rPr>
        <b/>
        <sz val="10"/>
        <color theme="1"/>
        <rFont val="Montserrat, Arial"/>
      </rPr>
      <t xml:space="preserve">1/ ... in the MACHINE SETTINGS </t>
    </r>
    <r>
      <rPr>
        <sz val="10"/>
        <color theme="1"/>
        <rFont val="Montserrat, Arial"/>
      </rPr>
      <t>[23]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parameters list and values, setup records</t>
    </r>
  </si>
  <si>
    <r>
      <rPr>
        <b/>
        <sz val="9"/>
        <color theme="1"/>
        <rFont val="Montserrat"/>
      </rPr>
      <t>WHY</t>
    </r>
    <r>
      <rPr>
        <sz val="9"/>
        <color theme="1"/>
        <rFont val="Montserrat"/>
      </rPr>
      <t xml:space="preserve"> is it a problem? [5]</t>
    </r>
  </si>
  <si>
    <t>risk of short circuit, risk of C1 or WR incidents</t>
  </si>
  <si>
    <t>Was part produced in the standard process? [12]</t>
  </si>
  <si>
    <r>
      <rPr>
        <b/>
        <sz val="10"/>
        <color theme="1"/>
        <rFont val="Montserrat, Arial"/>
      </rPr>
      <t xml:space="preserve">2/ ... in the  OPERATIONS </t>
    </r>
    <r>
      <rPr>
        <sz val="10"/>
        <color theme="1"/>
        <rFont val="Montserrat, Arial"/>
      </rPr>
      <t>[24]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QRAP, OK start, shift, operator, maintenance, breakdowns, cavities, tools, 5S,</t>
    </r>
  </si>
  <si>
    <r>
      <rPr>
        <b/>
        <sz val="9"/>
        <color theme="1"/>
        <rFont val="Montserrat"/>
      </rPr>
      <t>WHEN</t>
    </r>
    <r>
      <rPr>
        <sz val="9"/>
        <color theme="1"/>
        <rFont val="Montserrat"/>
      </rPr>
      <t xml:space="preserve"> detected [6]</t>
    </r>
  </si>
  <si>
    <t>01/10/2025</t>
  </si>
  <si>
    <t>When was it manufactured at Supplier? [13]</t>
  </si>
  <si>
    <r>
      <rPr>
        <b/>
        <sz val="10"/>
        <color theme="1"/>
        <rFont val="Montserrat, Arial"/>
      </rPr>
      <t xml:space="preserve">3/ ... in the QUALITY CONTROLS </t>
    </r>
    <r>
      <rPr>
        <sz val="10"/>
        <color theme="1"/>
        <rFont val="Montserrat, Arial"/>
      </rPr>
      <t>[25]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inspection records, control means, line rejects</t>
    </r>
  </si>
  <si>
    <r>
      <rPr>
        <b/>
        <sz val="9"/>
        <color rgb="FF000000"/>
        <rFont val="Montserrat, Arial"/>
      </rPr>
      <t>WHO</t>
    </r>
    <r>
      <rPr>
        <sz val="9"/>
        <color rgb="FF000000"/>
        <rFont val="Montserrat, Arial"/>
      </rPr>
      <t xml:space="preserve"> detected? [7]</t>
    </r>
  </si>
  <si>
    <t xml:space="preserve">operator on Skawina Line
</t>
  </si>
  <si>
    <t>Who manufactured? [14]</t>
  </si>
  <si>
    <t>(name of operator)</t>
  </si>
  <si>
    <r>
      <rPr>
        <b/>
        <sz val="9"/>
        <color theme="1"/>
        <rFont val="Montserrat"/>
      </rPr>
      <t>WHERE</t>
    </r>
    <r>
      <rPr>
        <sz val="9"/>
        <color theme="1"/>
        <rFont val="Montserrat"/>
      </rPr>
      <t xml:space="preserve"> detected? [8]</t>
    </r>
  </si>
  <si>
    <t>Skawina Line 18</t>
  </si>
  <si>
    <t xml:space="preserve">In which other application or processes product is used? [15] </t>
  </si>
  <si>
    <r>
      <rPr>
        <b/>
        <sz val="10"/>
        <color theme="1"/>
        <rFont val="Montserrat, Arial"/>
      </rPr>
      <t>4/ ... in the RAW MATERIAL</t>
    </r>
    <r>
      <rPr>
        <sz val="10"/>
        <color theme="1"/>
        <rFont val="Montserrat, Arial"/>
      </rPr>
      <t xml:space="preserve"> [26]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component lots, suppliers, tools, cavities</t>
    </r>
  </si>
  <si>
    <r>
      <rPr>
        <b/>
        <sz val="9"/>
        <color theme="1"/>
        <rFont val="Montserrat"/>
      </rPr>
      <t>HOW</t>
    </r>
    <r>
      <rPr>
        <sz val="9"/>
        <color theme="1"/>
        <rFont val="Montserrat"/>
      </rPr>
      <t xml:space="preserve"> detected? [9]</t>
    </r>
  </si>
  <si>
    <t xml:space="preserve">visually when taking manually the motor from the box
</t>
  </si>
  <si>
    <t>Are we capturing the defect when reinjecting product in normal process? [16]</t>
  </si>
  <si>
    <r>
      <rPr>
        <b/>
        <sz val="10"/>
        <color theme="1"/>
        <rFont val="Montserrat, Arial"/>
      </rPr>
      <t xml:space="preserve">5/ ...in the PROJECT ACTIVITY </t>
    </r>
    <r>
      <rPr>
        <sz val="10"/>
        <color theme="1"/>
        <rFont val="Montserrat, Arial"/>
      </rPr>
      <t>[27]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 xml:space="preserve">e.g. DV/PV records </t>
    </r>
  </si>
  <si>
    <r>
      <rPr>
        <b/>
        <sz val="9"/>
        <color theme="1"/>
        <rFont val="Montserrat"/>
      </rPr>
      <t>HOW MANY</t>
    </r>
    <r>
      <rPr>
        <sz val="9"/>
        <color theme="1"/>
        <rFont val="Montserrat"/>
      </rPr>
      <t xml:space="preserve"> bad parts? [10]</t>
    </r>
  </si>
  <si>
    <t>Did a similar problem happen previously at customer or internally? [17]</t>
  </si>
  <si>
    <r>
      <rPr>
        <b/>
        <sz val="14"/>
        <color rgb="FFFFFFFF"/>
        <rFont val="Montserrat"/>
      </rPr>
      <t xml:space="preserve">BAD
PART </t>
    </r>
    <r>
      <rPr>
        <sz val="14"/>
        <color rgb="FFFFFFFF"/>
        <rFont val="Montserrat"/>
      </rPr>
      <t>[18]</t>
    </r>
  </si>
  <si>
    <r>
      <rPr>
        <b/>
        <sz val="14"/>
        <color theme="1"/>
        <rFont val="Montserrat"/>
      </rPr>
      <t xml:space="preserve">GOOD
PART </t>
    </r>
    <r>
      <rPr>
        <sz val="14"/>
        <color theme="1"/>
        <rFont val="Montserrat"/>
      </rPr>
      <t>[19]</t>
    </r>
  </si>
  <si>
    <r>
      <rPr>
        <b/>
        <sz val="18"/>
        <color rgb="FFFFFFFF"/>
        <rFont val="Montserrat"/>
      </rPr>
      <t>WHAT ARE THE IMMEDIATE COUNTERMEASURES</t>
    </r>
    <r>
      <rPr>
        <b/>
        <sz val="18"/>
        <color rgb="FFFFFFFF"/>
        <rFont val="Montserrat"/>
      </rPr>
      <t xml:space="preserve"> (24 hours)?</t>
    </r>
  </si>
  <si>
    <r>
      <rPr>
        <b/>
        <sz val="10"/>
        <color theme="1"/>
        <rFont val="Montserrat"/>
      </rPr>
      <t xml:space="preserve">1. IMMEDIATE COUNTERMEASURES IN SUPPLIER PERIMETER ? </t>
    </r>
    <r>
      <rPr>
        <sz val="10"/>
        <color theme="1"/>
        <rFont val="Montserrat"/>
      </rPr>
      <t>[31]</t>
    </r>
  </si>
  <si>
    <t>WHO</t>
  </si>
  <si>
    <t>DATE</t>
  </si>
  <si>
    <t>WHERE</t>
  </si>
  <si>
    <t>Origin of the part</t>
  </si>
  <si>
    <t>Production</t>
  </si>
  <si>
    <r>
      <rPr>
        <b/>
        <sz val="18"/>
        <color rgb="FFFFFFFF"/>
        <rFont val="Montserrat"/>
      </rPr>
      <t xml:space="preserve">SORTING ACTIVITY to protect customer </t>
    </r>
    <r>
      <rPr>
        <sz val="18"/>
        <color rgb="FFFFFFFF"/>
        <rFont val="Montserrat"/>
      </rPr>
      <t>[20]</t>
    </r>
  </si>
  <si>
    <t>Nb. NG Parts</t>
  </si>
  <si>
    <t>Nb. Sorted</t>
  </si>
  <si>
    <t>PPM</t>
  </si>
  <si>
    <t>Sorting date</t>
  </si>
  <si>
    <t>Identification OK parts</t>
  </si>
  <si>
    <r>
      <rPr>
        <b/>
        <sz val="10"/>
        <color theme="1"/>
        <rFont val="Montserrat"/>
      </rPr>
      <t xml:space="preserve">2. IMMEDIATE COUNTERMEASURES IN VALEO LINE ? </t>
    </r>
    <r>
      <rPr>
        <sz val="10"/>
        <color theme="1"/>
        <rFont val="Montserrat"/>
      </rPr>
      <t>[32]</t>
    </r>
  </si>
  <si>
    <t>-Results of sorting in Valeo's Customer plant</t>
  </si>
  <si>
    <t xml:space="preserve"> =</t>
  </si>
  <si>
    <t>-Results of sorting in Valeo Plant</t>
  </si>
  <si>
    <t>-Results of sorting in Other Valeo Plants</t>
  </si>
  <si>
    <t>-Results of sorting in Transport</t>
  </si>
  <si>
    <t>-Results of sorting in Valeo's Logistics platform</t>
  </si>
  <si>
    <t>-Results of sorting in Supplier's Logistics platform</t>
  </si>
  <si>
    <t>-Results of sorting in Supplier plant</t>
  </si>
  <si>
    <t>-Results of sorting in after-sales stocks</t>
  </si>
  <si>
    <t>TOTAL SORTING</t>
  </si>
  <si>
    <t>Production dates of sorted parts</t>
  </si>
  <si>
    <t>From</t>
  </si>
  <si>
    <t>To</t>
  </si>
  <si>
    <t>First certified good shipment:</t>
  </si>
  <si>
    <t>Label's Number</t>
  </si>
  <si>
    <t>Date</t>
  </si>
  <si>
    <t>Period of NG parts</t>
  </si>
  <si>
    <t>Earliest NG part Date</t>
  </si>
  <si>
    <t>Latest NG part Date</t>
  </si>
  <si>
    <t>Identification OK parts / OK pallets</t>
  </si>
  <si>
    <t>VALEO CAN DETECT THE DEFECT ON THE PRODUCTION LINE AT 100% (YES/NO) ?</t>
  </si>
  <si>
    <t>If not, Supplier must set up a control at 100% on the Valeo line</t>
  </si>
  <si>
    <t>Logical Thinking Assessment grid</t>
  </si>
  <si>
    <t>Rules</t>
  </si>
  <si>
    <r>
      <rPr>
        <b/>
        <sz val="11"/>
        <color rgb="FF000000"/>
        <rFont val="Montserrat"/>
      </rPr>
      <t xml:space="preserve">1) During QRQC Meeting
</t>
    </r>
    <r>
      <rPr>
        <sz val="11"/>
        <color rgb="FF000000"/>
        <rFont val="Montserrat"/>
      </rPr>
      <t>- Assign a person who will fulfill Logical thiking assessment grid -</t>
    </r>
    <r>
      <rPr>
        <sz val="11"/>
        <color rgb="FFFF0000"/>
        <rFont val="Montserrat"/>
      </rPr>
      <t xml:space="preserve"> </t>
    </r>
    <r>
      <rPr>
        <sz val="11"/>
        <color rgb="FF000000"/>
        <rFont val="Montserrat"/>
      </rPr>
      <t xml:space="preserve">Assessment can be fulfilled in PDCA-FTA template
- Review PDCA-FTA step by step (QR, FTA Occurrence &amp; Non detection &amp; 5 WHYs, ....) and write all comments done to improve content of PDCA-FTA
- During next review , logical thinking grid might be used to check if all improvements requested have been done
Logical thinking is the history of OJT done.
This will allow to not re-challenge from beginning the PDCA-FTA and focus only on step not validated yet
</t>
    </r>
    <r>
      <rPr>
        <b/>
        <sz val="11"/>
        <color rgb="FF000000"/>
        <rFont val="Montserrat"/>
      </rPr>
      <t xml:space="preserve">
2) Application at meeting room (Formal PDCA presentation)
</t>
    </r>
    <r>
      <rPr>
        <sz val="11"/>
        <color rgb="FF000000"/>
        <rFont val="Montserrat"/>
      </rPr>
      <t xml:space="preserve"> - 15' PDCA presentation using SRM : PDCA-FTA Owner 
 - PDCA Synthesis to be completed with your logical thinking assessment during 10' :  Fulfill Logical thinking assessment grid : Auditor 
 - Share your assessment with on the job training, welcome the new problems and respect others</t>
    </r>
    <r>
      <rPr>
        <b/>
        <sz val="11"/>
        <color rgb="FF000000"/>
        <rFont val="Montserrat"/>
      </rPr>
      <t xml:space="preserve">
</t>
    </r>
  </si>
  <si>
    <t>Which step has been validated?</t>
  </si>
  <si>
    <t>Date of Validation</t>
  </si>
  <si>
    <t>QR &amp; Sorting
Timeline
Process Flow</t>
  </si>
  <si>
    <t>FTA Occurrence &amp; 5 Why's</t>
  </si>
  <si>
    <t>FTA Non Detection &amp; 5 Why's</t>
  </si>
  <si>
    <t>Action Plan &amp; Gemba review</t>
  </si>
  <si>
    <r>
      <rPr>
        <b/>
        <sz val="11"/>
        <color rgb="FF000000"/>
        <rFont val="Montserrat"/>
      </rPr>
      <t xml:space="preserve">3) Questions formulation
</t>
    </r>
    <r>
      <rPr>
        <sz val="11"/>
        <color rgb="FF000000"/>
        <rFont val="Montserrat"/>
      </rPr>
      <t xml:space="preserve"> 
 Thank you for the presentation.  I particularly liked………… (precise element of the workshop, cause…) 
 I have a question regarding....... =&gt; Can you show me evidence and data regarding ........? =&gt; This will help me to understand ...........</t>
    </r>
  </si>
  <si>
    <t>PDCA synthesis</t>
  </si>
  <si>
    <t>QR - Sorting - Timeline - Process Flow</t>
  </si>
  <si>
    <t xml:space="preserve">QR </t>
  </si>
  <si>
    <t xml:space="preserve">1. 5W2H &amp; Characterization of issue clear? 
</t>
  </si>
  <si>
    <t>Sorting</t>
  </si>
  <si>
    <t>1. Is sorting criteria clear ?
2. Customer secured ? 
3. Have you identified the time and place when/where the incident occurred?</t>
  </si>
  <si>
    <t>Timeline</t>
  </si>
  <si>
    <t xml:space="preserve">1. Key events hilighted on the timeline ? 
2. Key events identified as factors in the FTA's ?
</t>
  </si>
  <si>
    <t>Process Flow</t>
  </si>
  <si>
    <t>1. Is flow- chart available &amp; reflectsreal situation when issue occurred ? (flow-Chart, photograph, manual sketch,.... )</t>
  </si>
  <si>
    <t>FTA OCCURRENCE &amp; 5 Why's</t>
  </si>
  <si>
    <t>FTA Occurrence</t>
  </si>
  <si>
    <t xml:space="preserve">1. Is occurrence root cause identified ? 
</t>
  </si>
  <si>
    <t>5 Why's</t>
  </si>
  <si>
    <t xml:space="preserve">1. Are system and management root causes identified? </t>
  </si>
  <si>
    <t>FTA NON DETECTION &amp; 5 Why's</t>
  </si>
  <si>
    <t>FTA Non DETECTION</t>
  </si>
  <si>
    <t xml:space="preserve">1. Is non detection root cause identified ? 
</t>
  </si>
  <si>
    <t>ACTION PLAN &amp; GEMBA REVIEW</t>
  </si>
  <si>
    <t xml:space="preserve">ACTION PLAN </t>
  </si>
  <si>
    <t>1. Is defect reproduced? 
2. Are technical &amp; systemic actions defined? 
3. Are LLCs created both occurrence and non-detection when relevant ?</t>
  </si>
  <si>
    <t>GEMBA REVIEW</t>
  </si>
  <si>
    <t xml:space="preserve">1. Have Workinstructions / Standards been updated? 
2. Are operators aware of the corrective actions and know explain them ? 
3. Do Process match with expected corrective actions? 
4. Has solution been properly validated &amp; is solution effective?  </t>
  </si>
  <si>
    <t>ASSIGNMENT / BREAKDOWN</t>
  </si>
  <si>
    <t>N°</t>
  </si>
  <si>
    <r>
      <rPr>
        <b/>
        <sz val="12"/>
        <color rgb="FFFFFFFF"/>
        <rFont val="Montserrat"/>
      </rPr>
      <t>ASSIGNMENT</t>
    </r>
    <r>
      <rPr>
        <b/>
        <sz val="12"/>
        <color rgb="FFFFFFFF"/>
        <rFont val="Montserrat"/>
      </rPr>
      <t xml:space="preserve"> [1]</t>
    </r>
  </si>
  <si>
    <r>
      <rPr>
        <b/>
        <sz val="12"/>
        <color rgb="FFFFFFFF"/>
        <rFont val="Montserrat"/>
      </rPr>
      <t>RESULTS</t>
    </r>
    <r>
      <rPr>
        <b/>
        <sz val="12"/>
        <color rgb="FFFFFFFF"/>
        <rFont val="Montserrat"/>
      </rPr>
      <t xml:space="preserve"> [2]</t>
    </r>
  </si>
  <si>
    <r>
      <rPr>
        <b/>
        <sz val="12"/>
        <color rgb="FFFFFFFF"/>
        <rFont val="Montserrat"/>
      </rPr>
      <t>WHO</t>
    </r>
    <r>
      <rPr>
        <b/>
        <sz val="12"/>
        <color rgb="FFFFFFFF"/>
        <rFont val="Montserrat"/>
      </rPr>
      <t xml:space="preserve"> [3]</t>
    </r>
  </si>
  <si>
    <r>
      <rPr>
        <b/>
        <sz val="12"/>
        <color rgb="FFFFFFFF"/>
        <rFont val="Montserrat"/>
      </rPr>
      <t xml:space="preserve">Due date </t>
    </r>
    <r>
      <rPr>
        <b/>
        <sz val="12"/>
        <color rgb="FFFFFFFF"/>
        <rFont val="Montserrat"/>
      </rPr>
      <t>[4]</t>
    </r>
  </si>
  <si>
    <r>
      <rPr>
        <b/>
        <sz val="12"/>
        <color rgb="FFFFFFFF"/>
        <rFont val="Montserrat"/>
      </rPr>
      <t xml:space="preserve">Done date </t>
    </r>
    <r>
      <rPr>
        <b/>
        <sz val="12"/>
        <color rgb="FFFFFFFF"/>
        <rFont val="Montserrat"/>
      </rPr>
      <t>[5]</t>
    </r>
  </si>
  <si>
    <r>
      <rPr>
        <b/>
        <sz val="24"/>
        <color rgb="FF000000"/>
        <rFont val="Montserrat"/>
      </rPr>
      <t xml:space="preserve">TIMELINE </t>
    </r>
    <r>
      <rPr>
        <sz val="24"/>
        <color rgb="FF000000"/>
        <rFont val="Montserrat"/>
      </rPr>
      <t>[1]</t>
    </r>
  </si>
  <si>
    <t>Week / Date</t>
  </si>
  <si>
    <t>Qty produced</t>
  </si>
  <si>
    <t>Qty NOK detected [2]</t>
  </si>
  <si>
    <t>Defect rate (ppm)*</t>
  </si>
  <si>
    <t>* If you have ppm chart available, it can be pasted below</t>
  </si>
  <si>
    <t>Report date and events  which may have generated the occurrence or lack of detection.</t>
  </si>
  <si>
    <t>Report date of notification of the First Defect detected @ Valeo / Customer</t>
  </si>
  <si>
    <t>Report date and Immediate Countermeasure</t>
  </si>
  <si>
    <t>Report date and Final Countermeasure after Check Act</t>
  </si>
  <si>
    <t>DEFECT RATE (PPM)</t>
  </si>
  <si>
    <r>
      <rPr>
        <b/>
        <sz val="24"/>
        <color rgb="FF000000"/>
        <rFont val="Montserrat"/>
      </rPr>
      <t xml:space="preserve">PROCESS FLOW </t>
    </r>
    <r>
      <rPr>
        <sz val="24"/>
        <color rgb="FF000000"/>
        <rFont val="Montserrat"/>
      </rPr>
      <t>[1]</t>
    </r>
  </si>
  <si>
    <r>
      <rPr>
        <b/>
        <sz val="18"/>
        <color rgb="FF000000"/>
        <rFont val="Montserrat"/>
      </rPr>
      <t xml:space="preserve">FACTOR TREE ANALYSIS FOR OCCURRENCE - </t>
    </r>
    <r>
      <rPr>
        <sz val="18"/>
        <color rgb="FF000000"/>
        <rFont val="Montserrat"/>
      </rPr>
      <t>Why the problem occurred ?</t>
    </r>
  </si>
  <si>
    <r>
      <rPr>
        <b/>
        <sz val="14"/>
        <color rgb="FF008000"/>
        <rFont val="Montserrat"/>
      </rPr>
      <t xml:space="preserve">PROBLEM DESCRIPTION (Supplier view) </t>
    </r>
    <r>
      <rPr>
        <sz val="14"/>
        <color rgb="FF008000"/>
        <rFont val="Montserrat"/>
      </rPr>
      <t>[1]</t>
    </r>
  </si>
  <si>
    <r>
      <rPr>
        <b/>
        <sz val="12"/>
        <color rgb="FFFFFFFF"/>
        <rFont val="Montserrat"/>
      </rPr>
      <t xml:space="preserve">4M </t>
    </r>
    <r>
      <rPr>
        <sz val="12"/>
        <color rgb="FFFFFFFF"/>
        <rFont val="Montserrat"/>
      </rPr>
      <t>[2]</t>
    </r>
  </si>
  <si>
    <r>
      <rPr>
        <b/>
        <sz val="12"/>
        <color theme="0"/>
        <rFont val="Montserrat"/>
      </rPr>
      <t xml:space="preserve">FACTORS </t>
    </r>
    <r>
      <rPr>
        <sz val="12"/>
        <color theme="0"/>
        <rFont val="Montserrat"/>
      </rPr>
      <t>[3]</t>
    </r>
  </si>
  <si>
    <r>
      <rPr>
        <b/>
        <sz val="12"/>
        <color rgb="FFFFFFFF"/>
        <rFont val="Montserrat"/>
      </rPr>
      <t xml:space="preserve">STANDARD </t>
    </r>
    <r>
      <rPr>
        <sz val="12"/>
        <color rgb="FFFFFFFF"/>
        <rFont val="Montserrat"/>
      </rPr>
      <t>[5]</t>
    </r>
  </si>
  <si>
    <r>
      <rPr>
        <b/>
        <sz val="12"/>
        <color rgb="FFFFFFFF"/>
        <rFont val="Montserrat"/>
      </rPr>
      <t>Factor VALUE on 
OK PARTS</t>
    </r>
    <r>
      <rPr>
        <sz val="12"/>
        <color rgb="FFFFFFFF"/>
        <rFont val="Montserrat"/>
      </rPr>
      <t xml:space="preserve"> [6]</t>
    </r>
  </si>
  <si>
    <r>
      <rPr>
        <b/>
        <sz val="12"/>
        <color rgb="FFFFFFFF"/>
        <rFont val="Montserrat"/>
      </rPr>
      <t xml:space="preserve">Factor VALUE on 
BAD PARTS </t>
    </r>
    <r>
      <rPr>
        <sz val="12"/>
        <color rgb="FFFFFFFF"/>
        <rFont val="Montserrat"/>
      </rPr>
      <t>[7]</t>
    </r>
  </si>
  <si>
    <t>JUDGMENT</t>
  </si>
  <si>
    <t>Potential Root Causes</t>
  </si>
  <si>
    <t>1) Ask WHY until you arrive at the real root cause.
2) For each WHY level, decide if a countermeasure (corrective or preventive action) is to be defined and put a 'Y'.</t>
  </si>
  <si>
    <t>Good Part / Situation taken as reference [8]
.............................</t>
  </si>
  <si>
    <t>Bad Part / Situation 
taken as reference [9]
.............................</t>
  </si>
  <si>
    <r>
      <rPr>
        <b/>
        <sz val="10"/>
        <color rgb="FFFFFFFF"/>
        <rFont val="Montserrat"/>
      </rPr>
      <t xml:space="preserve">Std     OK </t>
    </r>
    <r>
      <rPr>
        <sz val="10"/>
        <color rgb="FFFFFFFF"/>
        <rFont val="Montserrat"/>
      </rPr>
      <t>[10]</t>
    </r>
  </si>
  <si>
    <r>
      <rPr>
        <b/>
        <sz val="10"/>
        <color rgb="FFFFFFFF"/>
        <rFont val="Montserrat"/>
      </rPr>
      <t>Meet std</t>
    </r>
    <r>
      <rPr>
        <sz val="10"/>
        <color rgb="FFFFFFFF"/>
        <rFont val="Montserrat"/>
      </rPr>
      <t xml:space="preserve"> 
[11]</t>
    </r>
  </si>
  <si>
    <r>
      <rPr>
        <b/>
        <sz val="10"/>
        <color rgb="FFFFFFFF"/>
        <rFont val="Montserrat"/>
      </rPr>
      <t>Direct link</t>
    </r>
    <r>
      <rPr>
        <sz val="10"/>
        <color rgb="FFFFFFFF"/>
        <rFont val="Montserrat"/>
      </rPr>
      <t xml:space="preserve"> [12] </t>
    </r>
  </si>
  <si>
    <t>5 WHYs</t>
  </si>
  <si>
    <t>Countermeasure?</t>
  </si>
  <si>
    <t xml:space="preserve">What was the standard value and tolerance? </t>
  </si>
  <si>
    <t>1st WHY</t>
  </si>
  <si>
    <t xml:space="preserve">Where was the standard value defined 
(name, number and index of the document) ? </t>
  </si>
  <si>
    <t>2nd WHY</t>
  </si>
  <si>
    <t>3rd WHY</t>
  </si>
  <si>
    <t xml:space="preserve">How was the standard value measured or verified? </t>
  </si>
  <si>
    <t>4th WHY</t>
  </si>
  <si>
    <t xml:space="preserve">What was the frequency of measurement or verification? </t>
  </si>
  <si>
    <t>5th WHY</t>
  </si>
  <si>
    <r>
      <rPr>
        <b/>
        <sz val="18"/>
        <color rgb="FF000000"/>
        <rFont val="Montserrat"/>
      </rPr>
      <t xml:space="preserve">FACTOR TREE ANALYSIS FOR NON DETECTION - </t>
    </r>
    <r>
      <rPr>
        <sz val="18"/>
        <color rgb="FF000000"/>
        <rFont val="Montserrat"/>
      </rPr>
      <t>Why the problem was not detected ? [14]</t>
    </r>
  </si>
  <si>
    <r>
      <rPr>
        <b/>
        <sz val="14"/>
        <color rgb="FF008000"/>
        <rFont val="Montserrat"/>
      </rPr>
      <t xml:space="preserve">PROBLEM DESCRIPTION (Supplier view) </t>
    </r>
    <r>
      <rPr>
        <sz val="14"/>
        <color rgb="FF008000"/>
        <rFont val="Montserrat"/>
      </rPr>
      <t>[1]</t>
    </r>
  </si>
  <si>
    <r>
      <rPr>
        <b/>
        <sz val="12"/>
        <color rgb="FFFFFFFF"/>
        <rFont val="Montserrat"/>
      </rPr>
      <t xml:space="preserve">4M </t>
    </r>
    <r>
      <rPr>
        <sz val="12"/>
        <color rgb="FFFFFFFF"/>
        <rFont val="Montserrat"/>
      </rPr>
      <t>[2]</t>
    </r>
  </si>
  <si>
    <r>
      <rPr>
        <b/>
        <sz val="12"/>
        <color theme="0"/>
        <rFont val="Montserrat"/>
      </rPr>
      <t xml:space="preserve">FACTORS </t>
    </r>
    <r>
      <rPr>
        <sz val="12"/>
        <color theme="0"/>
        <rFont val="Montserrat"/>
      </rPr>
      <t>[3]</t>
    </r>
  </si>
  <si>
    <r>
      <rPr>
        <b/>
        <sz val="12"/>
        <color rgb="FFFFFFFF"/>
        <rFont val="Montserrat"/>
      </rPr>
      <t xml:space="preserve">STANDARD </t>
    </r>
    <r>
      <rPr>
        <sz val="12"/>
        <color rgb="FFFFFFFF"/>
        <rFont val="Montserrat"/>
      </rPr>
      <t>[5]</t>
    </r>
  </si>
  <si>
    <r>
      <rPr>
        <b/>
        <sz val="12"/>
        <color rgb="FFFFFFFF"/>
        <rFont val="Montserrat"/>
      </rPr>
      <t>Factor VALUE on 
OK PARTS</t>
    </r>
    <r>
      <rPr>
        <sz val="12"/>
        <color rgb="FFFFFFFF"/>
        <rFont val="Montserrat"/>
      </rPr>
      <t xml:space="preserve"> [6]</t>
    </r>
  </si>
  <si>
    <r>
      <rPr>
        <b/>
        <sz val="12"/>
        <color rgb="FFFFFFFF"/>
        <rFont val="Montserrat"/>
      </rPr>
      <t xml:space="preserve">Factor VALUE on 
BAD PARTS </t>
    </r>
    <r>
      <rPr>
        <sz val="12"/>
        <color rgb="FFFFFFFF"/>
        <rFont val="Montserrat"/>
      </rPr>
      <t>[7]</t>
    </r>
  </si>
  <si>
    <r>
      <rPr>
        <b/>
        <sz val="10"/>
        <color rgb="FFFFFFFF"/>
        <rFont val="Montserrat"/>
      </rPr>
      <t xml:space="preserve">Std     OK </t>
    </r>
    <r>
      <rPr>
        <sz val="10"/>
        <color rgb="FFFFFFFF"/>
        <rFont val="Montserrat"/>
      </rPr>
      <t>[10]</t>
    </r>
  </si>
  <si>
    <r>
      <rPr>
        <b/>
        <sz val="10"/>
        <color rgb="FFFFFFFF"/>
        <rFont val="Montserrat"/>
      </rPr>
      <t>Meet std</t>
    </r>
    <r>
      <rPr>
        <sz val="10"/>
        <color rgb="FFFFFFFF"/>
        <rFont val="Montserrat"/>
      </rPr>
      <t xml:space="preserve"> 
[11]</t>
    </r>
  </si>
  <si>
    <r>
      <rPr>
        <b/>
        <sz val="10"/>
        <color rgb="FFFFFFFF"/>
        <rFont val="Montserrat"/>
      </rPr>
      <t>Direct link</t>
    </r>
    <r>
      <rPr>
        <sz val="10"/>
        <color rgb="FFFFFFFF"/>
        <rFont val="Montserrat"/>
      </rPr>
      <t xml:space="preserve"> [12] </t>
    </r>
  </si>
  <si>
    <t xml:space="preserve">ANALYSIS PDCA </t>
  </si>
  <si>
    <t>REPRODUCE THE DEFECT</t>
  </si>
  <si>
    <r>
      <rPr>
        <b/>
        <sz val="10"/>
        <color theme="1"/>
        <rFont val="Montserrat"/>
      </rPr>
      <t>WHAT WAS DONE TO REPRODUCE THE CONCERN?</t>
    </r>
    <r>
      <rPr>
        <sz val="10"/>
        <color theme="1"/>
        <rFont val="Montserrat"/>
      </rPr>
      <t xml:space="preserve"> [1]</t>
    </r>
  </si>
  <si>
    <r>
      <rPr>
        <b/>
        <sz val="10"/>
        <color theme="1"/>
        <rFont val="Montserrat"/>
      </rPr>
      <t xml:space="preserve">HOW WAS IT DONE? </t>
    </r>
    <r>
      <rPr>
        <sz val="10"/>
        <color theme="1"/>
        <rFont val="Montserrat"/>
      </rPr>
      <t>[2]</t>
    </r>
  </si>
  <si>
    <r>
      <rPr>
        <b/>
        <sz val="10"/>
        <color theme="1"/>
        <rFont val="Montserrat"/>
      </rPr>
      <t>WHEN WAS IT DONE?</t>
    </r>
    <r>
      <rPr>
        <sz val="10"/>
        <color theme="1"/>
        <rFont val="Montserrat"/>
      </rPr>
      <t xml:space="preserve"> [3]</t>
    </r>
  </si>
  <si>
    <r>
      <rPr>
        <b/>
        <sz val="10"/>
        <color theme="1"/>
        <rFont val="Montserrat"/>
      </rPr>
      <t>WHAT WAS THE RESULT?</t>
    </r>
    <r>
      <rPr>
        <sz val="10"/>
        <color theme="1"/>
        <rFont val="Montserrat"/>
      </rPr>
      <t xml:space="preserve"> [4]</t>
    </r>
  </si>
  <si>
    <t>ACTION PLAN FOR PERMANENT COUNTERMEASURES - OCCURRENCE</t>
  </si>
  <si>
    <t>CHECK</t>
  </si>
  <si>
    <t>ACT</t>
  </si>
  <si>
    <t>List Root Cause OCC</t>
  </si>
  <si>
    <r>
      <rPr>
        <b/>
        <sz val="10"/>
        <color theme="1"/>
        <rFont val="Montserrat"/>
      </rPr>
      <t xml:space="preserve">ROOT-CAUSE </t>
    </r>
    <r>
      <rPr>
        <sz val="10"/>
        <color theme="1"/>
        <rFont val="Montserrat"/>
      </rPr>
      <t xml:space="preserve">[5]
</t>
    </r>
    <r>
      <rPr>
        <i/>
        <sz val="8"/>
        <color theme="1"/>
        <rFont val="Montserrat"/>
      </rPr>
      <t>select the Root Cause among the list proposed</t>
    </r>
  </si>
  <si>
    <r>
      <rPr>
        <b/>
        <sz val="10"/>
        <color theme="1"/>
        <rFont val="Montserrat"/>
      </rPr>
      <t xml:space="preserve">TYPE OF COUNTERMEASURE </t>
    </r>
    <r>
      <rPr>
        <sz val="10"/>
        <color theme="1"/>
        <rFont val="Montserrat"/>
      </rPr>
      <t>[6]</t>
    </r>
  </si>
  <si>
    <r>
      <rPr>
        <b/>
        <sz val="10"/>
        <color theme="1"/>
        <rFont val="Montserrat"/>
      </rPr>
      <t xml:space="preserve">COUNTERMEASURE </t>
    </r>
    <r>
      <rPr>
        <sz val="10"/>
        <color theme="1"/>
        <rFont val="Montserrat"/>
      </rPr>
      <t>[7]</t>
    </r>
  </si>
  <si>
    <r>
      <rPr>
        <b/>
        <sz val="10"/>
        <color rgb="FF000000"/>
        <rFont val="Montserrat"/>
      </rPr>
      <t xml:space="preserve">STANDARD NUMBER
REVISION LEVEL </t>
    </r>
    <r>
      <rPr>
        <sz val="10"/>
        <color rgb="FF000000"/>
        <rFont val="Montserrat"/>
      </rPr>
      <t>[8]</t>
    </r>
  </si>
  <si>
    <r>
      <rPr>
        <b/>
        <sz val="10"/>
        <color theme="1"/>
        <rFont val="Montserrat"/>
      </rPr>
      <t>WHO</t>
    </r>
    <r>
      <rPr>
        <sz val="10"/>
        <color theme="1"/>
        <rFont val="Montserrat"/>
      </rPr>
      <t xml:space="preserve"> [9]</t>
    </r>
  </si>
  <si>
    <r>
      <rPr>
        <b/>
        <sz val="10"/>
        <color theme="1"/>
        <rFont val="Montserrat"/>
      </rPr>
      <t xml:space="preserve">Due date </t>
    </r>
    <r>
      <rPr>
        <sz val="10"/>
        <color theme="1"/>
        <rFont val="Montserrat"/>
      </rPr>
      <t>[10]</t>
    </r>
  </si>
  <si>
    <r>
      <rPr>
        <b/>
        <sz val="10"/>
        <color theme="1"/>
        <rFont val="Montserrat"/>
      </rPr>
      <t xml:space="preserve">Done date </t>
    </r>
    <r>
      <rPr>
        <sz val="10"/>
        <color theme="1"/>
        <rFont val="Montserrat"/>
      </rPr>
      <t>[11]</t>
    </r>
  </si>
  <si>
    <r>
      <rPr>
        <b/>
        <sz val="10"/>
        <color theme="1"/>
        <rFont val="Montserrat"/>
      </rPr>
      <t xml:space="preserve">Are ALL users including their Direct Manager trained to use this STANDARD? </t>
    </r>
    <r>
      <rPr>
        <sz val="10"/>
        <color theme="1"/>
        <rFont val="Montserrat"/>
      </rPr>
      <t xml:space="preserve"> [12]</t>
    </r>
  </si>
  <si>
    <r>
      <rPr>
        <b/>
        <sz val="10"/>
        <color theme="1"/>
        <rFont val="Montserrat"/>
      </rPr>
      <t xml:space="preserve">Is there an ENFORCEMENT plan for the Direct manager to ensure the respect of this STANDARD? </t>
    </r>
    <r>
      <rPr>
        <sz val="10"/>
        <color theme="1"/>
        <rFont val="Montserrat"/>
      </rPr>
      <t>[13]</t>
    </r>
  </si>
  <si>
    <r>
      <rPr>
        <b/>
        <sz val="10"/>
        <color theme="1"/>
        <rFont val="Montserrat"/>
      </rPr>
      <t xml:space="preserve">Genba Check Done and OK (Date) </t>
    </r>
    <r>
      <rPr>
        <sz val="10"/>
        <color theme="1"/>
        <rFont val="Montserrat"/>
      </rPr>
      <t>[14]</t>
    </r>
  </si>
  <si>
    <t>Document updated?</t>
  </si>
  <si>
    <r>
      <rPr>
        <b/>
        <sz val="10"/>
        <color theme="1"/>
        <rFont val="Montserrat"/>
      </rPr>
      <t>Date when all relevant FMEAs and Control Plans were updated</t>
    </r>
    <r>
      <rPr>
        <sz val="10"/>
        <color theme="1"/>
        <rFont val="Montserrat"/>
      </rPr>
      <t xml:space="preserve"> [18]</t>
    </r>
  </si>
  <si>
    <t>Generalization to other lines / products / site(s) [19]</t>
  </si>
  <si>
    <r>
      <rPr>
        <b/>
        <sz val="10"/>
        <color theme="1"/>
        <rFont val="Montserrat"/>
      </rPr>
      <t>LLC Done?
YES /NO</t>
    </r>
    <r>
      <rPr>
        <sz val="10"/>
        <color theme="1"/>
        <rFont val="Montserrat"/>
      </rPr>
      <t xml:space="preserve"> [20]</t>
    </r>
  </si>
  <si>
    <r>
      <rPr>
        <b/>
        <sz val="10"/>
        <color theme="1"/>
        <rFont val="Montserrat"/>
      </rPr>
      <t>Design FMEA</t>
    </r>
    <r>
      <rPr>
        <sz val="10"/>
        <color theme="1"/>
        <rFont val="Montserrat"/>
      </rPr>
      <t xml:space="preserve"> [15]</t>
    </r>
  </si>
  <si>
    <r>
      <rPr>
        <b/>
        <sz val="10"/>
        <color theme="1"/>
        <rFont val="Montserrat"/>
      </rPr>
      <t xml:space="preserve">Process FMEA </t>
    </r>
    <r>
      <rPr>
        <sz val="10"/>
        <color theme="1"/>
        <rFont val="Montserrat"/>
      </rPr>
      <t>[16]</t>
    </r>
  </si>
  <si>
    <r>
      <rPr>
        <b/>
        <sz val="10"/>
        <color theme="1"/>
        <rFont val="Montserrat"/>
      </rPr>
      <t xml:space="preserve">Control Plan </t>
    </r>
    <r>
      <rPr>
        <sz val="10"/>
        <color theme="1"/>
        <rFont val="Montserrat"/>
      </rPr>
      <t>[17]</t>
    </r>
  </si>
  <si>
    <t>ACTION PLAN FOR PERMANENT COUNTERMEASURES - NON DETECTION</t>
  </si>
  <si>
    <t>List Root Cause NON DET</t>
  </si>
  <si>
    <r>
      <rPr>
        <b/>
        <sz val="10"/>
        <color theme="1"/>
        <rFont val="Montserrat"/>
      </rPr>
      <t xml:space="preserve">ROOT-CAUSE </t>
    </r>
    <r>
      <rPr>
        <sz val="10"/>
        <color theme="1"/>
        <rFont val="Montserrat"/>
      </rPr>
      <t xml:space="preserve">[5]
</t>
    </r>
    <r>
      <rPr>
        <i/>
        <sz val="8"/>
        <color theme="1"/>
        <rFont val="Montserrat"/>
      </rPr>
      <t>select the Root Cause among the list proposed</t>
    </r>
  </si>
  <si>
    <r>
      <rPr>
        <b/>
        <sz val="10"/>
        <color theme="1"/>
        <rFont val="Montserrat"/>
      </rPr>
      <t xml:space="preserve">TYPE OF COUNTERMEASURE </t>
    </r>
    <r>
      <rPr>
        <sz val="10"/>
        <color theme="1"/>
        <rFont val="Montserrat"/>
      </rPr>
      <t>[6]</t>
    </r>
  </si>
  <si>
    <r>
      <rPr>
        <b/>
        <sz val="10"/>
        <color theme="1"/>
        <rFont val="Montserrat"/>
      </rPr>
      <t xml:space="preserve">COUNTERMEASURE </t>
    </r>
    <r>
      <rPr>
        <sz val="10"/>
        <color theme="1"/>
        <rFont val="Montserrat"/>
      </rPr>
      <t>[7]</t>
    </r>
  </si>
  <si>
    <r>
      <rPr>
        <b/>
        <sz val="10"/>
        <color rgb="FF000000"/>
        <rFont val="Montserrat"/>
      </rPr>
      <t xml:space="preserve">STANDARD NUMBER
REVISION LEVEL </t>
    </r>
    <r>
      <rPr>
        <sz val="10"/>
        <color rgb="FF000000"/>
        <rFont val="Montserrat"/>
      </rPr>
      <t>[8]</t>
    </r>
  </si>
  <si>
    <r>
      <rPr>
        <b/>
        <sz val="10"/>
        <color theme="1"/>
        <rFont val="Montserrat"/>
      </rPr>
      <t>WHO</t>
    </r>
    <r>
      <rPr>
        <sz val="10"/>
        <color theme="1"/>
        <rFont val="Montserrat"/>
      </rPr>
      <t xml:space="preserve"> [9]</t>
    </r>
  </si>
  <si>
    <r>
      <rPr>
        <b/>
        <sz val="10"/>
        <color theme="1"/>
        <rFont val="Montserrat"/>
      </rPr>
      <t xml:space="preserve">Due date </t>
    </r>
    <r>
      <rPr>
        <sz val="10"/>
        <color theme="1"/>
        <rFont val="Montserrat"/>
      </rPr>
      <t>[10]</t>
    </r>
  </si>
  <si>
    <r>
      <rPr>
        <b/>
        <sz val="10"/>
        <color theme="1"/>
        <rFont val="Montserrat"/>
      </rPr>
      <t xml:space="preserve">Done date </t>
    </r>
    <r>
      <rPr>
        <sz val="10"/>
        <color theme="1"/>
        <rFont val="Montserrat"/>
      </rPr>
      <t>[11]</t>
    </r>
  </si>
  <si>
    <r>
      <rPr>
        <b/>
        <sz val="10"/>
        <color theme="1"/>
        <rFont val="Montserrat"/>
      </rPr>
      <t xml:space="preserve">Are ALL users including their Direct Manager trained to use this STANDARD? </t>
    </r>
    <r>
      <rPr>
        <sz val="10"/>
        <color theme="1"/>
        <rFont val="Montserrat"/>
      </rPr>
      <t xml:space="preserve"> [12]</t>
    </r>
  </si>
  <si>
    <r>
      <rPr>
        <b/>
        <sz val="10"/>
        <color theme="1"/>
        <rFont val="Montserrat"/>
      </rPr>
      <t xml:space="preserve">Is there an ENFORCEMENT plan for the Direct manager to ensure the respect of this STANDARD? </t>
    </r>
    <r>
      <rPr>
        <sz val="10"/>
        <color theme="1"/>
        <rFont val="Montserrat"/>
      </rPr>
      <t>[13]</t>
    </r>
  </si>
  <si>
    <r>
      <rPr>
        <b/>
        <sz val="10"/>
        <color theme="1"/>
        <rFont val="Montserrat"/>
      </rPr>
      <t xml:space="preserve">Genba Check Done and OK (Date) </t>
    </r>
    <r>
      <rPr>
        <sz val="10"/>
        <color theme="1"/>
        <rFont val="Montserrat"/>
      </rPr>
      <t>[14]</t>
    </r>
  </si>
  <si>
    <r>
      <rPr>
        <b/>
        <sz val="10"/>
        <color theme="1"/>
        <rFont val="Montserrat"/>
      </rPr>
      <t>Date when all relevant FMEAs and Control Plans were updated</t>
    </r>
    <r>
      <rPr>
        <sz val="10"/>
        <color theme="1"/>
        <rFont val="Montserrat"/>
      </rPr>
      <t xml:space="preserve"> [18]</t>
    </r>
  </si>
  <si>
    <r>
      <rPr>
        <b/>
        <sz val="10"/>
        <color theme="1"/>
        <rFont val="Montserrat"/>
      </rPr>
      <t>LLC Done?
YES /NO</t>
    </r>
    <r>
      <rPr>
        <sz val="10"/>
        <color theme="1"/>
        <rFont val="Montserrat"/>
      </rPr>
      <t xml:space="preserve"> [20]</t>
    </r>
  </si>
  <si>
    <r>
      <rPr>
        <b/>
        <sz val="10"/>
        <color theme="1"/>
        <rFont val="Montserrat"/>
      </rPr>
      <t>Design FMEA</t>
    </r>
    <r>
      <rPr>
        <sz val="10"/>
        <color theme="1"/>
        <rFont val="Montserrat"/>
      </rPr>
      <t xml:space="preserve"> [15]</t>
    </r>
  </si>
  <si>
    <r>
      <rPr>
        <b/>
        <sz val="10"/>
        <color theme="1"/>
        <rFont val="Montserrat"/>
      </rPr>
      <t xml:space="preserve">Process FMEA </t>
    </r>
    <r>
      <rPr>
        <sz val="10"/>
        <color theme="1"/>
        <rFont val="Montserrat"/>
      </rPr>
      <t>[16]</t>
    </r>
  </si>
  <si>
    <r>
      <rPr>
        <b/>
        <sz val="10"/>
        <color theme="1"/>
        <rFont val="Montserrat"/>
      </rPr>
      <t xml:space="preserve">Control Plan </t>
    </r>
    <r>
      <rPr>
        <sz val="10"/>
        <color theme="1"/>
        <rFont val="Montserrat"/>
      </rPr>
      <t>[17]</t>
    </r>
  </si>
  <si>
    <r>
      <rPr>
        <b/>
        <sz val="40"/>
        <color theme="1"/>
        <rFont val="Arial"/>
        <family val="2"/>
      </rPr>
      <t>Genba Check</t>
    </r>
    <r>
      <rPr>
        <b/>
        <sz val="36"/>
        <color theme="1"/>
        <rFont val="Arial"/>
        <family val="2"/>
      </rPr>
      <t xml:space="preserve">
</t>
    </r>
    <r>
      <rPr>
        <b/>
        <sz val="18"/>
        <color theme="1"/>
        <rFont val="Arial"/>
        <family val="2"/>
      </rPr>
      <t xml:space="preserve">StEDE PDCA Genba Check Efficiency control  -  StEDE3 workstation assesment
</t>
    </r>
  </si>
  <si>
    <t>Supplier Name</t>
  </si>
  <si>
    <t>StEDE PDCA Genba Check</t>
  </si>
  <si>
    <t xml:space="preserve">EFFICIENCY CONTROL </t>
  </si>
  <si>
    <t>StEDE3 Workstation assesment   result</t>
  </si>
  <si>
    <t>Supplier Location</t>
  </si>
  <si>
    <t>Audit date</t>
  </si>
  <si>
    <t>Auditor name</t>
  </si>
  <si>
    <t>Number of parts since actions are in place</t>
  </si>
  <si>
    <t xml:space="preserve">Incident number </t>
  </si>
  <si>
    <t>Root cause</t>
  </si>
  <si>
    <t>Nb</t>
  </si>
  <si>
    <t>Action:
TECHNICAL / SYSTEMIC
CORRECTIVE ACTION</t>
  </si>
  <si>
    <t>Existence:
STANDARD NUMBER
REVISION LEVEL</t>
  </si>
  <si>
    <t>Deployment: 
Are ALL users including their N+1 (Direct Manager) trained to use this STANDARD ? 
Yes / No</t>
  </si>
  <si>
    <t>Enforcement:
Is there an ENFORCEMENT plan for the N+1 ( Direct manager ) to ensure the respect of this STANDARD ?
Yes / No</t>
  </si>
  <si>
    <t>Action</t>
  </si>
  <si>
    <t>Existence</t>
  </si>
  <si>
    <t>Deployment</t>
  </si>
  <si>
    <t>Enforcement</t>
  </si>
  <si>
    <t>Produced</t>
  </si>
  <si>
    <t>Bad parts</t>
  </si>
  <si>
    <t>StEDE 3  Workstation assesment result</t>
  </si>
  <si>
    <t>TECHNICAL / SYSTEMIC CORRECTIVE ACTION - OCCURRENCE</t>
  </si>
  <si>
    <t>Confirmed on Genba: Supplier / Valeo SQA: Y/N</t>
  </si>
  <si>
    <t>TECHNICAL / SYSTEMIC CORRECTIVE ACTION - NON DETECTION</t>
  </si>
  <si>
    <t>ok</t>
  </si>
  <si>
    <t>nok</t>
  </si>
  <si>
    <t>conditional ok</t>
  </si>
  <si>
    <t>Actions to be defined for "NOK" cells (above)</t>
  </si>
  <si>
    <t>StEDE3 result (lowest score of cells above)</t>
  </si>
  <si>
    <t>Genba Check rate</t>
  </si>
  <si>
    <t>Actions plan for "No" answer to StEDE PDCA Genba check</t>
  </si>
  <si>
    <t>Who</t>
  </si>
  <si>
    <t>When</t>
  </si>
  <si>
    <t>Done date</t>
  </si>
  <si>
    <r>
      <rPr>
        <sz val="40"/>
        <color theme="1"/>
        <rFont val="Arial"/>
        <family val="2"/>
      </rPr>
      <t xml:space="preserve">StEDE3 Workstation Assessment </t>
    </r>
    <r>
      <rPr>
        <sz val="24"/>
        <color theme="1"/>
        <rFont val="Arial"/>
        <family val="2"/>
      </rPr>
      <t>v2.5</t>
    </r>
  </si>
  <si>
    <t xml:space="preserve">Supplier : </t>
  </si>
  <si>
    <t xml:space="preserve">Plant location : </t>
  </si>
  <si>
    <t xml:space="preserve">Assessment date : </t>
  </si>
  <si>
    <t>StEDE3 ASSESSMENT RESULT :</t>
  </si>
  <si>
    <t xml:space="preserve">  Workstation assessed :</t>
  </si>
  <si>
    <t xml:space="preserve">Assessor / Company </t>
  </si>
  <si>
    <t xml:space="preserve">Setter : </t>
  </si>
  <si>
    <t xml:space="preserve">Operator : </t>
  </si>
  <si>
    <t>For supplier self assesment activity, column to be assessed by:</t>
  </si>
  <si>
    <t>Step 1 : 360° Variability Hunting</t>
  </si>
  <si>
    <t>Step 2 : StEDE3 Matrix</t>
  </si>
  <si>
    <t>Direct Manager of the user</t>
  </si>
  <si>
    <t>Manager from an other APU/Department</t>
  </si>
  <si>
    <r>
      <rPr>
        <b/>
        <i/>
        <sz val="18"/>
        <color rgb="FF2E75B5"/>
        <rFont val="Arial"/>
        <family val="2"/>
      </rPr>
      <t xml:space="preserve">Silent Workstation observation for 10/15 min, to detect </t>
    </r>
    <r>
      <rPr>
        <b/>
        <i/>
        <u/>
        <sz val="18"/>
        <color rgb="FF2E75B5"/>
        <rFont val="Arial"/>
        <family val="2"/>
      </rPr>
      <t>any potential Variability</t>
    </r>
    <r>
      <rPr>
        <b/>
        <i/>
        <sz val="18"/>
        <color rgb="FF2E75B5"/>
        <rFont val="Arial"/>
        <family val="2"/>
      </rPr>
      <t xml:space="preserve"> related to :
- machine settings
- operator activities
- quality controls</t>
    </r>
  </si>
  <si>
    <r>
      <rPr>
        <b/>
        <sz val="22"/>
        <color theme="1"/>
        <rFont val="Arial"/>
        <family val="2"/>
      </rPr>
      <t>StEDE3 Matrix</t>
    </r>
    <r>
      <rPr>
        <sz val="18"/>
        <color theme="1"/>
        <rFont val="Arial"/>
        <family val="2"/>
      </rPr>
      <t xml:space="preserve">
</t>
    </r>
    <r>
      <rPr>
        <b/>
        <i/>
        <sz val="18"/>
        <color theme="1"/>
        <rFont val="Arial"/>
        <family val="2"/>
      </rPr>
      <t>Excellence Through Standards</t>
    </r>
  </si>
  <si>
    <t>EXISTING ?</t>
  </si>
  <si>
    <r>
      <rPr>
        <b/>
        <sz val="14"/>
        <color rgb="FF000000"/>
        <rFont val="Arial"/>
        <family val="2"/>
      </rPr>
      <t>DEPLOYED ?</t>
    </r>
    <r>
      <rPr>
        <sz val="14"/>
        <color rgb="FF000000"/>
        <rFont val="Arial"/>
        <family val="2"/>
      </rPr>
      <t xml:space="preserve">
</t>
    </r>
    <r>
      <rPr>
        <i/>
        <sz val="14"/>
        <color rgb="FF000000"/>
        <rFont val="Arial"/>
        <family val="2"/>
      </rPr>
      <t>How were the users trained to apply this STANDARD ?
( including their Direct Manager if not the trainer )</t>
    </r>
  </si>
  <si>
    <r>
      <rPr>
        <b/>
        <sz val="14"/>
        <color rgb="FF000000"/>
        <rFont val="Arial"/>
        <family val="2"/>
      </rPr>
      <t xml:space="preserve">ENFORCED ?
</t>
    </r>
    <r>
      <rPr>
        <i/>
        <sz val="14"/>
        <color rgb="FF000000"/>
        <rFont val="Arial"/>
        <family val="2"/>
      </rPr>
      <t>What is the Direct Manager of the users doing to ensure the strict and continuous EXECUTION of this STANDARD ?</t>
    </r>
  </si>
  <si>
    <t>Clear,
Visible, 
Quantified,
Doable.</t>
  </si>
  <si>
    <t>Respected by users.  
Can be explained by users.</t>
  </si>
  <si>
    <t>The Direct Manager checks on genba the respect of the standards and in case a gap is found an action is defined</t>
  </si>
  <si>
    <t>For a given Process / Workstation : 
Are StANDARDS 
for…</t>
  </si>
  <si>
    <t>… Set-up
Parameters …</t>
  </si>
  <si>
    <t>Parameters list, values and limits and necessary work instructions to set the machine/workstation up for production of the selected part number (to be compared with those used during the FDPR / IS)</t>
  </si>
  <si>
    <t>... Work 
Instructions …</t>
  </si>
  <si>
    <t>Instructions defining how to operate the station safely, to produce parts, and how to maintain the equipment.</t>
  </si>
  <si>
    <t>… Quality 
Controls …</t>
  </si>
  <si>
    <t>Activities to control the quality of the operation or of the product after transformation to ensure only good parts are transferred to the next station</t>
  </si>
  <si>
    <t>Conclusion :</t>
  </si>
  <si>
    <t>Step 3 : Findings</t>
  </si>
  <si>
    <r>
      <rPr>
        <b/>
        <sz val="22"/>
        <color theme="1"/>
        <rFont val="Arial"/>
        <family val="2"/>
      </rPr>
      <t>StEDE3 Matrix</t>
    </r>
    <r>
      <rPr>
        <sz val="18"/>
        <color theme="1"/>
        <rFont val="Arial"/>
        <family val="2"/>
      </rPr>
      <t xml:space="preserve">
</t>
    </r>
    <r>
      <rPr>
        <b/>
        <i/>
        <sz val="18"/>
        <color theme="1"/>
        <rFont val="Arial"/>
        <family val="2"/>
      </rPr>
      <t>Excellence Through Standards</t>
    </r>
  </si>
  <si>
    <r>
      <rPr>
        <b/>
        <sz val="18"/>
        <color rgb="FF000000"/>
        <rFont val="Arial"/>
        <family val="2"/>
      </rPr>
      <t>E</t>
    </r>
    <r>
      <rPr>
        <b/>
        <sz val="12"/>
        <color rgb="FF000000"/>
        <rFont val="Arial"/>
        <family val="2"/>
      </rPr>
      <t>XISTING ?</t>
    </r>
  </si>
  <si>
    <r>
      <rPr>
        <b/>
        <sz val="18"/>
        <color rgb="FF000000"/>
        <rFont val="Arial"/>
        <family val="2"/>
      </rPr>
      <t>D</t>
    </r>
    <r>
      <rPr>
        <b/>
        <sz val="12"/>
        <color rgb="FF000000"/>
        <rFont val="Arial"/>
        <family val="2"/>
      </rPr>
      <t>EPLOYED ?</t>
    </r>
  </si>
  <si>
    <r>
      <rPr>
        <b/>
        <sz val="18"/>
        <color rgb="FF000000"/>
        <rFont val="Arial"/>
        <family val="2"/>
      </rPr>
      <t>E</t>
    </r>
    <r>
      <rPr>
        <b/>
        <sz val="12"/>
        <color rgb="FF000000"/>
        <rFont val="Arial"/>
        <family val="2"/>
      </rPr>
      <t>NFORCED ?</t>
    </r>
  </si>
  <si>
    <t>"Reduction of the variability in our processes, being production or administrative, 
is key to ensure the sustainability of any continuous improvement"</t>
  </si>
  <si>
    <t>Audited by direct manager on Genba at a frequency defined based on frequency of usage of standard.</t>
  </si>
  <si>
    <t>Category
(Ex / Dep / Enf)</t>
  </si>
  <si>
    <t>Findings and next steps</t>
  </si>
  <si>
    <t>Owner</t>
  </si>
  <si>
    <t>Status</t>
  </si>
  <si>
    <t>Is FMEA update  required ? Yes / No</t>
  </si>
  <si>
    <t xml:space="preserve">If "Yes", done date </t>
  </si>
  <si>
    <t>...Set-up 
Parameters …</t>
  </si>
  <si>
    <t>Finding #1 :
Next step :</t>
  </si>
  <si>
    <t>Finding #2 :
Next step :</t>
  </si>
  <si>
    <t>Finding #3 :
Next step :</t>
  </si>
  <si>
    <t>... Work 
Instructions 
…</t>
  </si>
  <si>
    <t>...Quality 
Controls
…</t>
  </si>
  <si>
    <t>VALEO signature</t>
  </si>
  <si>
    <t>SUPPLIER signature</t>
  </si>
  <si>
    <t>OK</t>
  </si>
  <si>
    <t>NOK</t>
  </si>
  <si>
    <t>Conditional OK</t>
  </si>
  <si>
    <t>Level</t>
  </si>
  <si>
    <t>What</t>
  </si>
  <si>
    <t>Rev 1</t>
  </si>
  <si>
    <t>First release of Template including StEDE requirements for the formalization of Action Plan</t>
  </si>
  <si>
    <t>D. Dimur / D. Masucci</t>
  </si>
  <si>
    <t>Rev 2</t>
  </si>
  <si>
    <t>In StEDE action plan, the header "WHO" changed to "WHO and JOB POSITION"</t>
  </si>
  <si>
    <t>D. Masucci</t>
  </si>
  <si>
    <t>Rev 3</t>
  </si>
  <si>
    <t>Tab sheet "Timeline and Process Flow" and "Logical Thinking Grid" grid added. Rephrasing of wording in FTA</t>
  </si>
  <si>
    <t>Rev 4</t>
  </si>
  <si>
    <t>StEDE ACTION PLAN FOR SYSTEMIC CORRECTIVE ACTION, Genba Check and StEDE3 added. Comments in red corner replaced to be displayed when the cursor is in the cell</t>
  </si>
  <si>
    <t>Rev 4.1 [A05]</t>
  </si>
  <si>
    <t>Correction of formula on sheet Genba Check.</t>
  </si>
  <si>
    <t>JM. Stefanczyk</t>
  </si>
  <si>
    <t>A06</t>
  </si>
  <si>
    <t>Correction of formula on sheet StEDE3. Perimeter of Sorting precised. Revision level aligned with codification of Quality documents</t>
  </si>
  <si>
    <t>JM. Stefanczyk / D. Masucci</t>
  </si>
  <si>
    <t>B06</t>
  </si>
  <si>
    <t>StEDE3 sheet updated to V1.7.
Inclusion of Systemic Action in Genbacheck</t>
  </si>
  <si>
    <t>June 30th, 2017</t>
  </si>
  <si>
    <t>B07</t>
  </si>
  <si>
    <t>Genba Check: StEDE3 assesment removed for Systemic Preventive Action</t>
  </si>
  <si>
    <t>September 20th, 2017</t>
  </si>
  <si>
    <t>B08</t>
  </si>
  <si>
    <t>Genba Check: cell name changed from "Findings from genba "   to "Confirmed on Genba: Supplier / Valeo SQA: Y/N"</t>
  </si>
  <si>
    <t>December 11th, 2017</t>
  </si>
  <si>
    <t>B09</t>
  </si>
  <si>
    <t>StEDE3 sheet updated to v2.3</t>
  </si>
  <si>
    <t>JM. Stefanczyk / D. Masucci / L. Belrose</t>
  </si>
  <si>
    <t>February 11th, 2020</t>
  </si>
  <si>
    <t>C01</t>
  </si>
  <si>
    <t>PDCA FTA Template Upgrade inline with VIM PDCA FTA Template</t>
  </si>
  <si>
    <t>Vivekananthan MARAPPAN</t>
  </si>
  <si>
    <t>Mar 15th, 2021</t>
  </si>
  <si>
    <t>C02</t>
  </si>
  <si>
    <t>SQA Genba Check adopted with formula integration + Quick Response section adopted</t>
  </si>
  <si>
    <t>Vivekananthan MARAPPAN + Halil-Kurtulus AKGOZ</t>
  </si>
  <si>
    <t>Mar25th, 2021</t>
  </si>
  <si>
    <t>C03</t>
  </si>
  <si>
    <t>SQA Genba check tab adapted to Action plan  Genba review tab + Removal of the word " adjustment " in Step 1 360° Varaibility Hunting in StEDE3 Matrix</t>
  </si>
  <si>
    <t>JM. Stefanczyk  + Vivekananthan MARAPPAN</t>
  </si>
  <si>
    <t>Jul 12th, 2022</t>
  </si>
  <si>
    <t>C04</t>
  </si>
  <si>
    <t>Wording change about Enforcement : " The Direct Manager checks on genba the respect of the standards and in case a gap is found an action is defined"</t>
  </si>
  <si>
    <t>JM Clarté</t>
  </si>
  <si>
    <t>C05</t>
  </si>
  <si>
    <t>Updated StEDE3 workstation assessment result in SQA Genba Check + Updated Data validation in StEDE3 Matrix</t>
  </si>
  <si>
    <t>Lavanya PALANI</t>
  </si>
  <si>
    <t>D01</t>
  </si>
  <si>
    <t>Adopted of Supplier StEDE PDCA-FTA Template  inline with GST-QU-H01-0007 - B03</t>
  </si>
  <si>
    <t>Damian MASUCCI,
Jocelyn CONTANT, 
Lavanya PALANI,
Mariusz BURCZAK,
Rajendran VINOD</t>
  </si>
  <si>
    <t>Display the quality alert in production line</t>
  </si>
  <si>
    <t>Sana Dkhil</t>
  </si>
  <si>
    <t>MNG2 production line</t>
  </si>
  <si>
    <t xml:space="preserve">Nihed Nabli </t>
  </si>
  <si>
    <t>02/10/2025</t>
  </si>
  <si>
    <t>Check the quantity in stock in AVO, Transit, VALEO sites  for all similar part numbers</t>
  </si>
  <si>
    <t xml:space="preserve">Lassaad Charaabi </t>
  </si>
  <si>
    <t>No</t>
  </si>
  <si>
    <t>Waiting for reception of the bad part, the defect is reproduced manually by cutting the plastic isolation, the part was detected by the operator of the  electrical test &amp; the final control</t>
  </si>
  <si>
    <r>
      <t xml:space="preserve">Team leader : Khadhraoui Radhia
Fial control: Wahiba Ghress matricule 328 </t>
    </r>
    <r>
      <rPr>
        <b/>
        <sz val="9"/>
        <color rgb="FF00B050"/>
        <rFont val="Montserrat"/>
      </rPr>
      <t>--&gt; Level B 
the level B is the level requested to control the brush card</t>
    </r>
  </si>
  <si>
    <t xml:space="preserve">Yes the part was produced in the standard process </t>
  </si>
  <si>
    <t xml:space="preserve">Reinject the similar defect </t>
  </si>
  <si>
    <t>V53512215, 53512445, 535 12 565, V53512525, V53512535</t>
  </si>
  <si>
    <r>
      <rPr>
        <b/>
        <sz val="9"/>
        <color rgb="FF0000FF"/>
        <rFont val="Montserrat"/>
      </rPr>
      <t>Standart : no naked wire</t>
    </r>
    <r>
      <rPr>
        <sz val="9"/>
        <color theme="1"/>
        <rFont val="Montserrat"/>
      </rPr>
      <t xml:space="preserve">
</t>
    </r>
    <r>
      <rPr>
        <b/>
        <sz val="9"/>
        <color rgb="FF00B050"/>
        <rFont val="Montserrat"/>
      </rPr>
      <t>Good part : no naked wire</t>
    </r>
    <r>
      <rPr>
        <sz val="9"/>
        <color theme="1"/>
        <rFont val="Montserrat"/>
      </rPr>
      <t xml:space="preserve">
</t>
    </r>
    <r>
      <rPr>
        <b/>
        <sz val="9"/>
        <color rgb="FFFF0000"/>
        <rFont val="Montserrat"/>
      </rPr>
      <t>Bad part : naked wire ( waiting for reception of the bad part)</t>
    </r>
  </si>
  <si>
    <t>Organize the pickup of the bad part by DHL</t>
  </si>
  <si>
    <t>The similar defect is detected by the final control &amp; the operator of the mounting connector</t>
  </si>
  <si>
    <t>Zohra Souissi</t>
  </si>
  <si>
    <t>Check the traceability ( SCRAP, QRAP, maintenace intervention)</t>
  </si>
  <si>
    <t>no special events (0 scrap &amp; 0 maintenace intervention)</t>
  </si>
  <si>
    <t>VWS-W11CHA1-2510-001: Naked wire</t>
  </si>
  <si>
    <t>Baraa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</si>
</sst>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&quot; &quot;d&quot;, &quot;yyyy"/>
    <numFmt numFmtId="165" formatCode="dd/mm/yy"/>
    <numFmt numFmtId="166" formatCode="General&quot; / 9&quot;"/>
    <numFmt numFmtId="167" formatCode="[$-40C]d\-mmm\-yy"/>
  </numFmts>
  <fonts count="147">
    <font>
      <sz val="11"/>
      <color rgb="FF000000"/>
      <name val="Calibri"/>
      <scheme val="minor"/>
    </font>
    <font>
      <b/>
      <sz val="18"/>
      <color rgb="FF000000"/>
      <name val="Montserrat"/>
    </font>
    <font>
      <sz val="11"/>
      <name val="Calibri"/>
      <family val="2"/>
    </font>
    <font>
      <sz val="24"/>
      <color rgb="FFFFFFFF"/>
      <name val="Montserrat"/>
    </font>
    <font>
      <sz val="24"/>
      <color theme="1"/>
      <name val="Montserrat"/>
    </font>
    <font>
      <sz val="12"/>
      <color theme="1"/>
      <name val="Montserrat"/>
    </font>
    <font>
      <sz val="11"/>
      <color theme="1"/>
      <name val="Montserrat"/>
    </font>
    <font>
      <b/>
      <sz val="32"/>
      <color rgb="FFFFFFFF"/>
      <name val="Montserrat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Montserrat"/>
    </font>
    <font>
      <b/>
      <sz val="18"/>
      <color rgb="FFFFFFFF"/>
      <name val="Montserrat"/>
    </font>
    <font>
      <sz val="8"/>
      <color theme="1"/>
      <name val="Montserrat"/>
    </font>
    <font>
      <sz val="8"/>
      <color rgb="FF002060"/>
      <name val="Montserrat"/>
    </font>
    <font>
      <b/>
      <sz val="13"/>
      <color theme="1"/>
      <name val="Montserrat"/>
    </font>
    <font>
      <b/>
      <sz val="11"/>
      <color theme="1"/>
      <name val="Montserrat"/>
    </font>
    <font>
      <sz val="16"/>
      <color rgb="FFFFFFFF"/>
      <name val="Montserrat"/>
    </font>
    <font>
      <sz val="10"/>
      <color theme="1"/>
      <name val="Montserrat"/>
    </font>
    <font>
      <sz val="16"/>
      <color theme="1"/>
      <name val="Montserrat"/>
    </font>
    <font>
      <sz val="26"/>
      <color theme="1"/>
      <name val="Montserrat"/>
    </font>
    <font>
      <sz val="10"/>
      <color theme="1"/>
      <name val="Calibri"/>
      <family val="2"/>
    </font>
    <font>
      <sz val="26"/>
      <color rgb="FFFFFFFF"/>
      <name val="Montserrat"/>
    </font>
    <font>
      <sz val="11"/>
      <color rgb="FFFFFFFF"/>
      <name val="Calibri"/>
      <family val="2"/>
    </font>
    <font>
      <b/>
      <sz val="16"/>
      <color theme="1"/>
      <name val="Montserrat"/>
    </font>
    <font>
      <b/>
      <sz val="36"/>
      <color rgb="FFFFFFFF"/>
      <name val="Montserrat"/>
    </font>
    <font>
      <b/>
      <sz val="14"/>
      <color rgb="FF000000"/>
      <name val="Montserrat"/>
    </font>
    <font>
      <sz val="9"/>
      <color theme="1"/>
      <name val="Montserrat"/>
    </font>
    <font>
      <b/>
      <sz val="10"/>
      <color rgb="FF003300"/>
      <name val="Montserrat"/>
    </font>
    <font>
      <b/>
      <sz val="18"/>
      <color rgb="FF003300"/>
      <name val="Montserrat"/>
    </font>
    <font>
      <b/>
      <sz val="12"/>
      <color theme="1"/>
      <name val="Montserrat"/>
    </font>
    <font>
      <b/>
      <sz val="10"/>
      <color theme="1"/>
      <name val="Montserrat"/>
    </font>
    <font>
      <sz val="9"/>
      <color rgb="FF000000"/>
      <name val="Montserrat"/>
    </font>
    <font>
      <sz val="24"/>
      <color rgb="FFFF0000"/>
      <name val="Montserrat"/>
    </font>
    <font>
      <b/>
      <sz val="9"/>
      <color rgb="FF000000"/>
      <name val="Montserrat"/>
    </font>
    <font>
      <b/>
      <sz val="15"/>
      <color theme="1"/>
      <name val="Montserrat"/>
    </font>
    <font>
      <b/>
      <sz val="14"/>
      <color rgb="FFFFFFFF"/>
      <name val="Montserrat"/>
    </font>
    <font>
      <sz val="8"/>
      <color rgb="FF000000"/>
      <name val="Montserrat"/>
    </font>
    <font>
      <b/>
      <sz val="20"/>
      <color theme="1"/>
      <name val="Montserrat"/>
    </font>
    <font>
      <b/>
      <sz val="36"/>
      <color theme="1"/>
      <name val="Montserrat"/>
    </font>
    <font>
      <b/>
      <sz val="36"/>
      <color rgb="FFFF0000"/>
      <name val="Montserrat"/>
    </font>
    <font>
      <b/>
      <sz val="10"/>
      <color rgb="FFFF0000"/>
      <name val="Montserrat"/>
    </font>
    <font>
      <b/>
      <sz val="9"/>
      <color rgb="FFFF0000"/>
      <name val="Montserrat"/>
    </font>
    <font>
      <sz val="9"/>
      <color theme="1"/>
      <name val="Calibri"/>
      <family val="2"/>
    </font>
    <font>
      <u/>
      <sz val="9"/>
      <color theme="1"/>
      <name val="Montserrat"/>
    </font>
    <font>
      <b/>
      <sz val="9"/>
      <color theme="1"/>
      <name val="Montserrat"/>
    </font>
    <font>
      <b/>
      <sz val="27"/>
      <color rgb="FF000000"/>
      <name val="Montserrat"/>
    </font>
    <font>
      <b/>
      <sz val="12"/>
      <color rgb="FF000000"/>
      <name val="Montserrat"/>
    </font>
    <font>
      <b/>
      <sz val="12"/>
      <color rgb="FFFFFFFF"/>
      <name val="Montserrat"/>
    </font>
    <font>
      <b/>
      <sz val="18"/>
      <color rgb="FF366092"/>
      <name val="Montserrat"/>
    </font>
    <font>
      <b/>
      <sz val="11"/>
      <color rgb="FF000000"/>
      <name val="Montserrat"/>
    </font>
    <font>
      <sz val="11"/>
      <color rgb="FFFFFFFF"/>
      <name val="Montserrat"/>
    </font>
    <font>
      <b/>
      <sz val="11"/>
      <color rgb="FF366092"/>
      <name val="Montserrat"/>
    </font>
    <font>
      <b/>
      <sz val="11"/>
      <color rgb="FFFFFFFF"/>
      <name val="Montserrat"/>
    </font>
    <font>
      <sz val="11"/>
      <color rgb="FF3C4043"/>
      <name val="Montserrat"/>
    </font>
    <font>
      <b/>
      <sz val="24"/>
      <color rgb="FF000000"/>
      <name val="Montserrat"/>
    </font>
    <font>
      <b/>
      <sz val="24"/>
      <color theme="1"/>
      <name val="Montserrat"/>
    </font>
    <font>
      <sz val="12"/>
      <color theme="1"/>
      <name val="Arial"/>
      <family val="2"/>
    </font>
    <font>
      <sz val="18"/>
      <color theme="1"/>
      <name val="Montserrat"/>
    </font>
    <font>
      <b/>
      <i/>
      <sz val="10"/>
      <color theme="1"/>
      <name val="Montserrat"/>
    </font>
    <font>
      <b/>
      <sz val="14"/>
      <color rgb="FF008000"/>
      <name val="Montserrat"/>
    </font>
    <font>
      <sz val="14"/>
      <color rgb="FF008000"/>
      <name val="Montserrat"/>
    </font>
    <font>
      <sz val="14"/>
      <color theme="1"/>
      <name val="Montserrat"/>
    </font>
    <font>
      <b/>
      <sz val="20"/>
      <color rgb="FF008000"/>
      <name val="Montserrat"/>
    </font>
    <font>
      <sz val="20"/>
      <color theme="1"/>
      <name val="Montserrat"/>
    </font>
    <font>
      <sz val="20"/>
      <color rgb="FF008000"/>
      <name val="Montserrat"/>
    </font>
    <font>
      <b/>
      <sz val="12"/>
      <color theme="0"/>
      <name val="Montserrat"/>
    </font>
    <font>
      <sz val="12"/>
      <color rgb="FF008000"/>
      <name val="Montserrat"/>
    </font>
    <font>
      <sz val="10"/>
      <color rgb="FFFFFFFF"/>
      <name val="Montserrat"/>
    </font>
    <font>
      <b/>
      <sz val="10"/>
      <color rgb="FFFFFFFF"/>
      <name val="Montserrat"/>
    </font>
    <font>
      <sz val="9"/>
      <color rgb="FF008000"/>
      <name val="Montserrat"/>
    </font>
    <font>
      <b/>
      <sz val="9"/>
      <color rgb="FFFFFFFF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sz val="10"/>
      <color rgb="FF000000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b/>
      <sz val="10"/>
      <color rgb="FF000000"/>
      <name val="Montserrat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b/>
      <sz val="12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  <font>
      <sz val="9"/>
      <color theme="1"/>
      <name val="Arial"/>
      <family val="2"/>
    </font>
    <font>
      <sz val="40"/>
      <color theme="1"/>
      <name val="Arial"/>
      <family val="2"/>
    </font>
    <font>
      <b/>
      <sz val="14"/>
      <color theme="1"/>
      <name val="Arial"/>
      <family val="2"/>
    </font>
    <font>
      <b/>
      <i/>
      <sz val="20"/>
      <color rgb="FF000000"/>
      <name val="Arial"/>
      <family val="2"/>
    </font>
    <font>
      <i/>
      <sz val="36"/>
      <color theme="1"/>
      <name val="Arial"/>
      <family val="2"/>
    </font>
    <font>
      <b/>
      <i/>
      <u/>
      <sz val="22"/>
      <color rgb="FF2E75B5"/>
      <name val="Arial"/>
      <family val="2"/>
    </font>
    <font>
      <b/>
      <i/>
      <u/>
      <sz val="22"/>
      <color rgb="FF2E75B5"/>
      <name val="Arial"/>
      <family val="2"/>
    </font>
    <font>
      <b/>
      <i/>
      <sz val="18"/>
      <color rgb="FF2E75B5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Arial"/>
      <family val="2"/>
    </font>
    <font>
      <i/>
      <sz val="12"/>
      <color theme="1"/>
      <name val="Arial"/>
      <family val="2"/>
    </font>
    <font>
      <sz val="30"/>
      <color theme="1"/>
      <name val="Calibri"/>
      <family val="2"/>
    </font>
    <font>
      <b/>
      <i/>
      <sz val="18"/>
      <color theme="1"/>
      <name val="Arial"/>
      <family val="2"/>
    </font>
    <font>
      <b/>
      <i/>
      <u/>
      <sz val="22"/>
      <color rgb="FF2E75B5"/>
      <name val="Arial"/>
      <family val="2"/>
    </font>
    <font>
      <i/>
      <sz val="19"/>
      <color theme="1"/>
      <name val="Arial"/>
      <family val="2"/>
    </font>
    <font>
      <i/>
      <sz val="20"/>
      <color theme="1"/>
      <name val="Arial"/>
      <family val="2"/>
    </font>
    <font>
      <b/>
      <i/>
      <sz val="16"/>
      <color theme="1"/>
      <name val="Arial"/>
      <family val="2"/>
    </font>
    <font>
      <sz val="11"/>
      <color rgb="FF000000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8"/>
      <color rgb="FFFFFFFF"/>
      <name val="Montserrat"/>
    </font>
    <font>
      <b/>
      <sz val="12"/>
      <color rgb="FF0000FF"/>
      <name val="Montserrat"/>
    </font>
    <font>
      <b/>
      <sz val="12"/>
      <color rgb="FF00FF00"/>
      <name val="Montserrat"/>
    </font>
    <font>
      <b/>
      <sz val="12"/>
      <color rgb="FFFF0000"/>
      <name val="Montserrat"/>
    </font>
    <font>
      <b/>
      <sz val="10"/>
      <color theme="1"/>
      <name val="Montserrat, Arial"/>
    </font>
    <font>
      <sz val="10"/>
      <color theme="1"/>
      <name val="Montserrat, Arial"/>
    </font>
    <font>
      <b/>
      <sz val="9"/>
      <color rgb="FF000000"/>
      <name val="Montserrat, Arial"/>
    </font>
    <font>
      <sz val="9"/>
      <color rgb="FF000000"/>
      <name val="Montserrat, Arial"/>
    </font>
    <font>
      <sz val="14"/>
      <color rgb="FFFFFFFF"/>
      <name val="Montserrat"/>
    </font>
    <font>
      <sz val="11"/>
      <color rgb="FF000000"/>
      <name val="Montserrat"/>
    </font>
    <font>
      <sz val="11"/>
      <color rgb="FFFF0000"/>
      <name val="Montserrat"/>
    </font>
    <font>
      <sz val="24"/>
      <color rgb="FF000000"/>
      <name val="Montserrat"/>
    </font>
    <font>
      <sz val="18"/>
      <color rgb="FF000000"/>
      <name val="Montserrat"/>
    </font>
    <font>
      <sz val="12"/>
      <color rgb="FFFFFFFF"/>
      <name val="Montserrat"/>
    </font>
    <font>
      <sz val="12"/>
      <color theme="0"/>
      <name val="Montserrat"/>
    </font>
    <font>
      <i/>
      <sz val="8"/>
      <color theme="1"/>
      <name val="Montserrat"/>
    </font>
    <font>
      <b/>
      <sz val="40"/>
      <color theme="1"/>
      <name val="Arial"/>
      <family val="2"/>
    </font>
    <font>
      <sz val="24"/>
      <color theme="1"/>
      <name val="Arial"/>
      <family val="2"/>
    </font>
    <font>
      <b/>
      <i/>
      <u/>
      <sz val="18"/>
      <color rgb="FF2E75B5"/>
      <name val="Arial"/>
      <family val="2"/>
    </font>
    <font>
      <b/>
      <sz val="22"/>
      <color theme="1"/>
      <name val="Arial"/>
      <family val="2"/>
    </font>
    <font>
      <sz val="18"/>
      <color theme="1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B050"/>
      <name val="Montserrat"/>
    </font>
    <font>
      <b/>
      <sz val="9"/>
      <color rgb="FF0000FF"/>
      <name val="Montserrat"/>
    </font>
  </fonts>
  <fills count="23">
    <fill>
      <patternFill patternType="none"/>
    </fill>
    <fill>
      <patternFill patternType="gray125"/>
    </fill>
    <fill>
      <patternFill patternType="solid">
        <fgColor rgb="FF82E600"/>
        <bgColor rgb="FF82E6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3B71"/>
        <bgColor rgb="FF003B71"/>
      </patternFill>
    </fill>
    <fill>
      <patternFill patternType="solid">
        <fgColor rgb="FFFFB600"/>
        <bgColor rgb="FFFFB6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989898"/>
        <bgColor rgb="FF98989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4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FF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3B71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5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4" xfId="0" applyFont="1" applyBorder="1"/>
    <xf numFmtId="0" fontId="10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5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16" fillId="3" borderId="5" xfId="0" applyFont="1" applyFill="1" applyBorder="1" applyAlignment="1">
      <alignment vertical="center"/>
    </xf>
    <xf numFmtId="0" fontId="6" fillId="0" borderId="13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8" fillId="3" borderId="5" xfId="0" applyFont="1" applyFill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12" fillId="0" borderId="0" xfId="0" applyFont="1" applyAlignment="1">
      <alignment wrapText="1"/>
    </xf>
    <xf numFmtId="0" fontId="20" fillId="3" borderId="5" xfId="0" applyFont="1" applyFill="1" applyBorder="1" applyAlignment="1">
      <alignment vertical="top"/>
    </xf>
    <xf numFmtId="0" fontId="17" fillId="0" borderId="0" xfId="0" applyFont="1" applyAlignment="1">
      <alignment vertical="top" wrapText="1"/>
    </xf>
    <xf numFmtId="0" fontId="9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21" fillId="3" borderId="5" xfId="0" applyFont="1" applyFill="1" applyBorder="1" applyAlignment="1">
      <alignment horizontal="center" vertical="center"/>
    </xf>
    <xf numFmtId="0" fontId="22" fillId="0" borderId="0" xfId="0" applyFont="1"/>
    <xf numFmtId="0" fontId="17" fillId="0" borderId="29" xfId="0" applyFont="1" applyBorder="1" applyAlignment="1">
      <alignment horizontal="left" vertical="center" wrapText="1"/>
    </xf>
    <xf numFmtId="14" fontId="17" fillId="0" borderId="39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6" fillId="0" borderId="0" xfId="0" applyFont="1"/>
    <xf numFmtId="0" fontId="28" fillId="0" borderId="1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26" fillId="0" borderId="17" xfId="0" applyNumberFormat="1" applyFont="1" applyBorder="1" applyAlignment="1">
      <alignment horizontal="left" vertical="top" wrapText="1"/>
    </xf>
    <xf numFmtId="0" fontId="30" fillId="4" borderId="20" xfId="0" applyFont="1" applyFill="1" applyBorder="1" applyAlignment="1">
      <alignment vertical="center" wrapText="1"/>
    </xf>
    <xf numFmtId="0" fontId="32" fillId="0" borderId="13" xfId="0" applyFont="1" applyBorder="1" applyAlignment="1">
      <alignment horizontal="center"/>
    </xf>
    <xf numFmtId="49" fontId="33" fillId="0" borderId="4" xfId="0" applyNumberFormat="1" applyFont="1" applyBorder="1" applyAlignment="1">
      <alignment vertical="top" wrapText="1"/>
    </xf>
    <xf numFmtId="49" fontId="26" fillId="0" borderId="4" xfId="0" applyNumberFormat="1" applyFont="1" applyBorder="1" applyAlignment="1">
      <alignment vertical="top" wrapText="1"/>
    </xf>
    <xf numFmtId="0" fontId="24" fillId="0" borderId="13" xfId="0" applyFont="1" applyBorder="1" applyAlignment="1">
      <alignment horizontal="center" vertical="center"/>
    </xf>
    <xf numFmtId="0" fontId="9" fillId="0" borderId="13" xfId="0" applyFont="1" applyBorder="1"/>
    <xf numFmtId="49" fontId="26" fillId="0" borderId="56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vertical="center" wrapText="1"/>
    </xf>
    <xf numFmtId="49" fontId="4" fillId="3" borderId="5" xfId="0" applyNumberFormat="1" applyFont="1" applyFill="1" applyBorder="1" applyAlignment="1">
      <alignment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6" fillId="7" borderId="60" xfId="0" applyFont="1" applyFill="1" applyBorder="1" applyAlignment="1">
      <alignment vertical="center"/>
    </xf>
    <xf numFmtId="0" fontId="6" fillId="7" borderId="61" xfId="0" applyFont="1" applyFill="1" applyBorder="1" applyAlignment="1">
      <alignment vertical="center"/>
    </xf>
    <xf numFmtId="0" fontId="6" fillId="2" borderId="60" xfId="0" applyFont="1" applyFill="1" applyBorder="1" applyAlignment="1">
      <alignment vertical="center"/>
    </xf>
    <xf numFmtId="0" fontId="6" fillId="2" borderId="62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0" borderId="0" xfId="0" applyFont="1"/>
    <xf numFmtId="0" fontId="18" fillId="3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0" fontId="37" fillId="7" borderId="68" xfId="0" applyFont="1" applyFill="1" applyBorder="1" applyAlignment="1">
      <alignment horizontal="right" vertical="center"/>
    </xf>
    <xf numFmtId="0" fontId="6" fillId="7" borderId="68" xfId="0" applyFont="1" applyFill="1" applyBorder="1" applyAlignment="1">
      <alignment vertical="center"/>
    </xf>
    <xf numFmtId="0" fontId="6" fillId="7" borderId="71" xfId="0" applyFont="1" applyFill="1" applyBorder="1" applyAlignment="1">
      <alignment vertical="center"/>
    </xf>
    <xf numFmtId="0" fontId="38" fillId="2" borderId="68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/>
    </xf>
    <xf numFmtId="0" fontId="39" fillId="3" borderId="73" xfId="0" applyFont="1" applyFill="1" applyBorder="1" applyAlignment="1">
      <alignment horizontal="center" vertical="center"/>
    </xf>
    <xf numFmtId="0" fontId="6" fillId="0" borderId="74" xfId="0" applyFont="1" applyBorder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4" borderId="20" xfId="0" applyFont="1" applyFill="1" applyBorder="1" applyAlignment="1">
      <alignment horizontal="center" vertical="center"/>
    </xf>
    <xf numFmtId="0" fontId="42" fillId="0" borderId="0" xfId="0" applyFont="1"/>
    <xf numFmtId="49" fontId="26" fillId="4" borderId="20" xfId="0" applyNumberFormat="1" applyFont="1" applyFill="1" applyBorder="1" applyAlignment="1">
      <alignment horizontal="center" vertical="center"/>
    </xf>
    <xf numFmtId="49" fontId="43" fillId="3" borderId="5" xfId="0" applyNumberFormat="1" applyFont="1" applyFill="1" applyBorder="1" applyAlignment="1">
      <alignment vertical="center"/>
    </xf>
    <xf numFmtId="49" fontId="26" fillId="3" borderId="5" xfId="0" applyNumberFormat="1" applyFont="1" applyFill="1" applyBorder="1" applyAlignment="1">
      <alignment horizontal="left" vertical="center"/>
    </xf>
    <xf numFmtId="0" fontId="26" fillId="4" borderId="75" xfId="0" applyFont="1" applyFill="1" applyBorder="1" applyAlignment="1">
      <alignment horizontal="center" vertical="center"/>
    </xf>
    <xf numFmtId="0" fontId="17" fillId="0" borderId="76" xfId="0" applyFont="1" applyBorder="1" applyAlignment="1">
      <alignment vertical="center"/>
    </xf>
    <xf numFmtId="0" fontId="17" fillId="0" borderId="74" xfId="0" applyFont="1" applyBorder="1" applyAlignment="1">
      <alignment vertical="center"/>
    </xf>
    <xf numFmtId="49" fontId="17" fillId="0" borderId="4" xfId="0" applyNumberFormat="1" applyFont="1" applyBorder="1" applyAlignment="1">
      <alignment horizontal="left" vertical="center"/>
    </xf>
    <xf numFmtId="1" fontId="26" fillId="3" borderId="20" xfId="0" applyNumberFormat="1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left" vertical="center"/>
    </xf>
    <xf numFmtId="49" fontId="26" fillId="3" borderId="5" xfId="0" applyNumberFormat="1" applyFont="1" applyFill="1" applyBorder="1" applyAlignment="1">
      <alignment vertical="center"/>
    </xf>
    <xf numFmtId="165" fontId="26" fillId="3" borderId="75" xfId="0" applyNumberFormat="1" applyFont="1" applyFill="1" applyBorder="1" applyAlignment="1">
      <alignment horizontal="center" vertical="center"/>
    </xf>
    <xf numFmtId="165" fontId="26" fillId="0" borderId="20" xfId="0" applyNumberFormat="1" applyFont="1" applyBorder="1" applyAlignment="1">
      <alignment horizontal="center" vertical="center"/>
    </xf>
    <xf numFmtId="0" fontId="44" fillId="3" borderId="5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49" fontId="17" fillId="0" borderId="4" xfId="0" applyNumberFormat="1" applyFont="1" applyBorder="1" applyAlignment="1">
      <alignment horizontal="left" vertical="center" wrapText="1"/>
    </xf>
    <xf numFmtId="165" fontId="26" fillId="3" borderId="20" xfId="0" applyNumberFormat="1" applyFont="1" applyFill="1" applyBorder="1" applyAlignment="1">
      <alignment horizontal="center" vertical="center"/>
    </xf>
    <xf numFmtId="49" fontId="31" fillId="3" borderId="20" xfId="0" applyNumberFormat="1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9" fillId="0" borderId="0" xfId="0" applyFont="1"/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39" fillId="3" borderId="68" xfId="0" applyFont="1" applyFill="1" applyBorder="1" applyAlignment="1">
      <alignment horizontal="center" vertical="center"/>
    </xf>
    <xf numFmtId="0" fontId="39" fillId="3" borderId="71" xfId="0" applyFont="1" applyFill="1" applyBorder="1" applyAlignment="1">
      <alignment horizontal="center" vertical="center"/>
    </xf>
    <xf numFmtId="0" fontId="50" fillId="5" borderId="20" xfId="0" applyFont="1" applyFill="1" applyBorder="1" applyAlignment="1">
      <alignment horizontal="left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/>
    </xf>
    <xf numFmtId="0" fontId="49" fillId="0" borderId="20" xfId="0" applyFont="1" applyBorder="1" applyAlignment="1">
      <alignment horizontal="left" vertical="center"/>
    </xf>
    <xf numFmtId="0" fontId="6" fillId="0" borderId="20" xfId="0" applyFont="1" applyBorder="1"/>
    <xf numFmtId="0" fontId="53" fillId="3" borderId="5" xfId="0" applyFont="1" applyFill="1" applyBorder="1" applyAlignment="1">
      <alignment horizontal="left"/>
    </xf>
    <xf numFmtId="0" fontId="51" fillId="0" borderId="0" xfId="0" applyFont="1" applyAlignment="1">
      <alignment horizontal="center"/>
    </xf>
    <xf numFmtId="0" fontId="47" fillId="5" borderId="20" xfId="0" applyFont="1" applyFill="1" applyBorder="1" applyAlignment="1">
      <alignment horizontal="center" vertical="center"/>
    </xf>
    <xf numFmtId="0" fontId="47" fillId="5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26" fillId="0" borderId="20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center" vertical="center" wrapText="1"/>
    </xf>
    <xf numFmtId="14" fontId="26" fillId="0" borderId="20" xfId="0" applyNumberFormat="1" applyFont="1" applyBorder="1" applyAlignment="1">
      <alignment horizontal="center" vertical="center"/>
    </xf>
    <xf numFmtId="0" fontId="26" fillId="3" borderId="79" xfId="0" applyFont="1" applyFill="1" applyBorder="1" applyAlignment="1">
      <alignment vertical="center"/>
    </xf>
    <xf numFmtId="0" fontId="42" fillId="0" borderId="19" xfId="0" applyFont="1" applyBorder="1" applyAlignment="1">
      <alignment vertical="center"/>
    </xf>
    <xf numFmtId="0" fontId="42" fillId="3" borderId="80" xfId="0" applyFont="1" applyFill="1" applyBorder="1" applyAlignment="1">
      <alignment vertical="center"/>
    </xf>
    <xf numFmtId="3" fontId="42" fillId="3" borderId="81" xfId="0" applyNumberFormat="1" applyFont="1" applyFill="1" applyBorder="1" applyAlignment="1">
      <alignment vertical="center"/>
    </xf>
    <xf numFmtId="3" fontId="26" fillId="3" borderId="81" xfId="0" applyNumberFormat="1" applyFont="1" applyFill="1" applyBorder="1" applyAlignment="1">
      <alignment horizontal="center" vertical="center"/>
    </xf>
    <xf numFmtId="0" fontId="26" fillId="3" borderId="82" xfId="0" applyFont="1" applyFill="1" applyBorder="1"/>
    <xf numFmtId="0" fontId="42" fillId="3" borderId="5" xfId="0" applyFont="1" applyFill="1" applyBorder="1"/>
    <xf numFmtId="0" fontId="42" fillId="3" borderId="80" xfId="0" applyFont="1" applyFill="1" applyBorder="1"/>
    <xf numFmtId="0" fontId="5" fillId="3" borderId="82" xfId="0" applyFont="1" applyFill="1" applyBorder="1" applyAlignment="1">
      <alignment vertical="center"/>
    </xf>
    <xf numFmtId="0" fontId="5" fillId="3" borderId="80" xfId="0" applyFont="1" applyFill="1" applyBorder="1" applyAlignment="1">
      <alignment vertical="center"/>
    </xf>
    <xf numFmtId="0" fontId="9" fillId="3" borderId="80" xfId="0" applyFont="1" applyFill="1" applyBorder="1" applyAlignment="1">
      <alignment vertical="center"/>
    </xf>
    <xf numFmtId="0" fontId="9" fillId="3" borderId="83" xfId="0" applyFont="1" applyFill="1" applyBorder="1" applyAlignment="1">
      <alignment vertical="center"/>
    </xf>
    <xf numFmtId="0" fontId="9" fillId="0" borderId="55" xfId="0" applyFont="1" applyBorder="1" applyAlignment="1">
      <alignment vertical="center"/>
    </xf>
    <xf numFmtId="0" fontId="56" fillId="3" borderId="91" xfId="0" applyFont="1" applyFill="1" applyBorder="1" applyAlignment="1">
      <alignment vertical="center"/>
    </xf>
    <xf numFmtId="0" fontId="56" fillId="3" borderId="92" xfId="0" applyFont="1" applyFill="1" applyBorder="1" applyAlignment="1">
      <alignment vertical="center"/>
    </xf>
    <xf numFmtId="0" fontId="56" fillId="3" borderId="93" xfId="0" applyFont="1" applyFill="1" applyBorder="1" applyAlignment="1">
      <alignment vertical="center"/>
    </xf>
    <xf numFmtId="0" fontId="56" fillId="3" borderId="82" xfId="0" applyFont="1" applyFill="1" applyBorder="1" applyAlignment="1">
      <alignment vertical="center"/>
    </xf>
    <xf numFmtId="0" fontId="56" fillId="3" borderId="5" xfId="0" applyFont="1" applyFill="1" applyBorder="1" applyAlignment="1">
      <alignment vertical="center"/>
    </xf>
    <xf numFmtId="0" fontId="56" fillId="3" borderId="80" xfId="0" applyFont="1" applyFill="1" applyBorder="1" applyAlignment="1">
      <alignment vertical="center"/>
    </xf>
    <xf numFmtId="0" fontId="56" fillId="3" borderId="94" xfId="0" applyFont="1" applyFill="1" applyBorder="1" applyAlignment="1">
      <alignment vertical="center"/>
    </xf>
    <xf numFmtId="0" fontId="56" fillId="3" borderId="95" xfId="0" applyFont="1" applyFill="1" applyBorder="1" applyAlignment="1">
      <alignment vertical="center"/>
    </xf>
    <xf numFmtId="0" fontId="56" fillId="3" borderId="81" xfId="0" applyFont="1" applyFill="1" applyBorder="1" applyAlignment="1">
      <alignment vertical="center"/>
    </xf>
    <xf numFmtId="0" fontId="57" fillId="0" borderId="0" xfId="0" applyFont="1" applyAlignment="1">
      <alignment vertical="center"/>
    </xf>
    <xf numFmtId="0" fontId="61" fillId="3" borderId="5" xfId="0" applyFont="1" applyFill="1" applyBorder="1" applyAlignment="1">
      <alignment vertical="center"/>
    </xf>
    <xf numFmtId="0" fontId="62" fillId="3" borderId="82" xfId="0" applyFont="1" applyFill="1" applyBorder="1" applyAlignment="1">
      <alignment vertical="center"/>
    </xf>
    <xf numFmtId="0" fontId="62" fillId="3" borderId="95" xfId="0" applyFont="1" applyFill="1" applyBorder="1" applyAlignment="1">
      <alignment vertical="center"/>
    </xf>
    <xf numFmtId="0" fontId="63" fillId="3" borderId="5" xfId="0" applyFont="1" applyFill="1" applyBorder="1" applyAlignment="1">
      <alignment vertical="center"/>
    </xf>
    <xf numFmtId="49" fontId="64" fillId="3" borderId="5" xfId="0" applyNumberFormat="1" applyFont="1" applyFill="1" applyBorder="1" applyAlignment="1">
      <alignment vertical="center" wrapText="1"/>
    </xf>
    <xf numFmtId="0" fontId="66" fillId="9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7" fillId="5" borderId="20" xfId="0" applyFont="1" applyFill="1" applyBorder="1" applyAlignment="1">
      <alignment horizontal="center" vertical="center" wrapText="1"/>
    </xf>
    <xf numFmtId="0" fontId="67" fillId="5" borderId="20" xfId="0" applyFont="1" applyFill="1" applyBorder="1" applyAlignment="1">
      <alignment horizontal="center" vertical="top" wrapText="1"/>
    </xf>
    <xf numFmtId="0" fontId="68" fillId="5" borderId="20" xfId="0" applyFont="1" applyFill="1" applyBorder="1" applyAlignment="1">
      <alignment horizontal="center" vertical="center" wrapText="1"/>
    </xf>
    <xf numFmtId="0" fontId="26" fillId="3" borderId="96" xfId="0" applyFont="1" applyFill="1" applyBorder="1" applyAlignment="1">
      <alignment horizontal="left" vertical="center" wrapText="1"/>
    </xf>
    <xf numFmtId="0" fontId="26" fillId="3" borderId="97" xfId="0" applyFont="1" applyFill="1" applyBorder="1" applyAlignment="1">
      <alignment horizontal="center" vertical="center" wrapText="1"/>
    </xf>
    <xf numFmtId="0" fontId="69" fillId="9" borderId="5" xfId="0" applyFont="1" applyFill="1" applyBorder="1" applyAlignment="1">
      <alignment horizontal="center" vertical="center"/>
    </xf>
    <xf numFmtId="0" fontId="44" fillId="0" borderId="99" xfId="0" applyFont="1" applyBorder="1" applyAlignment="1">
      <alignment horizontal="center" vertical="center" wrapText="1"/>
    </xf>
    <xf numFmtId="0" fontId="26" fillId="0" borderId="100" xfId="0" applyFont="1" applyBorder="1" applyAlignment="1">
      <alignment horizontal="center" vertical="center" wrapText="1"/>
    </xf>
    <xf numFmtId="0" fontId="26" fillId="0" borderId="10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3" borderId="105" xfId="0" applyFont="1" applyFill="1" applyBorder="1" applyAlignment="1">
      <alignment horizontal="left" vertical="center" wrapText="1"/>
    </xf>
    <xf numFmtId="0" fontId="26" fillId="3" borderId="81" xfId="0" applyFont="1" applyFill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71" fillId="3" borderId="82" xfId="0" applyNumberFormat="1" applyFont="1" applyFill="1" applyBorder="1" applyAlignment="1">
      <alignment vertical="center"/>
    </xf>
    <xf numFmtId="49" fontId="72" fillId="3" borderId="5" xfId="0" applyNumberFormat="1" applyFont="1" applyFill="1" applyBorder="1" applyAlignment="1">
      <alignment vertical="center"/>
    </xf>
    <xf numFmtId="49" fontId="73" fillId="3" borderId="5" xfId="0" applyNumberFormat="1" applyFont="1" applyFill="1" applyBorder="1" applyAlignment="1">
      <alignment horizontal="center" vertical="center"/>
    </xf>
    <xf numFmtId="49" fontId="74" fillId="3" borderId="106" xfId="0" applyNumberFormat="1" applyFont="1" applyFill="1" applyBorder="1" applyAlignment="1">
      <alignment horizontal="center" vertical="center"/>
    </xf>
    <xf numFmtId="49" fontId="75" fillId="3" borderId="80" xfId="0" applyNumberFormat="1" applyFont="1" applyFill="1" applyBorder="1" applyAlignment="1">
      <alignment vertical="center"/>
    </xf>
    <xf numFmtId="0" fontId="76" fillId="0" borderId="0" xfId="0" applyFont="1" applyAlignment="1">
      <alignment horizontal="right" vertical="center"/>
    </xf>
    <xf numFmtId="0" fontId="6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49" fontId="77" fillId="11" borderId="107" xfId="0" applyNumberFormat="1" applyFont="1" applyFill="1" applyBorder="1" applyAlignment="1">
      <alignment vertical="center"/>
    </xf>
    <xf numFmtId="49" fontId="78" fillId="11" borderId="108" xfId="0" applyNumberFormat="1" applyFont="1" applyFill="1" applyBorder="1" applyAlignment="1">
      <alignment vertical="center"/>
    </xf>
    <xf numFmtId="49" fontId="79" fillId="11" borderId="108" xfId="0" applyNumberFormat="1" applyFont="1" applyFill="1" applyBorder="1" applyAlignment="1">
      <alignment horizontal="center" vertical="center"/>
    </xf>
    <xf numFmtId="49" fontId="80" fillId="11" borderId="109" xfId="0" applyNumberFormat="1" applyFont="1" applyFill="1" applyBorder="1" applyAlignment="1">
      <alignment horizontal="center" vertical="center"/>
    </xf>
    <xf numFmtId="0" fontId="17" fillId="11" borderId="110" xfId="0" applyFont="1" applyFill="1" applyBorder="1" applyAlignment="1">
      <alignment horizontal="right" vertical="center"/>
    </xf>
    <xf numFmtId="0" fontId="47" fillId="3" borderId="10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/>
    </xf>
    <xf numFmtId="0" fontId="30" fillId="3" borderId="106" xfId="0" applyFont="1" applyFill="1" applyBorder="1" applyAlignment="1">
      <alignment horizontal="center" vertical="center" wrapText="1"/>
    </xf>
    <xf numFmtId="0" fontId="82" fillId="0" borderId="0" xfId="0" applyFont="1"/>
    <xf numFmtId="0" fontId="30" fillId="4" borderId="116" xfId="0" applyFont="1" applyFill="1" applyBorder="1" applyAlignment="1">
      <alignment horizontal="center" vertical="center" wrapText="1"/>
    </xf>
    <xf numFmtId="0" fontId="30" fillId="4" borderId="117" xfId="0" applyFont="1" applyFill="1" applyBorder="1" applyAlignment="1">
      <alignment horizontal="center" vertical="center" wrapText="1"/>
    </xf>
    <xf numFmtId="0" fontId="30" fillId="4" borderId="118" xfId="0" applyFont="1" applyFill="1" applyBorder="1" applyAlignment="1">
      <alignment horizontal="center" vertical="center" wrapText="1"/>
    </xf>
    <xf numFmtId="0" fontId="83" fillId="0" borderId="0" xfId="0" applyFont="1"/>
    <xf numFmtId="0" fontId="26" fillId="0" borderId="20" xfId="0" applyFont="1" applyBorder="1" applyAlignment="1">
      <alignment vertical="center" wrapText="1"/>
    </xf>
    <xf numFmtId="164" fontId="26" fillId="0" borderId="20" xfId="0" applyNumberFormat="1" applyFont="1" applyBorder="1" applyAlignment="1">
      <alignment horizontal="center" vertical="center"/>
    </xf>
    <xf numFmtId="164" fontId="26" fillId="3" borderId="106" xfId="0" applyNumberFormat="1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19" xfId="0" applyFont="1" applyBorder="1" applyAlignment="1">
      <alignment horizontal="center" vertical="center"/>
    </xf>
    <xf numFmtId="0" fontId="26" fillId="0" borderId="65" xfId="0" applyFont="1" applyBorder="1" applyAlignment="1">
      <alignment horizontal="center" vertical="center"/>
    </xf>
    <xf numFmtId="0" fontId="26" fillId="0" borderId="20" xfId="0" applyFont="1" applyBorder="1" applyAlignment="1">
      <alignment vertical="center"/>
    </xf>
    <xf numFmtId="0" fontId="6" fillId="0" borderId="54" xfId="0" applyFont="1" applyBorder="1" applyAlignment="1">
      <alignment horizontal="right"/>
    </xf>
    <xf numFmtId="164" fontId="26" fillId="0" borderId="20" xfId="0" applyNumberFormat="1" applyFont="1" applyBorder="1" applyAlignment="1">
      <alignment horizontal="center" vertical="center" wrapText="1"/>
    </xf>
    <xf numFmtId="0" fontId="84" fillId="0" borderId="0" xfId="0" applyFont="1"/>
    <xf numFmtId="0" fontId="86" fillId="13" borderId="75" xfId="0" applyFont="1" applyFill="1" applyBorder="1" applyAlignment="1">
      <alignment horizontal="left" vertical="center" wrapText="1"/>
    </xf>
    <xf numFmtId="0" fontId="86" fillId="0" borderId="19" xfId="0" applyFont="1" applyBorder="1" applyAlignment="1">
      <alignment horizontal="center" vertical="center"/>
    </xf>
    <xf numFmtId="0" fontId="87" fillId="14" borderId="92" xfId="0" applyFont="1" applyFill="1" applyBorder="1" applyAlignment="1">
      <alignment horizontal="center" vertical="center" wrapText="1"/>
    </xf>
    <xf numFmtId="0" fontId="83" fillId="0" borderId="54" xfId="0" applyFont="1" applyBorder="1"/>
    <xf numFmtId="0" fontId="87" fillId="14" borderId="5" xfId="0" applyFont="1" applyFill="1" applyBorder="1" applyAlignment="1">
      <alignment horizontal="center" vertical="center" wrapText="1"/>
    </xf>
    <xf numFmtId="0" fontId="86" fillId="13" borderId="75" xfId="0" applyFont="1" applyFill="1" applyBorder="1" applyAlignment="1">
      <alignment horizontal="left" vertical="center"/>
    </xf>
    <xf numFmtId="0" fontId="89" fillId="0" borderId="0" xfId="0" applyFont="1" applyAlignment="1">
      <alignment vertical="center" wrapText="1"/>
    </xf>
    <xf numFmtId="0" fontId="90" fillId="0" borderId="0" xfId="0" applyFont="1" applyAlignment="1">
      <alignment vertical="center" wrapText="1"/>
    </xf>
    <xf numFmtId="0" fontId="87" fillId="14" borderId="95" xfId="0" applyFont="1" applyFill="1" applyBorder="1" applyAlignment="1">
      <alignment horizontal="center" vertical="center" wrapText="1"/>
    </xf>
    <xf numFmtId="0" fontId="86" fillId="14" borderId="121" xfId="0" applyFont="1" applyFill="1" applyBorder="1" applyAlignment="1">
      <alignment horizontal="center" vertical="center" wrapText="1"/>
    </xf>
    <xf numFmtId="0" fontId="91" fillId="14" borderId="121" xfId="0" applyFont="1" applyFill="1" applyBorder="1" applyAlignment="1">
      <alignment horizontal="center" vertical="center" wrapText="1"/>
    </xf>
    <xf numFmtId="0" fontId="91" fillId="15" borderId="20" xfId="0" applyFont="1" applyFill="1" applyBorder="1" applyAlignment="1">
      <alignment horizontal="center" vertical="center" wrapText="1"/>
    </xf>
    <xf numFmtId="0" fontId="91" fillId="16" borderId="20" xfId="0" applyFont="1" applyFill="1" applyBorder="1" applyAlignment="1">
      <alignment horizontal="center" vertical="center" wrapText="1"/>
    </xf>
    <xf numFmtId="0" fontId="91" fillId="17" borderId="20" xfId="0" applyFont="1" applyFill="1" applyBorder="1" applyAlignment="1">
      <alignment horizontal="center" vertical="center" wrapText="1"/>
    </xf>
    <xf numFmtId="0" fontId="91" fillId="18" borderId="20" xfId="0" applyFont="1" applyFill="1" applyBorder="1" applyAlignment="1">
      <alignment horizontal="center" vertical="center" wrapText="1"/>
    </xf>
    <xf numFmtId="0" fontId="91" fillId="15" borderId="122" xfId="0" applyFont="1" applyFill="1" applyBorder="1" applyAlignment="1">
      <alignment horizontal="center" vertical="center" wrapText="1"/>
    </xf>
    <xf numFmtId="0" fontId="91" fillId="16" borderId="122" xfId="0" applyFont="1" applyFill="1" applyBorder="1" applyAlignment="1">
      <alignment horizontal="center" vertical="center" wrapText="1"/>
    </xf>
    <xf numFmtId="0" fontId="91" fillId="17" borderId="122" xfId="0" applyFont="1" applyFill="1" applyBorder="1" applyAlignment="1">
      <alignment horizontal="center" vertical="center" wrapText="1"/>
    </xf>
    <xf numFmtId="0" fontId="91" fillId="18" borderId="122" xfId="0" applyFont="1" applyFill="1" applyBorder="1" applyAlignment="1">
      <alignment horizontal="center" vertical="center" wrapText="1"/>
    </xf>
    <xf numFmtId="0" fontId="91" fillId="0" borderId="0" xfId="0" applyFont="1" applyAlignment="1">
      <alignment vertical="center" textRotation="45" wrapText="1"/>
    </xf>
    <xf numFmtId="0" fontId="86" fillId="0" borderId="18" xfId="0" applyFont="1" applyBorder="1" applyAlignment="1">
      <alignment vertical="center" wrapText="1"/>
    </xf>
    <xf numFmtId="0" fontId="86" fillId="19" borderId="75" xfId="0" applyFont="1" applyFill="1" applyBorder="1" applyAlignment="1">
      <alignment horizontal="center" vertical="center" wrapText="1"/>
    </xf>
    <xf numFmtId="0" fontId="9" fillId="0" borderId="54" xfId="0" applyFont="1" applyBorder="1"/>
    <xf numFmtId="0" fontId="9" fillId="21" borderId="20" xfId="0" applyFont="1" applyFill="1" applyBorder="1" applyAlignment="1">
      <alignment horizontal="center" vertical="center"/>
    </xf>
    <xf numFmtId="0" fontId="93" fillId="21" borderId="75" xfId="0" applyFont="1" applyFill="1" applyBorder="1" applyAlignment="1">
      <alignment horizontal="center" vertical="center" wrapText="1"/>
    </xf>
    <xf numFmtId="0" fontId="94" fillId="15" borderId="97" xfId="0" applyFont="1" applyFill="1" applyBorder="1" applyAlignment="1">
      <alignment horizontal="left" vertical="center" wrapText="1"/>
    </xf>
    <xf numFmtId="0" fontId="94" fillId="16" borderId="20" xfId="0" applyFont="1" applyFill="1" applyBorder="1" applyAlignment="1">
      <alignment horizontal="left" vertical="center" wrapText="1"/>
    </xf>
    <xf numFmtId="0" fontId="94" fillId="17" borderId="20" xfId="0" applyFont="1" applyFill="1" applyBorder="1" applyAlignment="1">
      <alignment horizontal="left" vertical="center" wrapText="1"/>
    </xf>
    <xf numFmtId="0" fontId="94" fillId="18" borderId="20" xfId="0" applyFont="1" applyFill="1" applyBorder="1" applyAlignment="1">
      <alignment horizontal="left" vertical="center" wrapText="1"/>
    </xf>
    <xf numFmtId="0" fontId="91" fillId="0" borderId="65" xfId="0" applyFont="1" applyBorder="1" applyAlignment="1">
      <alignment horizontal="center" vertical="center" wrapText="1"/>
    </xf>
    <xf numFmtId="0" fontId="94" fillId="11" borderId="5" xfId="0" applyFont="1" applyFill="1" applyBorder="1" applyAlignment="1">
      <alignment vertical="center" wrapText="1"/>
    </xf>
    <xf numFmtId="0" fontId="84" fillId="11" borderId="5" xfId="0" applyFont="1" applyFill="1" applyBorder="1" applyAlignment="1">
      <alignment horizontal="center"/>
    </xf>
    <xf numFmtId="0" fontId="9" fillId="11" borderId="5" xfId="0" applyFont="1" applyFill="1" applyBorder="1"/>
    <xf numFmtId="0" fontId="91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 wrapText="1"/>
    </xf>
    <xf numFmtId="49" fontId="94" fillId="0" borderId="0" xfId="0" applyNumberFormat="1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94" fillId="0" borderId="53" xfId="0" applyFont="1" applyBorder="1" applyAlignment="1">
      <alignment horizontal="center" vertical="center" wrapText="1"/>
    </xf>
    <xf numFmtId="0" fontId="95" fillId="11" borderId="5" xfId="0" applyFont="1" applyFill="1" applyBorder="1" applyAlignment="1">
      <alignment horizontal="center"/>
    </xf>
    <xf numFmtId="0" fontId="94" fillId="18" borderId="75" xfId="0" applyFont="1" applyFill="1" applyBorder="1" applyAlignment="1">
      <alignment horizontal="left" vertical="center" wrapText="1"/>
    </xf>
    <xf numFmtId="0" fontId="91" fillId="0" borderId="2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87" fillId="0" borderId="127" xfId="0" applyFont="1" applyBorder="1" applyAlignment="1">
      <alignment horizontal="center" vertical="center"/>
    </xf>
    <xf numFmtId="0" fontId="98" fillId="0" borderId="0" xfId="0" applyFont="1"/>
    <xf numFmtId="0" fontId="99" fillId="0" borderId="0" xfId="0" applyFont="1" applyAlignment="1">
      <alignment horizontal="left" vertical="top"/>
    </xf>
    <xf numFmtId="0" fontId="89" fillId="0" borderId="0" xfId="0" applyFont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3" fillId="15" borderId="122" xfId="0" applyFont="1" applyFill="1" applyBorder="1" applyAlignment="1">
      <alignment horizontal="center" vertical="center"/>
    </xf>
    <xf numFmtId="0" fontId="93" fillId="16" borderId="122" xfId="0" applyFont="1" applyFill="1" applyBorder="1" applyAlignment="1">
      <alignment horizontal="center" vertical="center"/>
    </xf>
    <xf numFmtId="0" fontId="93" fillId="17" borderId="122" xfId="0" applyFont="1" applyFill="1" applyBorder="1" applyAlignment="1">
      <alignment horizontal="center" vertical="center"/>
    </xf>
    <xf numFmtId="0" fontId="93" fillId="18" borderId="122" xfId="0" applyFont="1" applyFill="1" applyBorder="1" applyAlignment="1">
      <alignment horizontal="center" vertical="center"/>
    </xf>
    <xf numFmtId="0" fontId="93" fillId="0" borderId="49" xfId="0" applyFont="1" applyBorder="1" applyAlignment="1">
      <alignment horizontal="center" vertical="center"/>
    </xf>
    <xf numFmtId="0" fontId="93" fillId="0" borderId="49" xfId="0" applyFont="1" applyBorder="1" applyAlignment="1">
      <alignment horizontal="center" vertical="center" wrapText="1"/>
    </xf>
    <xf numFmtId="0" fontId="8" fillId="11" borderId="5" xfId="0" applyFont="1" applyFill="1" applyBorder="1"/>
    <xf numFmtId="0" fontId="101" fillId="3" borderId="5" xfId="0" applyFont="1" applyFill="1" applyBorder="1" applyAlignment="1">
      <alignment horizontal="right" vertical="center"/>
    </xf>
    <xf numFmtId="0" fontId="102" fillId="3" borderId="5" xfId="0" applyFont="1" applyFill="1" applyBorder="1" applyAlignment="1">
      <alignment horizontal="center" vertical="center"/>
    </xf>
    <xf numFmtId="0" fontId="97" fillId="22" borderId="122" xfId="0" applyFont="1" applyFill="1" applyBorder="1" applyAlignment="1">
      <alignment horizontal="center" vertical="center" wrapText="1"/>
    </xf>
    <xf numFmtId="0" fontId="101" fillId="3" borderId="122" xfId="0" applyFont="1" applyFill="1" applyBorder="1" applyAlignment="1">
      <alignment horizontal="center" vertical="center" wrapText="1"/>
    </xf>
    <xf numFmtId="0" fontId="108" fillId="3" borderId="122" xfId="0" applyFont="1" applyFill="1" applyBorder="1" applyAlignment="1">
      <alignment horizontal="center" vertical="center" wrapText="1"/>
    </xf>
    <xf numFmtId="0" fontId="108" fillId="3" borderId="137" xfId="0" applyFont="1" applyFill="1" applyBorder="1" applyAlignment="1">
      <alignment horizontal="center" vertical="center" wrapText="1"/>
    </xf>
    <xf numFmtId="0" fontId="89" fillId="3" borderId="20" xfId="0" applyFont="1" applyFill="1" applyBorder="1" applyAlignment="1">
      <alignment horizontal="center" vertical="center" wrapText="1"/>
    </xf>
    <xf numFmtId="0" fontId="109" fillId="3" borderId="20" xfId="0" applyFont="1" applyFill="1" applyBorder="1" applyAlignment="1">
      <alignment vertical="center" wrapText="1"/>
    </xf>
    <xf numFmtId="0" fontId="110" fillId="11" borderId="20" xfId="0" applyFont="1" applyFill="1" applyBorder="1" applyAlignment="1">
      <alignment horizontal="center" vertical="center" wrapText="1"/>
    </xf>
    <xf numFmtId="0" fontId="112" fillId="3" borderId="5" xfId="0" applyFont="1" applyFill="1" applyBorder="1" applyAlignment="1">
      <alignment horizontal="left" vertical="top"/>
    </xf>
    <xf numFmtId="0" fontId="89" fillId="3" borderId="142" xfId="0" applyFont="1" applyFill="1" applyBorder="1" applyAlignment="1">
      <alignment horizontal="center" vertical="center" wrapText="1"/>
    </xf>
    <xf numFmtId="0" fontId="89" fillId="3" borderId="75" xfId="0" applyFont="1" applyFill="1" applyBorder="1" applyAlignment="1">
      <alignment horizontal="center" vertical="center" wrapText="1"/>
    </xf>
    <xf numFmtId="0" fontId="91" fillId="3" borderId="20" xfId="0" applyFont="1" applyFill="1" applyBorder="1" applyAlignment="1">
      <alignment horizontal="center" vertical="center" wrapText="1"/>
    </xf>
    <xf numFmtId="0" fontId="91" fillId="3" borderId="75" xfId="0" applyFont="1" applyFill="1" applyBorder="1" applyAlignment="1">
      <alignment horizontal="center" vertical="center" textRotation="90" wrapText="1"/>
    </xf>
    <xf numFmtId="0" fontId="114" fillId="3" borderId="20" xfId="0" applyFont="1" applyFill="1" applyBorder="1" applyAlignment="1">
      <alignment horizontal="center" vertical="center"/>
    </xf>
    <xf numFmtId="0" fontId="114" fillId="3" borderId="75" xfId="0" applyFont="1" applyFill="1" applyBorder="1" applyAlignment="1">
      <alignment horizontal="center" vertical="center"/>
    </xf>
    <xf numFmtId="0" fontId="114" fillId="3" borderId="75" xfId="0" applyFont="1" applyFill="1" applyBorder="1" applyAlignment="1">
      <alignment horizontal="center" vertical="center" wrapText="1"/>
    </xf>
    <xf numFmtId="0" fontId="114" fillId="3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18" fillId="0" borderId="20" xfId="0" applyFont="1" applyBorder="1" applyAlignment="1">
      <alignment horizontal="center" vertical="center" wrapText="1"/>
    </xf>
    <xf numFmtId="0" fontId="119" fillId="0" borderId="0" xfId="0" applyFont="1" applyAlignment="1">
      <alignment wrapText="1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167" fontId="9" fillId="0" borderId="20" xfId="0" applyNumberFormat="1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top" wrapText="1"/>
    </xf>
    <xf numFmtId="0" fontId="2" fillId="0" borderId="49" xfId="0" applyFont="1" applyBorder="1"/>
    <xf numFmtId="49" fontId="26" fillId="3" borderId="46" xfId="0" applyNumberFormat="1" applyFont="1" applyFill="1" applyBorder="1" applyAlignment="1">
      <alignment horizontal="left" vertical="top" wrapText="1"/>
    </xf>
    <xf numFmtId="0" fontId="2" fillId="0" borderId="47" xfId="0" applyFont="1" applyBorder="1"/>
    <xf numFmtId="0" fontId="2" fillId="0" borderId="50" xfId="0" applyFont="1" applyBorder="1"/>
    <xf numFmtId="0" fontId="2" fillId="0" borderId="51" xfId="0" applyFont="1" applyBorder="1"/>
    <xf numFmtId="49" fontId="26" fillId="0" borderId="46" xfId="0" applyNumberFormat="1" applyFont="1" applyBorder="1" applyAlignment="1">
      <alignment horizontal="left" vertical="top" wrapText="1"/>
    </xf>
    <xf numFmtId="164" fontId="26" fillId="0" borderId="6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46" fillId="6" borderId="25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47" fillId="8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6" fillId="0" borderId="23" xfId="0" applyFont="1" applyBorder="1" applyAlignment="1">
      <alignment vertical="center"/>
    </xf>
    <xf numFmtId="0" fontId="2" fillId="0" borderId="23" xfId="0" applyFont="1" applyBorder="1"/>
    <xf numFmtId="0" fontId="26" fillId="3" borderId="25" xfId="0" applyFont="1" applyFill="1" applyBorder="1" applyAlignment="1">
      <alignment horizontal="center" vertical="center"/>
    </xf>
    <xf numFmtId="0" fontId="26" fillId="4" borderId="46" xfId="0" applyFont="1" applyFill="1" applyBorder="1" applyAlignment="1">
      <alignment horizontal="center" vertical="center"/>
    </xf>
    <xf numFmtId="0" fontId="2" fillId="0" borderId="54" xfId="0" applyFont="1" applyBorder="1"/>
    <xf numFmtId="0" fontId="2" fillId="0" borderId="55" xfId="0" applyFont="1" applyBorder="1"/>
    <xf numFmtId="0" fontId="26" fillId="4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65" xfId="0" applyNumberFormat="1" applyFont="1" applyBorder="1" applyAlignment="1">
      <alignment horizontal="left" vertical="top" wrapText="1"/>
    </xf>
    <xf numFmtId="0" fontId="11" fillId="5" borderId="31" xfId="0" applyFont="1" applyFill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22" xfId="0" applyFont="1" applyBorder="1"/>
    <xf numFmtId="0" fontId="2" fillId="0" borderId="24" xfId="0" applyFont="1" applyBorder="1"/>
    <xf numFmtId="49" fontId="30" fillId="4" borderId="46" xfId="0" applyNumberFormat="1" applyFont="1" applyFill="1" applyBorder="1" applyAlignment="1">
      <alignment horizontal="center" vertical="center"/>
    </xf>
    <xf numFmtId="0" fontId="26" fillId="0" borderId="65" xfId="0" applyFont="1" applyBorder="1" applyAlignment="1">
      <alignment horizontal="left" vertical="top" wrapText="1"/>
    </xf>
    <xf numFmtId="49" fontId="26" fillId="0" borderId="48" xfId="0" applyNumberFormat="1" applyFont="1" applyBorder="1" applyAlignment="1">
      <alignment horizontal="left" vertical="top" wrapText="1"/>
    </xf>
    <xf numFmtId="0" fontId="2" fillId="0" borderId="52" xfId="0" applyFont="1" applyBorder="1"/>
    <xf numFmtId="0" fontId="35" fillId="7" borderId="59" xfId="0" applyFont="1" applyFill="1" applyBorder="1" applyAlignment="1">
      <alignment horizontal="center" vertical="center" wrapText="1"/>
    </xf>
    <xf numFmtId="0" fontId="2" fillId="0" borderId="63" xfId="0" applyFont="1" applyBorder="1"/>
    <xf numFmtId="0" fontId="2" fillId="0" borderId="67" xfId="0" applyFont="1" applyBorder="1"/>
    <xf numFmtId="0" fontId="10" fillId="2" borderId="3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8" fillId="2" borderId="69" xfId="0" applyFont="1" applyFill="1" applyBorder="1" applyAlignment="1">
      <alignment horizontal="center" vertical="center" wrapText="1"/>
    </xf>
    <xf numFmtId="0" fontId="2" fillId="0" borderId="72" xfId="0" applyFont="1" applyBorder="1"/>
    <xf numFmtId="165" fontId="26" fillId="3" borderId="25" xfId="0" applyNumberFormat="1" applyFont="1" applyFill="1" applyBorder="1" applyAlignment="1">
      <alignment horizontal="center" vertical="center"/>
    </xf>
    <xf numFmtId="49" fontId="31" fillId="3" borderId="25" xfId="0" applyNumberFormat="1" applyFont="1" applyFill="1" applyBorder="1" applyAlignment="1">
      <alignment horizontal="center" vertical="center"/>
    </xf>
    <xf numFmtId="49" fontId="26" fillId="4" borderId="25" xfId="0" applyNumberFormat="1" applyFont="1" applyFill="1" applyBorder="1" applyAlignment="1">
      <alignment horizontal="left" vertical="center" wrapText="1"/>
    </xf>
    <xf numFmtId="49" fontId="26" fillId="4" borderId="65" xfId="0" applyNumberFormat="1" applyFont="1" applyFill="1" applyBorder="1" applyAlignment="1">
      <alignment horizontal="left" vertical="center" wrapText="1"/>
    </xf>
    <xf numFmtId="49" fontId="26" fillId="0" borderId="47" xfId="0" applyNumberFormat="1" applyFont="1" applyBorder="1" applyAlignment="1">
      <alignment horizontal="left" vertical="top" wrapText="1"/>
    </xf>
    <xf numFmtId="0" fontId="2" fillId="0" borderId="53" xfId="0" applyFont="1" applyBorder="1"/>
    <xf numFmtId="49" fontId="30" fillId="4" borderId="65" xfId="0" applyNumberFormat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vertical="center"/>
    </xf>
    <xf numFmtId="0" fontId="11" fillId="5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5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49" fontId="29" fillId="0" borderId="25" xfId="0" applyNumberFormat="1" applyFont="1" applyBorder="1" applyAlignment="1">
      <alignment vertical="top" wrapText="1"/>
    </xf>
    <xf numFmtId="0" fontId="2" fillId="0" borderId="21" xfId="0" applyFont="1" applyBorder="1"/>
    <xf numFmtId="49" fontId="10" fillId="0" borderId="25" xfId="0" applyNumberFormat="1" applyFont="1" applyBorder="1" applyAlignment="1">
      <alignment vertical="top" wrapText="1"/>
    </xf>
    <xf numFmtId="0" fontId="26" fillId="0" borderId="37" xfId="0" applyFont="1" applyBorder="1" applyAlignment="1">
      <alignment horizontal="left" vertical="top" wrapText="1"/>
    </xf>
    <xf numFmtId="0" fontId="26" fillId="0" borderId="25" xfId="0" applyFont="1" applyBorder="1" applyAlignment="1">
      <alignment horizontal="left" vertical="top" wrapText="1"/>
    </xf>
    <xf numFmtId="0" fontId="30" fillId="4" borderId="45" xfId="0" applyFont="1" applyFill="1" applyBorder="1" applyAlignment="1">
      <alignment vertical="center" wrapText="1"/>
    </xf>
    <xf numFmtId="0" fontId="26" fillId="0" borderId="46" xfId="0" applyFont="1" applyBorder="1" applyAlignment="1">
      <alignment horizontal="left" vertical="top" wrapText="1"/>
    </xf>
    <xf numFmtId="0" fontId="2" fillId="0" borderId="15" xfId="0" applyFont="1" applyBorder="1"/>
    <xf numFmtId="0" fontId="2" fillId="0" borderId="16" xfId="0" applyFont="1" applyBorder="1"/>
    <xf numFmtId="0" fontId="2" fillId="0" borderId="35" xfId="0" applyFont="1" applyBorder="1"/>
    <xf numFmtId="0" fontId="2" fillId="0" borderId="36" xfId="0" applyFont="1" applyBorder="1"/>
    <xf numFmtId="49" fontId="26" fillId="0" borderId="25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wrapText="1"/>
    </xf>
    <xf numFmtId="0" fontId="2" fillId="0" borderId="13" xfId="0" applyFont="1" applyBorder="1"/>
    <xf numFmtId="0" fontId="14" fillId="0" borderId="1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 wrapText="1"/>
    </xf>
    <xf numFmtId="0" fontId="2" fillId="0" borderId="28" xfId="0" applyFont="1" applyBorder="1"/>
    <xf numFmtId="0" fontId="17" fillId="0" borderId="30" xfId="0" applyFont="1" applyBorder="1" applyAlignment="1">
      <alignment horizontal="left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10" fillId="4" borderId="7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left" vertical="top" wrapText="1"/>
    </xf>
    <xf numFmtId="0" fontId="2" fillId="0" borderId="57" xfId="0" applyFont="1" applyBorder="1"/>
    <xf numFmtId="0" fontId="2" fillId="0" borderId="58" xfId="0" applyFont="1" applyBorder="1"/>
    <xf numFmtId="0" fontId="26" fillId="0" borderId="38" xfId="0" applyFont="1" applyBorder="1" applyAlignment="1">
      <alignment horizontal="left" vertical="top" wrapText="1"/>
    </xf>
    <xf numFmtId="0" fontId="26" fillId="0" borderId="27" xfId="0" applyFont="1" applyBorder="1" applyAlignment="1">
      <alignment horizontal="left" vertical="top" wrapText="1"/>
    </xf>
    <xf numFmtId="49" fontId="30" fillId="4" borderId="64" xfId="0" applyNumberFormat="1" applyFont="1" applyFill="1" applyBorder="1" applyAlignment="1">
      <alignment horizontal="center" vertical="center"/>
    </xf>
    <xf numFmtId="0" fontId="2" fillId="0" borderId="66" xfId="0" applyFont="1" applyBorder="1"/>
    <xf numFmtId="0" fontId="12" fillId="0" borderId="47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6" fillId="7" borderId="69" xfId="0" applyFont="1" applyFill="1" applyBorder="1" applyAlignment="1">
      <alignment horizontal="center" vertical="center"/>
    </xf>
    <xf numFmtId="0" fontId="2" fillId="0" borderId="70" xfId="0" applyFont="1" applyBorder="1"/>
    <xf numFmtId="49" fontId="10" fillId="0" borderId="46" xfId="0" applyNumberFormat="1" applyFont="1" applyBorder="1" applyAlignment="1">
      <alignment vertical="top" wrapText="1"/>
    </xf>
    <xf numFmtId="0" fontId="26" fillId="0" borderId="14" xfId="0" applyFont="1" applyBorder="1" applyAlignment="1">
      <alignment horizontal="left" vertical="top" wrapText="1"/>
    </xf>
    <xf numFmtId="49" fontId="15" fillId="0" borderId="46" xfId="0" applyNumberFormat="1" applyFont="1" applyBorder="1" applyAlignment="1">
      <alignment vertical="top" wrapText="1"/>
    </xf>
    <xf numFmtId="0" fontId="31" fillId="0" borderId="46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27" fillId="4" borderId="42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7" fillId="6" borderId="42" xfId="0" applyFont="1" applyFill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52" fillId="5" borderId="25" xfId="0" applyFont="1" applyFill="1" applyBorder="1" applyAlignment="1">
      <alignment vertical="center"/>
    </xf>
    <xf numFmtId="0" fontId="51" fillId="0" borderId="65" xfId="0" applyFont="1" applyBorder="1" applyAlignment="1">
      <alignment horizontal="left" vertical="center"/>
    </xf>
    <xf numFmtId="0" fontId="3" fillId="5" borderId="77" xfId="0" applyFont="1" applyFill="1" applyBorder="1" applyAlignment="1">
      <alignment horizontal="center" vertical="center"/>
    </xf>
    <xf numFmtId="0" fontId="2" fillId="0" borderId="78" xfId="0" applyFont="1" applyBorder="1"/>
    <xf numFmtId="0" fontId="48" fillId="0" borderId="54" xfId="0" applyFont="1" applyBorder="1" applyAlignment="1">
      <alignment horizontal="center" vertical="center"/>
    </xf>
    <xf numFmtId="0" fontId="49" fillId="0" borderId="46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/>
    </xf>
    <xf numFmtId="0" fontId="51" fillId="0" borderId="54" xfId="0" applyFont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55" fillId="2" borderId="25" xfId="0" applyFont="1" applyFill="1" applyBorder="1" applyAlignment="1">
      <alignment horizontal="center"/>
    </xf>
    <xf numFmtId="0" fontId="5" fillId="3" borderId="86" xfId="0" applyFont="1" applyFill="1" applyBorder="1" applyAlignment="1">
      <alignment vertical="center"/>
    </xf>
    <xf numFmtId="0" fontId="2" fillId="0" borderId="87" xfId="0" applyFont="1" applyBorder="1"/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0" fontId="54" fillId="2" borderId="25" xfId="0" applyFont="1" applyFill="1" applyBorder="1" applyAlignment="1">
      <alignment horizontal="center"/>
    </xf>
    <xf numFmtId="0" fontId="6" fillId="0" borderId="54" xfId="0" applyFont="1" applyBorder="1"/>
    <xf numFmtId="0" fontId="6" fillId="0" borderId="25" xfId="0" applyFont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 wrapText="1"/>
    </xf>
    <xf numFmtId="0" fontId="2" fillId="0" borderId="84" xfId="0" applyFont="1" applyBorder="1"/>
    <xf numFmtId="0" fontId="2" fillId="0" borderId="85" xfId="0" applyFont="1" applyBorder="1"/>
    <xf numFmtId="0" fontId="44" fillId="7" borderId="98" xfId="0" applyFont="1" applyFill="1" applyBorder="1" applyAlignment="1">
      <alignment horizontal="center" vertical="center"/>
    </xf>
    <xf numFmtId="0" fontId="2" fillId="0" borderId="102" xfId="0" applyFont="1" applyBorder="1"/>
    <xf numFmtId="0" fontId="2" fillId="0" borderId="104" xfId="0" applyFont="1" applyBorder="1"/>
    <xf numFmtId="0" fontId="26" fillId="0" borderId="47" xfId="0" applyFont="1" applyBorder="1" applyAlignment="1">
      <alignment horizontal="center" vertical="center" wrapText="1"/>
    </xf>
    <xf numFmtId="0" fontId="47" fillId="5" borderId="25" xfId="0" applyFont="1" applyFill="1" applyBorder="1" applyAlignment="1">
      <alignment horizontal="center" vertical="center"/>
    </xf>
    <xf numFmtId="0" fontId="46" fillId="4" borderId="65" xfId="0" applyFont="1" applyFill="1" applyBorder="1" applyAlignment="1">
      <alignment horizontal="center" vertical="center" wrapText="1"/>
    </xf>
    <xf numFmtId="49" fontId="26" fillId="3" borderId="65" xfId="0" applyNumberFormat="1" applyFont="1" applyFill="1" applyBorder="1" applyAlignment="1">
      <alignment horizontal="center" vertical="center"/>
    </xf>
    <xf numFmtId="0" fontId="26" fillId="3" borderId="98" xfId="0" applyFont="1" applyFill="1" applyBorder="1" applyAlignment="1">
      <alignment horizontal="center" vertical="center" wrapText="1"/>
    </xf>
    <xf numFmtId="0" fontId="44" fillId="10" borderId="65" xfId="0" applyFont="1" applyFill="1" applyBorder="1" applyAlignment="1">
      <alignment horizontal="center" vertical="center"/>
    </xf>
    <xf numFmtId="0" fontId="67" fillId="5" borderId="25" xfId="0" applyFont="1" applyFill="1" applyBorder="1" applyAlignment="1">
      <alignment horizontal="left" vertical="center" wrapText="1"/>
    </xf>
    <xf numFmtId="0" fontId="47" fillId="5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58" fillId="0" borderId="25" xfId="0" applyFont="1" applyBorder="1" applyAlignment="1">
      <alignment horizontal="right" vertical="center"/>
    </xf>
    <xf numFmtId="0" fontId="59" fillId="0" borderId="25" xfId="0" applyFont="1" applyBorder="1" applyAlignment="1">
      <alignment horizontal="left" vertical="center" wrapText="1"/>
    </xf>
    <xf numFmtId="0" fontId="60" fillId="3" borderId="25" xfId="0" applyFont="1" applyFill="1" applyBorder="1" applyAlignment="1">
      <alignment horizontal="left" vertical="center"/>
    </xf>
    <xf numFmtId="0" fontId="47" fillId="5" borderId="65" xfId="0" applyFont="1" applyFill="1" applyBorder="1" applyAlignment="1">
      <alignment horizontal="center" vertical="center" wrapText="1"/>
    </xf>
    <xf numFmtId="0" fontId="65" fillId="5" borderId="65" xfId="0" applyFont="1" applyFill="1" applyBorder="1" applyAlignment="1">
      <alignment horizontal="center" vertical="center" wrapText="1"/>
    </xf>
    <xf numFmtId="0" fontId="47" fillId="5" borderId="46" xfId="0" applyFont="1" applyFill="1" applyBorder="1" applyAlignment="1">
      <alignment horizontal="center" vertical="center"/>
    </xf>
    <xf numFmtId="0" fontId="26" fillId="3" borderId="65" xfId="0" applyFont="1" applyFill="1" applyBorder="1" applyAlignment="1">
      <alignment horizontal="center" vertical="center" wrapText="1"/>
    </xf>
    <xf numFmtId="0" fontId="70" fillId="10" borderId="65" xfId="0" applyFont="1" applyFill="1" applyBorder="1" applyAlignment="1">
      <alignment horizontal="center" vertical="center"/>
    </xf>
    <xf numFmtId="0" fontId="26" fillId="3" borderId="101" xfId="0" applyFont="1" applyFill="1" applyBorder="1" applyAlignment="1">
      <alignment horizontal="left" vertical="center" wrapText="1"/>
    </xf>
    <xf numFmtId="0" fontId="2" fillId="0" borderId="103" xfId="0" applyFont="1" applyBorder="1"/>
    <xf numFmtId="0" fontId="26" fillId="0" borderId="65" xfId="0" applyFont="1" applyBorder="1" applyAlignment="1">
      <alignment horizontal="center" vertical="center" wrapText="1"/>
    </xf>
    <xf numFmtId="0" fontId="30" fillId="0" borderId="25" xfId="0" applyFont="1" applyBorder="1" applyAlignment="1">
      <alignment vertical="center"/>
    </xf>
    <xf numFmtId="0" fontId="30" fillId="3" borderId="25" xfId="0" applyFont="1" applyFill="1" applyBorder="1" applyAlignment="1">
      <alignment vertical="center" wrapText="1"/>
    </xf>
    <xf numFmtId="0" fontId="47" fillId="5" borderId="111" xfId="0" applyFont="1" applyFill="1" applyBorder="1" applyAlignment="1">
      <alignment horizontal="center" vertical="center"/>
    </xf>
    <xf numFmtId="0" fontId="30" fillId="4" borderId="65" xfId="0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center" vertical="center" wrapText="1"/>
    </xf>
    <xf numFmtId="0" fontId="30" fillId="4" borderId="112" xfId="0" applyFont="1" applyFill="1" applyBorder="1" applyAlignment="1">
      <alignment horizontal="center" vertical="center" wrapText="1"/>
    </xf>
    <xf numFmtId="0" fontId="2" fillId="0" borderId="113" xfId="0" applyFont="1" applyBorder="1"/>
    <xf numFmtId="0" fontId="2" fillId="0" borderId="114" xfId="0" applyFont="1" applyBorder="1"/>
    <xf numFmtId="0" fontId="30" fillId="4" borderId="115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vertical="center"/>
    </xf>
    <xf numFmtId="0" fontId="81" fillId="4" borderId="6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30" fillId="0" borderId="25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99" fillId="15" borderId="65" xfId="0" applyFont="1" applyFill="1" applyBorder="1" applyAlignment="1">
      <alignment horizontal="center" vertical="top"/>
    </xf>
    <xf numFmtId="0" fontId="9" fillId="21" borderId="65" xfId="0" applyFont="1" applyFill="1" applyBorder="1" applyAlignment="1">
      <alignment horizontal="center" vertical="center"/>
    </xf>
    <xf numFmtId="0" fontId="99" fillId="16" borderId="65" xfId="0" applyFont="1" applyFill="1" applyBorder="1" applyAlignment="1">
      <alignment horizontal="center" vertical="top"/>
    </xf>
    <xf numFmtId="0" fontId="99" fillId="17" borderId="65" xfId="0" applyFont="1" applyFill="1" applyBorder="1" applyAlignment="1">
      <alignment horizontal="center" vertical="top"/>
    </xf>
    <xf numFmtId="0" fontId="99" fillId="18" borderId="65" xfId="0" applyFont="1" applyFill="1" applyBorder="1" applyAlignment="1">
      <alignment horizontal="center" vertical="top"/>
    </xf>
    <xf numFmtId="0" fontId="9" fillId="0" borderId="65" xfId="0" applyFont="1" applyBorder="1" applyAlignment="1">
      <alignment horizontal="center"/>
    </xf>
    <xf numFmtId="0" fontId="99" fillId="21" borderId="65" xfId="0" applyFont="1" applyFill="1" applyBorder="1" applyAlignment="1">
      <alignment horizontal="center" vertical="center"/>
    </xf>
    <xf numFmtId="0" fontId="92" fillId="20" borderId="98" xfId="0" applyFont="1" applyFill="1" applyBorder="1" applyAlignment="1">
      <alignment horizontal="center" vertical="center" wrapText="1"/>
    </xf>
    <xf numFmtId="0" fontId="91" fillId="0" borderId="65" xfId="0" applyFont="1" applyBorder="1" applyAlignment="1">
      <alignment horizontal="center" vertical="center" wrapText="1"/>
    </xf>
    <xf numFmtId="0" fontId="94" fillId="11" borderId="123" xfId="0" applyFont="1" applyFill="1" applyBorder="1" applyAlignment="1">
      <alignment horizontal="center" vertical="center" wrapText="1"/>
    </xf>
    <xf numFmtId="0" fontId="2" fillId="0" borderId="120" xfId="0" applyFont="1" applyBorder="1"/>
    <xf numFmtId="0" fontId="9" fillId="0" borderId="46" xfId="0" applyFont="1" applyBorder="1" applyAlignment="1">
      <alignment horizontal="center"/>
    </xf>
    <xf numFmtId="0" fontId="96" fillId="0" borderId="124" xfId="0" applyFont="1" applyBorder="1" applyAlignment="1">
      <alignment horizontal="center" vertical="center" wrapText="1"/>
    </xf>
    <xf numFmtId="0" fontId="2" fillId="0" borderId="125" xfId="0" applyFont="1" applyBorder="1"/>
    <xf numFmtId="0" fontId="2" fillId="0" borderId="126" xfId="0" applyFont="1" applyBorder="1"/>
    <xf numFmtId="0" fontId="87" fillId="0" borderId="124" xfId="0" applyFont="1" applyBorder="1" applyAlignment="1">
      <alignment horizontal="center" vertical="center"/>
    </xf>
    <xf numFmtId="9" fontId="91" fillId="0" borderId="124" xfId="0" applyNumberFormat="1" applyFont="1" applyBorder="1" applyAlignment="1">
      <alignment horizontal="center" vertical="center" wrapText="1"/>
    </xf>
    <xf numFmtId="0" fontId="88" fillId="11" borderId="124" xfId="0" applyFont="1" applyFill="1" applyBorder="1" applyAlignment="1">
      <alignment horizontal="center" vertical="center"/>
    </xf>
    <xf numFmtId="0" fontId="97" fillId="0" borderId="124" xfId="0" applyFont="1" applyBorder="1" applyAlignment="1">
      <alignment horizontal="center" vertical="center" wrapText="1"/>
    </xf>
    <xf numFmtId="0" fontId="93" fillId="21" borderId="6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86" fillId="0" borderId="65" xfId="0" applyFont="1" applyBorder="1" applyAlignment="1">
      <alignment horizontal="center" vertical="center" wrapText="1"/>
    </xf>
    <xf numFmtId="0" fontId="94" fillId="0" borderId="65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4" fillId="0" borderId="55" xfId="0" applyFont="1" applyBorder="1" applyAlignment="1">
      <alignment horizontal="center" vertical="center" wrapText="1"/>
    </xf>
    <xf numFmtId="0" fontId="84" fillId="0" borderId="25" xfId="0" applyFont="1" applyBorder="1" applyAlignment="1">
      <alignment horizontal="center"/>
    </xf>
    <xf numFmtId="0" fontId="85" fillId="12" borderId="25" xfId="0" applyFont="1" applyFill="1" applyBorder="1" applyAlignment="1">
      <alignment horizontal="center" vertical="center" wrapText="1"/>
    </xf>
    <xf numFmtId="0" fontId="87" fillId="14" borderId="46" xfId="0" applyFont="1" applyFill="1" applyBorder="1" applyAlignment="1">
      <alignment horizontal="center" vertical="center" wrapText="1"/>
    </xf>
    <xf numFmtId="0" fontId="88" fillId="14" borderId="46" xfId="0" applyFont="1" applyFill="1" applyBorder="1" applyAlignment="1">
      <alignment horizontal="center" vertical="center" wrapText="1"/>
    </xf>
    <xf numFmtId="0" fontId="86" fillId="0" borderId="46" xfId="0" applyFont="1" applyBorder="1" applyAlignment="1">
      <alignment horizontal="center" vertical="center" wrapText="1"/>
    </xf>
    <xf numFmtId="0" fontId="88" fillId="14" borderId="64" xfId="0" applyFont="1" applyFill="1" applyBorder="1" applyAlignment="1">
      <alignment horizontal="center" vertical="center" wrapText="1"/>
    </xf>
    <xf numFmtId="0" fontId="86" fillId="13" borderId="25" xfId="0" applyFont="1" applyFill="1" applyBorder="1" applyAlignment="1">
      <alignment horizontal="center" wrapText="1"/>
    </xf>
    <xf numFmtId="0" fontId="86" fillId="13" borderId="25" xfId="0" applyFont="1" applyFill="1" applyBorder="1" applyAlignment="1">
      <alignment horizontal="center" vertical="center" wrapText="1"/>
    </xf>
    <xf numFmtId="0" fontId="117" fillId="3" borderId="128" xfId="0" applyFont="1" applyFill="1" applyBorder="1" applyAlignment="1">
      <alignment horizontal="left" vertical="top"/>
    </xf>
    <xf numFmtId="0" fontId="2" fillId="0" borderId="129" xfId="0" applyFont="1" applyBorder="1"/>
    <xf numFmtId="0" fontId="2" fillId="0" borderId="130" xfId="0" applyFont="1" applyBorder="1"/>
    <xf numFmtId="0" fontId="2" fillId="0" borderId="74" xfId="0" applyFont="1" applyBorder="1"/>
    <xf numFmtId="0" fontId="2" fillId="0" borderId="76" xfId="0" applyFont="1" applyBorder="1"/>
    <xf numFmtId="0" fontId="2" fillId="0" borderId="131" xfId="0" applyFont="1" applyBorder="1"/>
    <xf numFmtId="0" fontId="2" fillId="0" borderId="132" xfId="0" applyFont="1" applyBorder="1"/>
    <xf numFmtId="0" fontId="2" fillId="0" borderId="133" xfId="0" applyFont="1" applyBorder="1"/>
    <xf numFmtId="0" fontId="87" fillId="3" borderId="65" xfId="0" applyFont="1" applyFill="1" applyBorder="1" applyAlignment="1">
      <alignment horizontal="center" vertical="center" wrapText="1"/>
    </xf>
    <xf numFmtId="0" fontId="115" fillId="3" borderId="65" xfId="0" applyFont="1" applyFill="1" applyBorder="1" applyAlignment="1">
      <alignment horizontal="center" vertical="center" textRotation="90" wrapText="1"/>
    </xf>
    <xf numFmtId="0" fontId="97" fillId="0" borderId="46" xfId="0" applyFont="1" applyBorder="1" applyAlignment="1">
      <alignment horizontal="left" vertical="top" wrapText="1"/>
    </xf>
    <xf numFmtId="0" fontId="116" fillId="0" borderId="65" xfId="0" applyFont="1" applyBorder="1" applyAlignment="1">
      <alignment horizontal="center"/>
    </xf>
    <xf numFmtId="0" fontId="116" fillId="0" borderId="46" xfId="0" applyFont="1" applyBorder="1" applyAlignment="1">
      <alignment horizontal="center"/>
    </xf>
    <xf numFmtId="0" fontId="9" fillId="0" borderId="65" xfId="0" applyFont="1" applyBorder="1" applyAlignment="1">
      <alignment horizontal="center" vertical="center"/>
    </xf>
    <xf numFmtId="0" fontId="87" fillId="3" borderId="46" xfId="0" applyFont="1" applyFill="1" applyBorder="1" applyAlignment="1">
      <alignment horizontal="center" vertical="center" wrapText="1"/>
    </xf>
    <xf numFmtId="0" fontId="101" fillId="0" borderId="46" xfId="0" applyFont="1" applyBorder="1" applyAlignment="1">
      <alignment horizontal="center" vertical="center"/>
    </xf>
    <xf numFmtId="0" fontId="101" fillId="0" borderId="6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84" fillId="0" borderId="65" xfId="0" applyFont="1" applyBorder="1" applyAlignment="1">
      <alignment horizontal="center"/>
    </xf>
    <xf numFmtId="0" fontId="111" fillId="3" borderId="128" xfId="0" applyFont="1" applyFill="1" applyBorder="1" applyAlignment="1">
      <alignment horizontal="left" vertical="top"/>
    </xf>
    <xf numFmtId="0" fontId="114" fillId="3" borderId="25" xfId="0" applyFont="1" applyFill="1" applyBorder="1" applyAlignment="1">
      <alignment horizontal="center" vertical="center" wrapText="1"/>
    </xf>
    <xf numFmtId="0" fontId="107" fillId="3" borderId="25" xfId="0" applyFont="1" applyFill="1" applyBorder="1" applyAlignment="1">
      <alignment horizontal="center" vertical="center" wrapText="1"/>
    </xf>
    <xf numFmtId="0" fontId="113" fillId="3" borderId="143" xfId="0" applyFont="1" applyFill="1" applyBorder="1" applyAlignment="1">
      <alignment horizontal="center" vertical="center" wrapText="1"/>
    </xf>
    <xf numFmtId="166" fontId="103" fillId="11" borderId="25" xfId="0" applyNumberFormat="1" applyFont="1" applyFill="1" applyBorder="1" applyAlignment="1">
      <alignment horizontal="center" vertical="center" wrapText="1"/>
    </xf>
    <xf numFmtId="0" fontId="107" fillId="3" borderId="139" xfId="0" applyFont="1" applyFill="1" applyBorder="1" applyAlignment="1">
      <alignment horizontal="center" vertical="center" textRotation="90" wrapText="1"/>
    </xf>
    <xf numFmtId="0" fontId="2" fillId="0" borderId="140" xfId="0" applyFont="1" applyBorder="1"/>
    <xf numFmtId="0" fontId="2" fillId="0" borderId="141" xfId="0" applyFont="1" applyBorder="1"/>
    <xf numFmtId="0" fontId="9" fillId="3" borderId="25" xfId="0" applyFont="1" applyFill="1" applyBorder="1" applyAlignment="1">
      <alignment horizontal="center" vertical="top"/>
    </xf>
    <xf numFmtId="0" fontId="97" fillId="22" borderId="25" xfId="0" applyFont="1" applyFill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0" fontId="105" fillId="3" borderId="134" xfId="0" applyFont="1" applyFill="1" applyBorder="1" applyAlignment="1">
      <alignment horizontal="center" vertical="center"/>
    </xf>
    <xf numFmtId="0" fontId="2" fillId="0" borderId="135" xfId="0" applyFont="1" applyBorder="1"/>
    <xf numFmtId="0" fontId="106" fillId="11" borderId="86" xfId="0" applyFont="1" applyFill="1" applyBorder="1" applyAlignment="1">
      <alignment horizontal="left" vertical="top" wrapText="1"/>
    </xf>
    <xf numFmtId="0" fontId="107" fillId="3" borderId="128" xfId="0" applyFont="1" applyFill="1" applyBorder="1" applyAlignment="1">
      <alignment horizontal="center" vertical="center" wrapText="1"/>
    </xf>
    <xf numFmtId="0" fontId="2" fillId="0" borderId="136" xfId="0" applyFont="1" applyBorder="1"/>
    <xf numFmtId="0" fontId="2" fillId="0" borderId="138" xfId="0" applyFont="1" applyBorder="1"/>
    <xf numFmtId="0" fontId="101" fillId="3" borderId="139" xfId="0" applyFont="1" applyFill="1" applyBorder="1" applyAlignment="1">
      <alignment horizontal="center" vertical="center" textRotation="90" wrapText="1"/>
    </xf>
    <xf numFmtId="0" fontId="101" fillId="3" borderId="25" xfId="0" applyFont="1" applyFill="1" applyBorder="1" applyAlignment="1">
      <alignment horizontal="center" vertical="center" wrapText="1"/>
    </xf>
    <xf numFmtId="0" fontId="100" fillId="12" borderId="1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/>
    </xf>
    <xf numFmtId="0" fontId="102" fillId="3" borderId="86" xfId="0" applyFont="1" applyFill="1" applyBorder="1" applyAlignment="1">
      <alignment horizontal="center" vertical="center"/>
    </xf>
    <xf numFmtId="166" fontId="103" fillId="0" borderId="128" xfId="0" applyNumberFormat="1" applyFont="1" applyBorder="1" applyAlignment="1">
      <alignment horizontal="center" textRotation="255" wrapText="1"/>
    </xf>
    <xf numFmtId="14" fontId="26" fillId="0" borderId="4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140"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2E600"/>
          <bgColor rgb="FF82E6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theme="1"/>
      </font>
      <fill>
        <patternFill patternType="solid">
          <fgColor rgb="FF82E600"/>
          <bgColor rgb="FF82E600"/>
        </patternFill>
      </fill>
    </dxf>
    <dxf>
      <fill>
        <patternFill patternType="none"/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2E600"/>
          <bgColor rgb="FF82E6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theme="1"/>
      </font>
      <fill>
        <patternFill patternType="solid">
          <fgColor rgb="FF82E600"/>
          <bgColor rgb="FF82E600"/>
        </patternFill>
      </fill>
    </dxf>
    <dxf>
      <fill>
        <patternFill patternType="none"/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ont>
        <i/>
        <color rgb="FF434343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2E600"/>
          <bgColor rgb="FF82E600"/>
        </patternFill>
      </fill>
    </dxf>
  </dxfs>
  <tableStyles count="1">
    <tableStyle name="Assign-style" pivot="0" count="3" xr9:uid="{00000000-0011-0000-FFFF-FFFF00000000}">
      <tableStyleElement type="headerRow" dxfId="139"/>
      <tableStyleElement type="firstRowStripe" dxfId="138"/>
      <tableStyleElement type="secondRowStripe" dxfId="137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jp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95250</xdr:colOff>
      <xdr:row>53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08121" y="15320682"/>
          <a:ext cx="38100" cy="0"/>
          <a:chOff x="5326950" y="3780000"/>
          <a:chExt cx="38100" cy="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26950" y="3780000"/>
            <a:ext cx="38100" cy="0"/>
            <a:chOff x="5326950" y="3780000"/>
            <a:chExt cx="38100" cy="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26950" y="3780000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26950" y="3780000"/>
              <a:ext cx="38100" cy="0"/>
              <a:chOff x="5326950" y="3780000"/>
              <a:chExt cx="38100" cy="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26950" y="3780000"/>
                <a:ext cx="38100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26950" y="3780000"/>
                <a:ext cx="38100" cy="0"/>
                <a:chOff x="5326950" y="3780000"/>
                <a:chExt cx="38100" cy="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5326950" y="3780000"/>
                  <a:ext cx="38100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5326950" y="3780000"/>
                  <a:ext cx="38100" cy="0"/>
                  <a:chOff x="-23340825" y="-24948825"/>
                  <a:chExt cx="28705875" cy="2872882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-23340825" y="-24948825"/>
                    <a:ext cx="28705875" cy="287288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-23340825" y="-24948825"/>
                    <a:ext cx="28705875" cy="28728825"/>
                    <a:chOff x="5346000" y="3780000"/>
                    <a:chExt cx="28705875" cy="2872882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34013775" y="32508825"/>
                      <a:ext cx="38100" cy="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5346000" y="3780000"/>
                      <a:ext cx="0" cy="0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1981200</xdr:colOff>
      <xdr:row>56</xdr:row>
      <xdr:rowOff>123825</xdr:rowOff>
    </xdr:from>
    <xdr:ext cx="790575" cy="723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955475" y="3422813"/>
          <a:ext cx="781050" cy="714375"/>
        </a:xfrm>
        <a:prstGeom prst="upArrow">
          <a:avLst>
            <a:gd name="adj1" fmla="val 59051"/>
            <a:gd name="adj2" fmla="val 36614"/>
          </a:avLst>
        </a:prstGeom>
        <a:solidFill>
          <a:srgbClr val="4A86E8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</xdr:colOff>
      <xdr:row>1</xdr:row>
      <xdr:rowOff>19050</xdr:rowOff>
    </xdr:from>
    <xdr:ext cx="1419225" cy="723900"/>
    <xdr:pic>
      <xdr:nvPicPr>
        <xdr:cNvPr id="15" name="image4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133350</xdr:rowOff>
    </xdr:from>
    <xdr:ext cx="1114425" cy="638175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25</xdr:row>
      <xdr:rowOff>257175</xdr:rowOff>
    </xdr:from>
    <xdr:ext cx="3067050" cy="22955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25</xdr:row>
      <xdr:rowOff>257175</xdr:rowOff>
    </xdr:from>
    <xdr:ext cx="3067050" cy="2295525"/>
    <xdr:pic>
      <xdr:nvPicPr>
        <xdr:cNvPr id="18" name="image2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13</xdr:col>
      <xdr:colOff>618565</xdr:colOff>
      <xdr:row>30</xdr:row>
      <xdr:rowOff>79012</xdr:rowOff>
    </xdr:from>
    <xdr:to>
      <xdr:col>16</xdr:col>
      <xdr:colOff>1904552</xdr:colOff>
      <xdr:row>40</xdr:row>
      <xdr:rowOff>61857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226EEFC-145E-48AC-BDC9-2467FCC2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7671" y="10836659"/>
          <a:ext cx="3025140" cy="1865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179295</xdr:colOff>
      <xdr:row>42</xdr:row>
      <xdr:rowOff>177165</xdr:rowOff>
    </xdr:from>
    <xdr:to>
      <xdr:col>16</xdr:col>
      <xdr:colOff>1215792</xdr:colOff>
      <xdr:row>52</xdr:row>
      <xdr:rowOff>11721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57AE09C2-AB2C-F9AB-3344-5ED57AC6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6095" y="13238741"/>
          <a:ext cx="3967956" cy="1905404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44824</xdr:colOff>
      <xdr:row>57</xdr:row>
      <xdr:rowOff>8965</xdr:rowOff>
    </xdr:from>
    <xdr:to>
      <xdr:col>16</xdr:col>
      <xdr:colOff>677909</xdr:colOff>
      <xdr:row>65</xdr:row>
      <xdr:rowOff>76605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9D3E0ACD-82C2-4DD5-B3F2-416EF98B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28212" y="16082683"/>
          <a:ext cx="3967956" cy="1905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361950" cy="5619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169788" y="3503775"/>
          <a:ext cx="352425" cy="5524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13</xdr:col>
      <xdr:colOff>304800</xdr:colOff>
      <xdr:row>9</xdr:row>
      <xdr:rowOff>0</xdr:rowOff>
    </xdr:from>
    <xdr:ext cx="333375" cy="5334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184075" y="3518063"/>
          <a:ext cx="323850" cy="52387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</xdr:row>
      <xdr:rowOff>9525</xdr:rowOff>
    </xdr:from>
    <xdr:ext cx="304800" cy="5048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198363" y="3532350"/>
          <a:ext cx="295275" cy="49530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19050</xdr:colOff>
      <xdr:row>9</xdr:row>
      <xdr:rowOff>0</xdr:rowOff>
    </xdr:from>
    <xdr:ext cx="333375" cy="542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184075" y="3513300"/>
          <a:ext cx="323850" cy="53340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114300</xdr:colOff>
      <xdr:row>9</xdr:row>
      <xdr:rowOff>19050</xdr:rowOff>
    </xdr:from>
    <xdr:ext cx="314325" cy="5238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193600" y="3522825"/>
          <a:ext cx="304800" cy="5143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123825</xdr:colOff>
      <xdr:row>2</xdr:row>
      <xdr:rowOff>0</xdr:rowOff>
    </xdr:from>
    <xdr:ext cx="6572250" cy="2667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064638" y="3651413"/>
          <a:ext cx="6562725" cy="257175"/>
        </a:xfrm>
        <a:prstGeom prst="leftRightArrow">
          <a:avLst>
            <a:gd name="adj1" fmla="val 50000"/>
            <a:gd name="adj2" fmla="val 50000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RISKY WINDOW</a:t>
          </a:r>
          <a:endParaRPr sz="1100"/>
        </a:p>
      </xdr:txBody>
    </xdr:sp>
    <xdr:clientData fLocksWithSheet="0"/>
  </xdr:oneCellAnchor>
  <xdr:oneCellAnchor>
    <xdr:from>
      <xdr:col>26</xdr:col>
      <xdr:colOff>0</xdr:colOff>
      <xdr:row>9</xdr:row>
      <xdr:rowOff>28575</xdr:rowOff>
    </xdr:from>
    <xdr:ext cx="342900" cy="5238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179313" y="3522825"/>
          <a:ext cx="333375" cy="5143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381000</xdr:colOff>
      <xdr:row>9</xdr:row>
      <xdr:rowOff>28575</xdr:rowOff>
    </xdr:from>
    <xdr:ext cx="323850" cy="5334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188838" y="3518063"/>
          <a:ext cx="314325" cy="523875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142875</xdr:rowOff>
    </xdr:from>
    <xdr:ext cx="2162175" cy="100012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819275" cy="847725"/>
    <xdr:pic>
      <xdr:nvPicPr>
        <xdr:cNvPr id="2" name="image5.jpg" descr="valeo sans light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14</xdr:row>
      <xdr:rowOff>209550</xdr:rowOff>
    </xdr:from>
    <xdr:ext cx="1866900" cy="14382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14</xdr:row>
      <xdr:rowOff>1743075</xdr:rowOff>
    </xdr:from>
    <xdr:ext cx="1857375" cy="141922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15</xdr:row>
      <xdr:rowOff>1343025</xdr:rowOff>
    </xdr:from>
    <xdr:ext cx="1857375" cy="14192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12</xdr:row>
      <xdr:rowOff>2276475</xdr:rowOff>
    </xdr:from>
    <xdr:ext cx="5791200" cy="55721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32">
  <tableColumns count="6">
    <tableColumn id="1" xr3:uid="{00000000-0010-0000-0000-000001000000}" name="N°"/>
    <tableColumn id="2" xr3:uid="{00000000-0010-0000-0000-000002000000}" name="ASSIGNMENT [1]"/>
    <tableColumn id="3" xr3:uid="{00000000-0010-0000-0000-000003000000}" name="RESULTS [2]"/>
    <tableColumn id="4" xr3:uid="{00000000-0010-0000-0000-000004000000}" name="WHO [3]"/>
    <tableColumn id="5" xr3:uid="{00000000-0010-0000-0000-000005000000}" name="Due date [4]"/>
    <tableColumn id="6" xr3:uid="{00000000-0010-0000-0000-000006000000}" name="Done date [5]"/>
  </tableColumns>
  <tableStyleInfo name="Assig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X1000"/>
  <sheetViews>
    <sheetView showGridLines="0" tabSelected="1" topLeftCell="A35" zoomScale="85" zoomScaleNormal="85" workbookViewId="0">
      <selection activeCell="Q54" sqref="Q54:R55"/>
    </sheetView>
  </sheetViews>
  <sheetFormatPr baseColWidth="10" defaultColWidth="14.44140625" defaultRowHeight="15" customHeight="1"/>
  <cols>
    <col min="1" max="1" width="2.33203125" customWidth="1"/>
    <col min="2" max="2" width="20.44140625" customWidth="1"/>
    <col min="3" max="3" width="18.33203125" customWidth="1"/>
    <col min="4" max="4" width="11.5546875" customWidth="1"/>
    <col min="5" max="5" width="3" customWidth="1"/>
    <col min="6" max="6" width="12.109375" customWidth="1"/>
    <col min="7" max="7" width="3.88671875" customWidth="1"/>
    <col min="8" max="8" width="8.44140625" customWidth="1"/>
    <col min="9" max="9" width="5.88671875" customWidth="1"/>
    <col min="10" max="11" width="17.33203125" customWidth="1"/>
    <col min="12" max="12" width="5.88671875" customWidth="1"/>
    <col min="13" max="14" width="17.33203125" customWidth="1"/>
    <col min="15" max="15" width="4.44140625" customWidth="1"/>
    <col min="16" max="16" width="3.5546875" customWidth="1"/>
    <col min="17" max="17" width="37" customWidth="1"/>
    <col min="18" max="18" width="53.33203125" customWidth="1"/>
    <col min="19" max="20" width="13" customWidth="1"/>
    <col min="21" max="22" width="23.5546875" customWidth="1"/>
    <col min="23" max="23" width="2.33203125" customWidth="1"/>
  </cols>
  <sheetData>
    <row r="1" spans="1:24" ht="37.5" customHeight="1">
      <c r="A1" s="343"/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5"/>
    </row>
    <row r="2" spans="1:24" ht="15" customHeight="1">
      <c r="A2" s="1" t="s">
        <v>0</v>
      </c>
      <c r="B2" s="2"/>
      <c r="C2" s="2"/>
      <c r="D2" s="3"/>
      <c r="E2" s="3"/>
      <c r="F2" s="3"/>
      <c r="G2" s="3"/>
      <c r="H2" s="3"/>
      <c r="I2" s="3"/>
      <c r="J2" s="3"/>
      <c r="K2" s="2"/>
      <c r="L2" s="2"/>
      <c r="M2" s="4"/>
      <c r="N2" s="4"/>
      <c r="O2" s="4"/>
      <c r="P2" s="5"/>
      <c r="Q2" s="6"/>
      <c r="R2" s="6"/>
      <c r="S2" s="6"/>
      <c r="T2" s="6"/>
      <c r="U2" s="6"/>
      <c r="V2" s="6"/>
      <c r="W2" s="7"/>
      <c r="X2" s="8">
        <v>1</v>
      </c>
    </row>
    <row r="3" spans="1:24" ht="37.5" customHeight="1">
      <c r="A3" s="9"/>
      <c r="C3" s="346" t="s">
        <v>1</v>
      </c>
      <c r="D3" s="329"/>
      <c r="E3" s="329"/>
      <c r="F3" s="329"/>
      <c r="G3" s="330"/>
      <c r="H3" s="10"/>
      <c r="I3" s="347" t="s">
        <v>2</v>
      </c>
      <c r="J3" s="326"/>
      <c r="K3" s="326"/>
      <c r="L3" s="326"/>
      <c r="M3" s="326"/>
      <c r="N3" s="327"/>
      <c r="O3" s="4"/>
      <c r="P3" s="5"/>
      <c r="Q3" s="380" t="s">
        <v>3</v>
      </c>
      <c r="R3" s="329"/>
      <c r="S3" s="329"/>
      <c r="T3" s="329"/>
      <c r="U3" s="329"/>
      <c r="V3" s="330"/>
      <c r="W3" s="11"/>
    </row>
    <row r="4" spans="1:24" ht="18.75" customHeight="1">
      <c r="A4" s="12"/>
      <c r="B4" s="348"/>
      <c r="C4" s="350" t="s">
        <v>4</v>
      </c>
      <c r="D4" s="338"/>
      <c r="E4" s="338"/>
      <c r="F4" s="338"/>
      <c r="G4" s="339"/>
      <c r="I4" s="13"/>
      <c r="J4" s="351" t="s">
        <v>5</v>
      </c>
      <c r="K4" s="287"/>
      <c r="L4" s="14"/>
      <c r="M4" s="351" t="s">
        <v>6</v>
      </c>
      <c r="N4" s="332"/>
      <c r="O4" s="15"/>
      <c r="P4" s="5"/>
      <c r="Q4" s="381"/>
      <c r="R4" s="338"/>
      <c r="S4" s="338"/>
      <c r="T4" s="338"/>
      <c r="U4" s="338"/>
      <c r="V4" s="339"/>
      <c r="W4" s="16"/>
    </row>
    <row r="5" spans="1:24" ht="18.75" customHeight="1">
      <c r="A5" s="12"/>
      <c r="B5" s="349"/>
      <c r="C5" s="302"/>
      <c r="D5" s="291"/>
      <c r="E5" s="291"/>
      <c r="F5" s="291"/>
      <c r="G5" s="303"/>
      <c r="I5" s="17"/>
      <c r="J5" s="352" t="s">
        <v>7</v>
      </c>
      <c r="K5" s="287"/>
      <c r="L5" s="14"/>
      <c r="M5" s="352" t="s">
        <v>8</v>
      </c>
      <c r="N5" s="332"/>
      <c r="O5" s="18"/>
      <c r="P5" s="5"/>
      <c r="Q5" s="312"/>
      <c r="R5" s="284"/>
      <c r="S5" s="284"/>
      <c r="T5" s="284"/>
      <c r="U5" s="284"/>
      <c r="V5" s="349"/>
      <c r="W5" s="16"/>
    </row>
    <row r="6" spans="1:24" ht="18.75" customHeight="1">
      <c r="A6" s="19"/>
      <c r="B6" s="20"/>
      <c r="E6" s="21"/>
      <c r="F6" s="22"/>
      <c r="I6" s="23" t="s">
        <v>9</v>
      </c>
      <c r="J6" s="355" t="s">
        <v>10</v>
      </c>
      <c r="K6" s="356"/>
      <c r="L6" s="24"/>
      <c r="M6" s="357" t="s">
        <v>11</v>
      </c>
      <c r="N6" s="303"/>
      <c r="O6" s="18"/>
      <c r="P6" s="5"/>
      <c r="Q6" s="312"/>
      <c r="R6" s="284"/>
      <c r="S6" s="284"/>
      <c r="T6" s="284"/>
      <c r="U6" s="284"/>
      <c r="V6" s="349"/>
      <c r="W6" s="16"/>
    </row>
    <row r="7" spans="1:24" ht="18.75" customHeight="1">
      <c r="A7" s="19"/>
      <c r="B7" s="25"/>
      <c r="C7" s="358" t="s">
        <v>12</v>
      </c>
      <c r="D7" s="300"/>
      <c r="E7" s="300"/>
      <c r="F7" s="300"/>
      <c r="G7" s="301"/>
      <c r="I7" s="18"/>
      <c r="J7" s="18"/>
      <c r="K7" s="18"/>
      <c r="L7" s="18"/>
      <c r="M7" s="18"/>
      <c r="N7" s="18"/>
      <c r="O7" s="18"/>
      <c r="P7" s="5"/>
      <c r="Q7" s="312"/>
      <c r="R7" s="284"/>
      <c r="S7" s="284"/>
      <c r="T7" s="284"/>
      <c r="U7" s="284"/>
      <c r="V7" s="349"/>
      <c r="W7" s="16"/>
    </row>
    <row r="8" spans="1:24" ht="18.75" customHeight="1">
      <c r="A8" s="19"/>
      <c r="B8" s="25"/>
      <c r="C8" s="359"/>
      <c r="D8" s="340"/>
      <c r="E8" s="340"/>
      <c r="F8" s="340"/>
      <c r="G8" s="341"/>
      <c r="I8" s="360" t="s">
        <v>13</v>
      </c>
      <c r="J8" s="329"/>
      <c r="K8" s="329"/>
      <c r="L8" s="329"/>
      <c r="M8" s="329"/>
      <c r="N8" s="330"/>
      <c r="O8" s="18"/>
      <c r="P8" s="5"/>
      <c r="Q8" s="312"/>
      <c r="R8" s="284"/>
      <c r="S8" s="284"/>
      <c r="T8" s="284"/>
      <c r="U8" s="284"/>
      <c r="V8" s="349"/>
      <c r="W8" s="16"/>
    </row>
    <row r="9" spans="1:24" ht="18.75" customHeight="1">
      <c r="A9" s="19"/>
      <c r="B9" s="26"/>
      <c r="C9" s="361" t="s">
        <v>14</v>
      </c>
      <c r="D9" s="338"/>
      <c r="E9" s="338"/>
      <c r="F9" s="338"/>
      <c r="G9" s="339"/>
      <c r="I9" s="353" t="s">
        <v>15</v>
      </c>
      <c r="J9" s="286"/>
      <c r="K9" s="287"/>
      <c r="L9" s="354"/>
      <c r="M9" s="286"/>
      <c r="N9" s="332"/>
      <c r="O9" s="18"/>
      <c r="P9" s="5"/>
      <c r="Q9" s="312"/>
      <c r="R9" s="284"/>
      <c r="S9" s="284"/>
      <c r="T9" s="284"/>
      <c r="U9" s="284"/>
      <c r="V9" s="349"/>
      <c r="W9" s="16"/>
    </row>
    <row r="10" spans="1:24" ht="24.75" customHeight="1">
      <c r="A10" s="19"/>
      <c r="B10" s="26"/>
      <c r="C10" s="302"/>
      <c r="D10" s="291"/>
      <c r="E10" s="291"/>
      <c r="F10" s="291"/>
      <c r="G10" s="303"/>
      <c r="I10" s="362" t="s">
        <v>16</v>
      </c>
      <c r="J10" s="356"/>
      <c r="K10" s="27"/>
      <c r="L10" s="363" t="s">
        <v>17</v>
      </c>
      <c r="M10" s="356"/>
      <c r="N10" s="28"/>
      <c r="O10" s="18"/>
      <c r="P10" s="5"/>
      <c r="Q10" s="312"/>
      <c r="R10" s="284"/>
      <c r="S10" s="284"/>
      <c r="T10" s="284"/>
      <c r="U10" s="284"/>
      <c r="V10" s="349"/>
      <c r="W10" s="16"/>
    </row>
    <row r="11" spans="1:24" ht="18.75" customHeight="1">
      <c r="A11" s="29"/>
      <c r="B11" s="324"/>
      <c r="C11" s="289"/>
      <c r="D11" s="5"/>
      <c r="E11" s="5"/>
      <c r="F11" s="5"/>
      <c r="G11" s="5"/>
      <c r="H11" s="5"/>
      <c r="I11" s="18"/>
      <c r="J11" s="18"/>
      <c r="K11" s="18"/>
      <c r="L11" s="18"/>
      <c r="M11" s="18"/>
      <c r="N11" s="18"/>
      <c r="O11" s="18"/>
      <c r="P11" s="5"/>
      <c r="Q11" s="302"/>
      <c r="R11" s="291"/>
      <c r="S11" s="291"/>
      <c r="T11" s="291"/>
      <c r="U11" s="291"/>
      <c r="V11" s="303"/>
      <c r="W11" s="16"/>
    </row>
    <row r="12" spans="1:24" ht="15" customHeight="1">
      <c r="A12" s="29"/>
      <c r="B12" s="30"/>
      <c r="C12" s="3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31"/>
      <c r="R12" s="31"/>
      <c r="S12" s="31"/>
      <c r="T12" s="31"/>
      <c r="U12" s="31"/>
      <c r="V12" s="31"/>
      <c r="W12" s="16"/>
    </row>
    <row r="13" spans="1:24" ht="37.5" customHeight="1">
      <c r="A13" s="32"/>
      <c r="B13" s="325" t="s">
        <v>18</v>
      </c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7"/>
      <c r="P13" s="5"/>
      <c r="Q13" s="382" t="s">
        <v>19</v>
      </c>
      <c r="R13" s="344"/>
      <c r="S13" s="344"/>
      <c r="T13" s="344"/>
      <c r="U13" s="344"/>
      <c r="V13" s="345"/>
      <c r="W13" s="11"/>
    </row>
    <row r="14" spans="1:24" ht="30" customHeight="1">
      <c r="A14" s="32"/>
      <c r="B14" s="328" t="s">
        <v>20</v>
      </c>
      <c r="C14" s="329"/>
      <c r="D14" s="329"/>
      <c r="E14" s="329"/>
      <c r="F14" s="329"/>
      <c r="G14" s="329"/>
      <c r="H14" s="330"/>
      <c r="I14" s="328" t="s">
        <v>21</v>
      </c>
      <c r="J14" s="329"/>
      <c r="K14" s="329"/>
      <c r="L14" s="329"/>
      <c r="M14" s="329"/>
      <c r="N14" s="329"/>
      <c r="O14" s="330"/>
      <c r="P14" s="5"/>
      <c r="Q14" s="33"/>
      <c r="R14" s="383" t="s">
        <v>22</v>
      </c>
      <c r="S14" s="384"/>
      <c r="T14" s="385"/>
      <c r="U14" s="386" t="s">
        <v>23</v>
      </c>
      <c r="V14" s="385"/>
      <c r="W14" s="34"/>
    </row>
    <row r="15" spans="1:24" ht="107.25" customHeight="1">
      <c r="A15" s="35"/>
      <c r="B15" s="36" t="s">
        <v>24</v>
      </c>
      <c r="C15" s="331" t="s">
        <v>25</v>
      </c>
      <c r="D15" s="286"/>
      <c r="E15" s="286"/>
      <c r="F15" s="286"/>
      <c r="G15" s="286"/>
      <c r="H15" s="332"/>
      <c r="I15" s="334" t="s">
        <v>26</v>
      </c>
      <c r="J15" s="287"/>
      <c r="K15" s="342" t="s">
        <v>375</v>
      </c>
      <c r="L15" s="286"/>
      <c r="M15" s="286"/>
      <c r="N15" s="286"/>
      <c r="O15" s="332"/>
      <c r="P15" s="5"/>
      <c r="Q15" s="37" t="s">
        <v>27</v>
      </c>
      <c r="R15" s="387"/>
      <c r="S15" s="286"/>
      <c r="T15" s="287"/>
      <c r="U15" s="388"/>
      <c r="V15" s="287"/>
      <c r="W15" s="38"/>
    </row>
    <row r="16" spans="1:24" ht="57.75" customHeight="1">
      <c r="A16" s="35"/>
      <c r="B16" s="36" t="s">
        <v>28</v>
      </c>
      <c r="C16" s="333" t="s">
        <v>29</v>
      </c>
      <c r="D16" s="286"/>
      <c r="E16" s="286"/>
      <c r="F16" s="286"/>
      <c r="G16" s="286"/>
      <c r="H16" s="332"/>
      <c r="I16" s="334" t="s">
        <v>30</v>
      </c>
      <c r="J16" s="287"/>
      <c r="K16" s="335" t="s">
        <v>372</v>
      </c>
      <c r="L16" s="286"/>
      <c r="M16" s="286"/>
      <c r="N16" s="286"/>
      <c r="O16" s="332"/>
      <c r="P16" s="5"/>
      <c r="Q16" s="336" t="s">
        <v>31</v>
      </c>
      <c r="R16" s="378"/>
      <c r="S16" s="338"/>
      <c r="T16" s="278"/>
      <c r="U16" s="379"/>
      <c r="V16" s="278"/>
      <c r="W16" s="38"/>
    </row>
    <row r="17" spans="1:23" ht="22.5" customHeight="1">
      <c r="A17" s="35"/>
      <c r="B17" s="306" t="s">
        <v>32</v>
      </c>
      <c r="C17" s="375" t="s">
        <v>33</v>
      </c>
      <c r="D17" s="338"/>
      <c r="E17" s="338"/>
      <c r="F17" s="338"/>
      <c r="G17" s="338"/>
      <c r="H17" s="339"/>
      <c r="I17" s="376" t="s">
        <v>34</v>
      </c>
      <c r="J17" s="278"/>
      <c r="K17" s="524">
        <v>45898</v>
      </c>
      <c r="L17" s="338"/>
      <c r="M17" s="338"/>
      <c r="N17" s="338"/>
      <c r="O17" s="339"/>
      <c r="P17" s="5"/>
      <c r="Q17" s="276"/>
      <c r="R17" s="279"/>
      <c r="S17" s="340"/>
      <c r="T17" s="280"/>
      <c r="U17" s="279"/>
      <c r="V17" s="280"/>
      <c r="W17" s="38"/>
    </row>
    <row r="18" spans="1:23" ht="22.5" customHeight="1">
      <c r="A18" s="35"/>
      <c r="B18" s="307"/>
      <c r="C18" s="279"/>
      <c r="D18" s="340"/>
      <c r="E18" s="340"/>
      <c r="F18" s="340"/>
      <c r="G18" s="340"/>
      <c r="H18" s="341"/>
      <c r="I18" s="359"/>
      <c r="J18" s="280"/>
      <c r="K18" s="279"/>
      <c r="L18" s="340"/>
      <c r="M18" s="340"/>
      <c r="N18" s="340"/>
      <c r="O18" s="341"/>
      <c r="P18" s="5"/>
      <c r="Q18" s="336" t="s">
        <v>35</v>
      </c>
      <c r="R18" s="378"/>
      <c r="S18" s="338"/>
      <c r="T18" s="278"/>
      <c r="U18" s="379"/>
      <c r="V18" s="278"/>
      <c r="W18" s="38"/>
    </row>
    <row r="19" spans="1:23" ht="22.5" customHeight="1">
      <c r="A19" s="35"/>
      <c r="B19" s="39" t="s">
        <v>36</v>
      </c>
      <c r="C19" s="375" t="s">
        <v>37</v>
      </c>
      <c r="D19" s="338"/>
      <c r="E19" s="338"/>
      <c r="F19" s="338"/>
      <c r="G19" s="338"/>
      <c r="H19" s="339"/>
      <c r="I19" s="376" t="s">
        <v>38</v>
      </c>
      <c r="J19" s="278"/>
      <c r="K19" s="337" t="s">
        <v>371</v>
      </c>
      <c r="L19" s="338"/>
      <c r="M19" s="338"/>
      <c r="N19" s="338"/>
      <c r="O19" s="339"/>
      <c r="P19" s="5"/>
      <c r="Q19" s="322"/>
      <c r="R19" s="294"/>
      <c r="S19" s="284"/>
      <c r="T19" s="295"/>
      <c r="U19" s="294"/>
      <c r="V19" s="295"/>
      <c r="W19" s="38"/>
    </row>
    <row r="20" spans="1:23" ht="22.5" customHeight="1">
      <c r="A20" s="35"/>
      <c r="B20" s="40" t="s">
        <v>39</v>
      </c>
      <c r="C20" s="279"/>
      <c r="D20" s="340"/>
      <c r="E20" s="340"/>
      <c r="F20" s="340"/>
      <c r="G20" s="340"/>
      <c r="H20" s="341"/>
      <c r="I20" s="359"/>
      <c r="J20" s="280"/>
      <c r="K20" s="279"/>
      <c r="L20" s="340"/>
      <c r="M20" s="340"/>
      <c r="N20" s="340"/>
      <c r="O20" s="341"/>
      <c r="P20" s="5"/>
      <c r="Q20" s="276"/>
      <c r="R20" s="279"/>
      <c r="S20" s="340"/>
      <c r="T20" s="280"/>
      <c r="U20" s="279"/>
      <c r="V20" s="280"/>
      <c r="W20" s="41"/>
    </row>
    <row r="21" spans="1:23" ht="53.25" customHeight="1">
      <c r="A21" s="35"/>
      <c r="B21" s="36" t="s">
        <v>40</v>
      </c>
      <c r="C21" s="333" t="s">
        <v>41</v>
      </c>
      <c r="D21" s="286"/>
      <c r="E21" s="286"/>
      <c r="F21" s="286"/>
      <c r="G21" s="286"/>
      <c r="H21" s="332"/>
      <c r="I21" s="334" t="s">
        <v>42</v>
      </c>
      <c r="J21" s="287"/>
      <c r="K21" s="335" t="s">
        <v>374</v>
      </c>
      <c r="L21" s="286"/>
      <c r="M21" s="286"/>
      <c r="N21" s="286"/>
      <c r="O21" s="332"/>
      <c r="P21" s="5"/>
      <c r="Q21" s="336" t="s">
        <v>43</v>
      </c>
      <c r="R21" s="378"/>
      <c r="S21" s="338"/>
      <c r="T21" s="278"/>
      <c r="U21" s="379"/>
      <c r="V21" s="278"/>
      <c r="W21" s="38"/>
    </row>
    <row r="22" spans="1:23" ht="22.5" customHeight="1">
      <c r="A22" s="35"/>
      <c r="B22" s="306" t="s">
        <v>44</v>
      </c>
      <c r="C22" s="377" t="s">
        <v>45</v>
      </c>
      <c r="D22" s="338"/>
      <c r="E22" s="338"/>
      <c r="F22" s="338"/>
      <c r="G22" s="338"/>
      <c r="H22" s="339"/>
      <c r="I22" s="376" t="s">
        <v>46</v>
      </c>
      <c r="J22" s="278"/>
      <c r="K22" s="337" t="s">
        <v>370</v>
      </c>
      <c r="L22" s="338"/>
      <c r="M22" s="338"/>
      <c r="N22" s="338"/>
      <c r="O22" s="339"/>
      <c r="P22" s="5"/>
      <c r="Q22" s="276"/>
      <c r="R22" s="279"/>
      <c r="S22" s="340"/>
      <c r="T22" s="280"/>
      <c r="U22" s="279"/>
      <c r="V22" s="280"/>
      <c r="W22" s="42"/>
    </row>
    <row r="23" spans="1:23" ht="32.25" customHeight="1">
      <c r="A23" s="35"/>
      <c r="B23" s="307"/>
      <c r="C23" s="279"/>
      <c r="D23" s="340"/>
      <c r="E23" s="340"/>
      <c r="F23" s="340"/>
      <c r="G23" s="340"/>
      <c r="H23" s="341"/>
      <c r="I23" s="359"/>
      <c r="J23" s="280"/>
      <c r="K23" s="279"/>
      <c r="L23" s="340"/>
      <c r="M23" s="340"/>
      <c r="N23" s="340"/>
      <c r="O23" s="341"/>
      <c r="P23" s="5"/>
      <c r="Q23" s="336" t="s">
        <v>47</v>
      </c>
      <c r="R23" s="378"/>
      <c r="S23" s="338"/>
      <c r="T23" s="278"/>
      <c r="U23" s="379"/>
      <c r="V23" s="278"/>
      <c r="W23" s="41"/>
    </row>
    <row r="24" spans="1:23" ht="53.25" customHeight="1">
      <c r="A24" s="35"/>
      <c r="B24" s="43" t="s">
        <v>48</v>
      </c>
      <c r="C24" s="364">
        <v>1</v>
      </c>
      <c r="D24" s="365"/>
      <c r="E24" s="365"/>
      <c r="F24" s="365"/>
      <c r="G24" s="365"/>
      <c r="H24" s="366"/>
      <c r="I24" s="367" t="s">
        <v>49</v>
      </c>
      <c r="J24" s="356"/>
      <c r="K24" s="368" t="s">
        <v>369</v>
      </c>
      <c r="L24" s="365"/>
      <c r="M24" s="365"/>
      <c r="N24" s="365"/>
      <c r="O24" s="366"/>
      <c r="P24" s="5"/>
      <c r="Q24" s="276"/>
      <c r="R24" s="279"/>
      <c r="S24" s="340"/>
      <c r="T24" s="280"/>
      <c r="U24" s="279"/>
      <c r="V24" s="280"/>
      <c r="W24" s="41"/>
    </row>
    <row r="25" spans="1:23" ht="15" customHeight="1">
      <c r="A25" s="44"/>
      <c r="B25" s="45"/>
      <c r="C25" s="46"/>
      <c r="D25" s="46"/>
      <c r="E25" s="46"/>
      <c r="F25" s="46"/>
      <c r="G25" s="46"/>
      <c r="H25" s="47"/>
      <c r="I25" s="46"/>
      <c r="J25" s="46"/>
      <c r="K25" s="46"/>
      <c r="L25" s="48"/>
      <c r="M25" s="48"/>
      <c r="N25" s="48"/>
      <c r="O25" s="48"/>
      <c r="P25" s="5"/>
      <c r="Q25" s="49"/>
      <c r="R25" s="49"/>
      <c r="S25" s="49"/>
      <c r="T25" s="49"/>
      <c r="U25" s="49"/>
      <c r="V25" s="49"/>
      <c r="W25" s="41"/>
    </row>
    <row r="26" spans="1:23" ht="22.5" customHeight="1">
      <c r="A26" s="50"/>
      <c r="B26" s="308" t="s">
        <v>50</v>
      </c>
      <c r="C26" s="51"/>
      <c r="D26" s="51"/>
      <c r="E26" s="51"/>
      <c r="F26" s="51"/>
      <c r="G26" s="51"/>
      <c r="H26" s="52"/>
      <c r="I26" s="311" t="s">
        <v>51</v>
      </c>
      <c r="J26" s="300"/>
      <c r="K26" s="53"/>
      <c r="L26" s="53"/>
      <c r="M26" s="53"/>
      <c r="N26" s="53"/>
      <c r="O26" s="54"/>
      <c r="P26" s="5"/>
      <c r="Q26" s="299" t="s">
        <v>52</v>
      </c>
      <c r="R26" s="300"/>
      <c r="S26" s="300"/>
      <c r="T26" s="300"/>
      <c r="U26" s="300"/>
      <c r="V26" s="301"/>
      <c r="W26" s="42"/>
    </row>
    <row r="27" spans="1:23" ht="22.5" customHeight="1">
      <c r="A27" s="50"/>
      <c r="B27" s="309"/>
      <c r="C27" s="313"/>
      <c r="D27" s="284"/>
      <c r="E27" s="284"/>
      <c r="F27" s="284"/>
      <c r="G27" s="284"/>
      <c r="H27" s="55"/>
      <c r="I27" s="312"/>
      <c r="J27" s="284"/>
      <c r="K27" s="314"/>
      <c r="L27" s="284"/>
      <c r="M27" s="284"/>
      <c r="N27" s="284"/>
      <c r="O27" s="56"/>
      <c r="P27" s="5"/>
      <c r="Q27" s="302"/>
      <c r="R27" s="291"/>
      <c r="S27" s="291"/>
      <c r="T27" s="291"/>
      <c r="U27" s="291"/>
      <c r="V27" s="303"/>
      <c r="W27" s="42"/>
    </row>
    <row r="28" spans="1:23" ht="22.5" customHeight="1">
      <c r="A28" s="50"/>
      <c r="B28" s="309"/>
      <c r="C28" s="284"/>
      <c r="D28" s="284"/>
      <c r="E28" s="284"/>
      <c r="F28" s="284"/>
      <c r="G28" s="284"/>
      <c r="H28" s="55"/>
      <c r="I28" s="312"/>
      <c r="J28" s="284"/>
      <c r="K28" s="284"/>
      <c r="L28" s="284"/>
      <c r="M28" s="284"/>
      <c r="N28" s="284"/>
      <c r="O28" s="56"/>
      <c r="P28" s="5"/>
      <c r="Q28" s="57"/>
      <c r="R28" s="57"/>
      <c r="S28" s="57"/>
      <c r="T28" s="57"/>
      <c r="U28" s="57"/>
      <c r="V28" s="57"/>
      <c r="W28" s="58"/>
    </row>
    <row r="29" spans="1:23" ht="15" customHeight="1">
      <c r="A29" s="50"/>
      <c r="B29" s="309"/>
      <c r="C29" s="284"/>
      <c r="D29" s="284"/>
      <c r="E29" s="284"/>
      <c r="F29" s="284"/>
      <c r="G29" s="284"/>
      <c r="H29" s="55"/>
      <c r="I29" s="312"/>
      <c r="J29" s="284"/>
      <c r="K29" s="284"/>
      <c r="L29" s="284"/>
      <c r="M29" s="284"/>
      <c r="N29" s="284"/>
      <c r="O29" s="56"/>
      <c r="P29" s="5"/>
      <c r="Q29" s="304" t="s">
        <v>53</v>
      </c>
      <c r="R29" s="278"/>
      <c r="S29" s="304" t="s">
        <v>54</v>
      </c>
      <c r="T29" s="278"/>
      <c r="U29" s="369" t="s">
        <v>55</v>
      </c>
      <c r="V29" s="323" t="s">
        <v>56</v>
      </c>
      <c r="W29" s="59"/>
    </row>
    <row r="30" spans="1:23" ht="15" customHeight="1">
      <c r="A30" s="50"/>
      <c r="B30" s="309"/>
      <c r="C30" s="284"/>
      <c r="D30" s="284"/>
      <c r="E30" s="284"/>
      <c r="F30" s="284"/>
      <c r="G30" s="284"/>
      <c r="H30" s="55"/>
      <c r="I30" s="312"/>
      <c r="J30" s="284"/>
      <c r="K30" s="284"/>
      <c r="L30" s="284"/>
      <c r="M30" s="284"/>
      <c r="N30" s="284"/>
      <c r="O30" s="56"/>
      <c r="P30" s="5"/>
      <c r="Q30" s="279"/>
      <c r="R30" s="280"/>
      <c r="S30" s="279"/>
      <c r="T30" s="280"/>
      <c r="U30" s="370"/>
      <c r="V30" s="276"/>
      <c r="W30" s="59"/>
    </row>
    <row r="31" spans="1:23" ht="15" customHeight="1">
      <c r="A31" s="50"/>
      <c r="B31" s="309"/>
      <c r="C31" s="284"/>
      <c r="D31" s="284"/>
      <c r="E31" s="284"/>
      <c r="F31" s="284"/>
      <c r="G31" s="284"/>
      <c r="H31" s="55"/>
      <c r="I31" s="312"/>
      <c r="J31" s="284"/>
      <c r="K31" s="284"/>
      <c r="L31" s="284"/>
      <c r="M31" s="284"/>
      <c r="N31" s="284"/>
      <c r="O31" s="56"/>
      <c r="P31" s="5"/>
      <c r="Q31" s="277" t="s">
        <v>362</v>
      </c>
      <c r="R31" s="278"/>
      <c r="S31" s="281" t="s">
        <v>363</v>
      </c>
      <c r="T31" s="278"/>
      <c r="U31" s="298" t="s">
        <v>33</v>
      </c>
      <c r="V31" s="321" t="s">
        <v>364</v>
      </c>
      <c r="W31" s="59"/>
    </row>
    <row r="32" spans="1:23" ht="15" customHeight="1">
      <c r="A32" s="50"/>
      <c r="B32" s="309"/>
      <c r="C32" s="284"/>
      <c r="D32" s="284"/>
      <c r="E32" s="284"/>
      <c r="F32" s="284"/>
      <c r="G32" s="284"/>
      <c r="H32" s="55"/>
      <c r="I32" s="312"/>
      <c r="J32" s="284"/>
      <c r="K32" s="284"/>
      <c r="L32" s="284"/>
      <c r="M32" s="284"/>
      <c r="N32" s="284"/>
      <c r="O32" s="56"/>
      <c r="P32" s="5"/>
      <c r="Q32" s="279"/>
      <c r="R32" s="280"/>
      <c r="S32" s="279"/>
      <c r="T32" s="280"/>
      <c r="U32" s="276"/>
      <c r="V32" s="280"/>
      <c r="W32" s="59"/>
    </row>
    <row r="33" spans="1:23" ht="15" customHeight="1">
      <c r="A33" s="50"/>
      <c r="B33" s="309"/>
      <c r="C33" s="284"/>
      <c r="D33" s="284"/>
      <c r="E33" s="284"/>
      <c r="F33" s="284"/>
      <c r="G33" s="284"/>
      <c r="H33" s="55"/>
      <c r="I33" s="312"/>
      <c r="J33" s="284"/>
      <c r="K33" s="284"/>
      <c r="L33" s="284"/>
      <c r="M33" s="284"/>
      <c r="N33" s="284"/>
      <c r="O33" s="56"/>
      <c r="P33" s="5"/>
      <c r="Q33" s="277" t="s">
        <v>367</v>
      </c>
      <c r="R33" s="278"/>
      <c r="S33" s="281" t="s">
        <v>365</v>
      </c>
      <c r="T33" s="278"/>
      <c r="U33" s="298" t="s">
        <v>366</v>
      </c>
      <c r="V33" s="321"/>
      <c r="W33" s="59"/>
    </row>
    <row r="34" spans="1:23" ht="15" customHeight="1">
      <c r="A34" s="50"/>
      <c r="B34" s="309"/>
      <c r="C34" s="284"/>
      <c r="D34" s="284"/>
      <c r="E34" s="284"/>
      <c r="F34" s="284"/>
      <c r="G34" s="284"/>
      <c r="H34" s="55"/>
      <c r="I34" s="312"/>
      <c r="J34" s="284"/>
      <c r="K34" s="284"/>
      <c r="L34" s="284"/>
      <c r="M34" s="284"/>
      <c r="N34" s="284"/>
      <c r="O34" s="56"/>
      <c r="P34" s="5"/>
      <c r="Q34" s="279"/>
      <c r="R34" s="280"/>
      <c r="S34" s="279"/>
      <c r="T34" s="280"/>
      <c r="U34" s="276"/>
      <c r="V34" s="280"/>
      <c r="W34" s="59"/>
    </row>
    <row r="35" spans="1:23" ht="15" customHeight="1">
      <c r="A35" s="50"/>
      <c r="B35" s="309"/>
      <c r="C35" s="284"/>
      <c r="D35" s="284"/>
      <c r="E35" s="284"/>
      <c r="F35" s="284"/>
      <c r="G35" s="284"/>
      <c r="H35" s="55"/>
      <c r="I35" s="312"/>
      <c r="J35" s="284"/>
      <c r="K35" s="284"/>
      <c r="L35" s="284"/>
      <c r="M35" s="284"/>
      <c r="N35" s="284"/>
      <c r="O35" s="56"/>
      <c r="P35" s="5"/>
      <c r="Q35" s="277"/>
      <c r="R35" s="278"/>
      <c r="S35" s="281"/>
      <c r="T35" s="278"/>
      <c r="U35" s="282"/>
      <c r="V35" s="305"/>
      <c r="W35" s="59"/>
    </row>
    <row r="36" spans="1:23" ht="15" customHeight="1">
      <c r="A36" s="50"/>
      <c r="B36" s="309"/>
      <c r="C36" s="284"/>
      <c r="D36" s="284"/>
      <c r="E36" s="284"/>
      <c r="F36" s="284"/>
      <c r="G36" s="284"/>
      <c r="H36" s="55"/>
      <c r="I36" s="312"/>
      <c r="J36" s="284"/>
      <c r="K36" s="371" t="s">
        <v>57</v>
      </c>
      <c r="L36" s="372" t="s">
        <v>58</v>
      </c>
      <c r="M36" s="338"/>
      <c r="N36" s="338"/>
      <c r="O36" s="56"/>
      <c r="P36" s="5"/>
      <c r="Q36" s="279"/>
      <c r="R36" s="280"/>
      <c r="S36" s="279"/>
      <c r="T36" s="280"/>
      <c r="U36" s="276"/>
      <c r="V36" s="276"/>
      <c r="W36" s="59"/>
    </row>
    <row r="37" spans="1:23" ht="15" customHeight="1">
      <c r="A37" s="50"/>
      <c r="B37" s="309"/>
      <c r="C37" s="284"/>
      <c r="D37" s="284"/>
      <c r="E37" s="284"/>
      <c r="F37" s="284"/>
      <c r="G37" s="284"/>
      <c r="H37" s="55"/>
      <c r="I37" s="312"/>
      <c r="J37" s="284"/>
      <c r="K37" s="295"/>
      <c r="L37" s="284"/>
      <c r="M37" s="284"/>
      <c r="N37" s="284"/>
      <c r="O37" s="56"/>
      <c r="P37" s="5"/>
      <c r="Q37" s="277"/>
      <c r="R37" s="278"/>
      <c r="S37" s="281"/>
      <c r="T37" s="278"/>
      <c r="U37" s="282"/>
      <c r="V37" s="305"/>
      <c r="W37" s="59"/>
    </row>
    <row r="38" spans="1:23" ht="15" customHeight="1">
      <c r="A38" s="50"/>
      <c r="B38" s="310"/>
      <c r="C38" s="60"/>
      <c r="D38" s="373"/>
      <c r="E38" s="374"/>
      <c r="F38" s="61"/>
      <c r="G38" s="61"/>
      <c r="H38" s="62"/>
      <c r="I38" s="302"/>
      <c r="J38" s="291"/>
      <c r="K38" s="63"/>
      <c r="L38" s="315"/>
      <c r="M38" s="374"/>
      <c r="N38" s="315"/>
      <c r="O38" s="316"/>
      <c r="P38" s="5"/>
      <c r="Q38" s="279"/>
      <c r="R38" s="280"/>
      <c r="S38" s="279"/>
      <c r="T38" s="280"/>
      <c r="U38" s="276"/>
      <c r="V38" s="276"/>
      <c r="W38" s="59"/>
    </row>
    <row r="39" spans="1:23" ht="15" customHeight="1">
      <c r="A39" s="64"/>
      <c r="B39" s="65"/>
      <c r="H39" s="5"/>
      <c r="I39" s="66"/>
      <c r="P39" s="5"/>
      <c r="Q39" s="277"/>
      <c r="R39" s="278"/>
      <c r="S39" s="281"/>
      <c r="T39" s="278"/>
      <c r="U39" s="282"/>
      <c r="V39" s="305"/>
      <c r="W39" s="59"/>
    </row>
    <row r="40" spans="1:23" ht="15" customHeight="1">
      <c r="A40" s="32"/>
      <c r="B40" s="299" t="s">
        <v>59</v>
      </c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1"/>
      <c r="P40" s="5"/>
      <c r="Q40" s="279"/>
      <c r="R40" s="280"/>
      <c r="S40" s="279"/>
      <c r="T40" s="280"/>
      <c r="U40" s="276"/>
      <c r="V40" s="276"/>
      <c r="W40" s="59"/>
    </row>
    <row r="41" spans="1:23" ht="18.75" customHeight="1">
      <c r="A41" s="32"/>
      <c r="B41" s="302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303"/>
      <c r="P41" s="5"/>
      <c r="Q41" s="57"/>
      <c r="R41" s="57"/>
      <c r="S41" s="57"/>
      <c r="T41" s="57"/>
      <c r="U41" s="57"/>
      <c r="V41" s="57"/>
      <c r="W41" s="59"/>
    </row>
    <row r="42" spans="1:23" ht="15" customHeight="1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9"/>
      <c r="P42" s="70"/>
      <c r="Q42" s="57"/>
      <c r="R42" s="57"/>
      <c r="S42" s="57"/>
      <c r="T42" s="57"/>
      <c r="U42" s="57"/>
      <c r="V42" s="57"/>
      <c r="W42" s="59"/>
    </row>
    <row r="43" spans="1:23" ht="15" customHeight="1">
      <c r="A43" s="71"/>
      <c r="B43" s="72"/>
      <c r="C43" s="73"/>
      <c r="D43" s="74" t="s">
        <v>60</v>
      </c>
      <c r="E43" s="75"/>
      <c r="F43" s="76" t="s">
        <v>61</v>
      </c>
      <c r="G43" s="77"/>
      <c r="H43" s="76" t="s">
        <v>62</v>
      </c>
      <c r="I43" s="78"/>
      <c r="J43" s="79" t="s">
        <v>63</v>
      </c>
      <c r="K43" s="76" t="s">
        <v>54</v>
      </c>
      <c r="L43" s="75"/>
      <c r="M43" s="296" t="s">
        <v>64</v>
      </c>
      <c r="N43" s="287"/>
      <c r="O43" s="80"/>
      <c r="P43" s="81"/>
      <c r="Q43" s="304" t="s">
        <v>65</v>
      </c>
      <c r="R43" s="278"/>
      <c r="S43" s="304" t="s">
        <v>54</v>
      </c>
      <c r="T43" s="278"/>
      <c r="U43" s="323" t="s">
        <v>55</v>
      </c>
      <c r="V43" s="323" t="s">
        <v>56</v>
      </c>
      <c r="W43" s="59"/>
    </row>
    <row r="44" spans="1:23" ht="15" customHeight="1">
      <c r="A44" s="82"/>
      <c r="B44" s="319" t="s">
        <v>66</v>
      </c>
      <c r="C44" s="287"/>
      <c r="D44" s="83"/>
      <c r="E44" s="75"/>
      <c r="F44" s="83"/>
      <c r="G44" s="84" t="s">
        <v>67</v>
      </c>
      <c r="H44" s="83" t="str">
        <f t="shared" ref="H44:H52" si="0">IF(F44=0,"'----'",D44/F44*1000000)</f>
        <v>'----'</v>
      </c>
      <c r="I44" s="85" t="s">
        <v>62</v>
      </c>
      <c r="J44" s="86"/>
      <c r="K44" s="87"/>
      <c r="L44" s="88"/>
      <c r="M44" s="292"/>
      <c r="N44" s="287"/>
      <c r="O44" s="80"/>
      <c r="P44" s="81"/>
      <c r="Q44" s="279"/>
      <c r="R44" s="280"/>
      <c r="S44" s="279"/>
      <c r="T44" s="280"/>
      <c r="U44" s="276"/>
      <c r="V44" s="276"/>
      <c r="W44" s="59"/>
    </row>
    <row r="45" spans="1:23" ht="15" customHeight="1">
      <c r="A45" s="82"/>
      <c r="B45" s="319" t="s">
        <v>68</v>
      </c>
      <c r="C45" s="287"/>
      <c r="D45" s="83"/>
      <c r="E45" s="75"/>
      <c r="F45" s="83"/>
      <c r="G45" s="89" t="s">
        <v>67</v>
      </c>
      <c r="H45" s="83" t="str">
        <f t="shared" si="0"/>
        <v>'----'</v>
      </c>
      <c r="I45" s="85" t="s">
        <v>62</v>
      </c>
      <c r="J45" s="86"/>
      <c r="K45" s="87"/>
      <c r="L45" s="88"/>
      <c r="M45" s="292"/>
      <c r="N45" s="287"/>
      <c r="O45" s="80"/>
      <c r="P45" s="81"/>
      <c r="Q45" s="277"/>
      <c r="R45" s="278"/>
      <c r="S45" s="281"/>
      <c r="T45" s="278"/>
      <c r="U45" s="298"/>
      <c r="V45" s="321"/>
      <c r="W45" s="59"/>
    </row>
    <row r="46" spans="1:23" ht="15" customHeight="1">
      <c r="A46" s="82"/>
      <c r="B46" s="319" t="s">
        <v>69</v>
      </c>
      <c r="C46" s="287"/>
      <c r="D46" s="83"/>
      <c r="E46" s="75"/>
      <c r="F46" s="83"/>
      <c r="G46" s="89"/>
      <c r="H46" s="83" t="str">
        <f t="shared" si="0"/>
        <v>'----'</v>
      </c>
      <c r="I46" s="85" t="s">
        <v>62</v>
      </c>
      <c r="J46" s="86"/>
      <c r="K46" s="87"/>
      <c r="L46" s="88"/>
      <c r="M46" s="292"/>
      <c r="N46" s="287"/>
      <c r="O46" s="80"/>
      <c r="P46" s="81"/>
      <c r="Q46" s="279"/>
      <c r="R46" s="280"/>
      <c r="S46" s="279"/>
      <c r="T46" s="280"/>
      <c r="U46" s="276"/>
      <c r="V46" s="280"/>
      <c r="W46" s="59"/>
    </row>
    <row r="47" spans="1:23" ht="15" customHeight="1">
      <c r="A47" s="82"/>
      <c r="B47" s="319" t="s">
        <v>70</v>
      </c>
      <c r="C47" s="287"/>
      <c r="D47" s="83"/>
      <c r="E47" s="75"/>
      <c r="F47" s="83"/>
      <c r="G47" s="89" t="s">
        <v>67</v>
      </c>
      <c r="H47" s="83" t="str">
        <f t="shared" si="0"/>
        <v>'----'</v>
      </c>
      <c r="I47" s="85" t="s">
        <v>62</v>
      </c>
      <c r="J47" s="86"/>
      <c r="K47" s="87"/>
      <c r="L47" s="88"/>
      <c r="M47" s="292"/>
      <c r="N47" s="287"/>
      <c r="O47" s="80"/>
      <c r="P47" s="81"/>
      <c r="Q47" s="277"/>
      <c r="R47" s="278"/>
      <c r="S47" s="281"/>
      <c r="T47" s="278"/>
      <c r="U47" s="298"/>
      <c r="V47" s="321"/>
      <c r="W47" s="59"/>
    </row>
    <row r="48" spans="1:23" ht="21.75" customHeight="1">
      <c r="A48" s="82"/>
      <c r="B48" s="319" t="s">
        <v>71</v>
      </c>
      <c r="C48" s="287"/>
      <c r="D48" s="83"/>
      <c r="E48" s="75"/>
      <c r="F48" s="83">
        <f>2040+510</f>
        <v>2550</v>
      </c>
      <c r="G48" s="89"/>
      <c r="H48" s="83">
        <f t="shared" si="0"/>
        <v>0</v>
      </c>
      <c r="I48" s="85" t="s">
        <v>62</v>
      </c>
      <c r="J48" s="86"/>
      <c r="K48" s="87"/>
      <c r="L48" s="88"/>
      <c r="M48" s="292"/>
      <c r="N48" s="287"/>
      <c r="O48" s="80"/>
      <c r="P48" s="81"/>
      <c r="Q48" s="279"/>
      <c r="R48" s="280"/>
      <c r="S48" s="279"/>
      <c r="T48" s="280"/>
      <c r="U48" s="276"/>
      <c r="V48" s="280"/>
      <c r="W48" s="59"/>
    </row>
    <row r="49" spans="1:23" ht="23.25" customHeight="1">
      <c r="A49" s="82"/>
      <c r="B49" s="319" t="s">
        <v>72</v>
      </c>
      <c r="C49" s="287"/>
      <c r="D49" s="83"/>
      <c r="E49" s="75"/>
      <c r="F49" s="83"/>
      <c r="G49" s="89" t="s">
        <v>67</v>
      </c>
      <c r="H49" s="83" t="str">
        <f t="shared" si="0"/>
        <v>'----'</v>
      </c>
      <c r="I49" s="85" t="s">
        <v>62</v>
      </c>
      <c r="J49" s="86"/>
      <c r="K49" s="87"/>
      <c r="L49" s="88"/>
      <c r="M49" s="292"/>
      <c r="N49" s="287"/>
      <c r="O49" s="80"/>
      <c r="P49" s="81"/>
      <c r="Q49" s="277"/>
      <c r="R49" s="278"/>
      <c r="S49" s="281"/>
      <c r="T49" s="278"/>
      <c r="U49" s="282"/>
      <c r="V49" s="275"/>
      <c r="W49" s="59"/>
    </row>
    <row r="50" spans="1:23" ht="15" customHeight="1">
      <c r="A50" s="82"/>
      <c r="B50" s="319" t="s">
        <v>73</v>
      </c>
      <c r="C50" s="287"/>
      <c r="D50" s="83"/>
      <c r="E50" s="75"/>
      <c r="F50" s="83">
        <f>23*85</f>
        <v>1955</v>
      </c>
      <c r="G50" s="89"/>
      <c r="H50" s="83">
        <f t="shared" si="0"/>
        <v>0</v>
      </c>
      <c r="I50" s="85" t="s">
        <v>62</v>
      </c>
      <c r="J50" s="86" t="s">
        <v>382</v>
      </c>
      <c r="K50" s="87">
        <v>45932</v>
      </c>
      <c r="L50" s="88"/>
      <c r="M50" s="292"/>
      <c r="N50" s="287"/>
      <c r="O50" s="80"/>
      <c r="P50" s="81"/>
      <c r="Q50" s="294"/>
      <c r="R50" s="295"/>
      <c r="S50" s="294"/>
      <c r="T50" s="295"/>
      <c r="U50" s="322"/>
      <c r="V50" s="322"/>
      <c r="W50" s="59"/>
    </row>
    <row r="51" spans="1:23" ht="15" customHeight="1">
      <c r="A51" s="82"/>
      <c r="B51" s="319" t="s">
        <v>74</v>
      </c>
      <c r="C51" s="287"/>
      <c r="D51" s="83"/>
      <c r="E51" s="75"/>
      <c r="F51" s="83"/>
      <c r="G51" s="89" t="s">
        <v>67</v>
      </c>
      <c r="H51" s="83" t="str">
        <f t="shared" si="0"/>
        <v>'----'</v>
      </c>
      <c r="I51" s="85" t="s">
        <v>62</v>
      </c>
      <c r="J51" s="86"/>
      <c r="K51" s="87"/>
      <c r="L51" s="88"/>
      <c r="M51" s="292"/>
      <c r="N51" s="287"/>
      <c r="O51" s="80"/>
      <c r="P51" s="81"/>
      <c r="Q51" s="279"/>
      <c r="R51" s="280"/>
      <c r="S51" s="279"/>
      <c r="T51" s="280"/>
      <c r="U51" s="276"/>
      <c r="V51" s="276"/>
      <c r="W51" s="59"/>
    </row>
    <row r="52" spans="1:23" ht="15" customHeight="1">
      <c r="A52" s="82"/>
      <c r="B52" s="319" t="s">
        <v>75</v>
      </c>
      <c r="C52" s="287"/>
      <c r="D52" s="83">
        <f>SUM(D44:D51)</f>
        <v>0</v>
      </c>
      <c r="E52" s="75"/>
      <c r="F52" s="83">
        <f>SUM(E44:F51)</f>
        <v>4505</v>
      </c>
      <c r="G52" s="89" t="s">
        <v>67</v>
      </c>
      <c r="H52" s="83">
        <f t="shared" si="0"/>
        <v>0</v>
      </c>
      <c r="I52" s="85" t="s">
        <v>62</v>
      </c>
      <c r="J52" s="86"/>
      <c r="K52" s="87"/>
      <c r="L52" s="88"/>
      <c r="M52" s="292"/>
      <c r="N52" s="287"/>
      <c r="O52" s="80"/>
      <c r="P52" s="81"/>
      <c r="Q52" s="277"/>
      <c r="R52" s="278"/>
      <c r="S52" s="281"/>
      <c r="T52" s="278"/>
      <c r="U52" s="282"/>
      <c r="V52" s="275"/>
      <c r="W52" s="59"/>
    </row>
    <row r="53" spans="1:23" ht="15" customHeight="1">
      <c r="A53" s="90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91"/>
      <c r="P53" s="81"/>
      <c r="Q53" s="279"/>
      <c r="R53" s="280"/>
      <c r="S53" s="279"/>
      <c r="T53" s="280"/>
      <c r="U53" s="276"/>
      <c r="V53" s="276"/>
      <c r="W53" s="59"/>
    </row>
    <row r="54" spans="1:23" ht="15" customHeight="1">
      <c r="A54" s="92"/>
      <c r="B54" s="320" t="s">
        <v>76</v>
      </c>
      <c r="C54" s="76" t="s">
        <v>77</v>
      </c>
      <c r="D54" s="296" t="s">
        <v>78</v>
      </c>
      <c r="E54" s="286"/>
      <c r="F54" s="287"/>
      <c r="G54" s="73"/>
      <c r="H54" s="73"/>
      <c r="I54" s="73"/>
      <c r="J54" s="293" t="s">
        <v>79</v>
      </c>
      <c r="K54" s="278"/>
      <c r="L54" s="296" t="s">
        <v>80</v>
      </c>
      <c r="M54" s="286"/>
      <c r="N54" s="74" t="s">
        <v>81</v>
      </c>
      <c r="O54" s="80"/>
      <c r="P54" s="81"/>
      <c r="Q54" s="277"/>
      <c r="R54" s="278"/>
      <c r="S54" s="281"/>
      <c r="T54" s="278"/>
      <c r="U54" s="282"/>
      <c r="V54" s="275"/>
      <c r="W54" s="59"/>
    </row>
    <row r="55" spans="1:23" ht="15" customHeight="1">
      <c r="A55" s="92"/>
      <c r="B55" s="276"/>
      <c r="C55" s="93">
        <v>45898</v>
      </c>
      <c r="D55" s="317">
        <v>45932</v>
      </c>
      <c r="E55" s="286"/>
      <c r="F55" s="287"/>
      <c r="G55" s="73"/>
      <c r="H55" s="73"/>
      <c r="I55" s="73"/>
      <c r="J55" s="294"/>
      <c r="K55" s="295"/>
      <c r="L55" s="297">
        <v>202510021</v>
      </c>
      <c r="M55" s="287"/>
      <c r="N55" s="93">
        <v>45932</v>
      </c>
      <c r="O55" s="80"/>
      <c r="P55" s="81"/>
      <c r="Q55" s="279"/>
      <c r="R55" s="280"/>
      <c r="S55" s="279"/>
      <c r="T55" s="280"/>
      <c r="U55" s="276"/>
      <c r="V55" s="276"/>
      <c r="W55" s="59"/>
    </row>
    <row r="56" spans="1:23" ht="15" customHeight="1">
      <c r="A56" s="92"/>
      <c r="B56" s="320" t="s">
        <v>82</v>
      </c>
      <c r="C56" s="94" t="s">
        <v>83</v>
      </c>
      <c r="D56" s="318" t="s">
        <v>84</v>
      </c>
      <c r="E56" s="286"/>
      <c r="F56" s="287"/>
      <c r="G56" s="73"/>
      <c r="H56" s="73"/>
      <c r="I56" s="73"/>
      <c r="J56" s="294"/>
      <c r="K56" s="295"/>
      <c r="L56" s="296" t="s">
        <v>85</v>
      </c>
      <c r="M56" s="286"/>
      <c r="N56" s="287"/>
      <c r="O56" s="80"/>
      <c r="P56" s="81"/>
      <c r="Q56" s="277"/>
      <c r="R56" s="278"/>
      <c r="S56" s="281"/>
      <c r="T56" s="278"/>
      <c r="U56" s="282"/>
      <c r="V56" s="275"/>
      <c r="W56" s="59"/>
    </row>
    <row r="57" spans="1:23" ht="15" customHeight="1">
      <c r="A57" s="92"/>
      <c r="B57" s="276"/>
      <c r="C57" s="93"/>
      <c r="D57" s="317">
        <v>45931</v>
      </c>
      <c r="E57" s="286"/>
      <c r="F57" s="287"/>
      <c r="G57" s="73"/>
      <c r="H57" s="73"/>
      <c r="I57" s="73"/>
      <c r="J57" s="279"/>
      <c r="K57" s="280"/>
      <c r="L57" s="292" t="s">
        <v>381</v>
      </c>
      <c r="M57" s="286"/>
      <c r="N57" s="287"/>
      <c r="O57" s="80"/>
      <c r="P57" s="81"/>
      <c r="Q57" s="279"/>
      <c r="R57" s="280"/>
      <c r="S57" s="279"/>
      <c r="T57" s="280"/>
      <c r="U57" s="276"/>
      <c r="V57" s="276"/>
      <c r="W57" s="59"/>
    </row>
    <row r="58" spans="1:23" ht="22.5" customHeight="1">
      <c r="A58" s="29"/>
      <c r="B58" s="283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70"/>
      <c r="Q58" s="68"/>
      <c r="W58" s="95"/>
    </row>
    <row r="59" spans="1:23" ht="30" customHeight="1">
      <c r="A59" s="96"/>
      <c r="B59" s="285" t="s">
        <v>86</v>
      </c>
      <c r="C59" s="286"/>
      <c r="D59" s="286"/>
      <c r="E59" s="286"/>
      <c r="F59" s="286"/>
      <c r="G59" s="286"/>
      <c r="H59" s="286"/>
      <c r="I59" s="286"/>
      <c r="J59" s="286"/>
      <c r="K59" s="287"/>
      <c r="L59" s="288" t="s">
        <v>87</v>
      </c>
      <c r="M59" s="289"/>
      <c r="N59" s="289"/>
      <c r="O59" s="289"/>
      <c r="P59" s="289"/>
      <c r="Q59" s="289"/>
      <c r="R59" s="97"/>
      <c r="S59" s="68"/>
      <c r="T59" s="68"/>
      <c r="U59" s="68"/>
      <c r="V59" s="68"/>
      <c r="W59" s="95"/>
    </row>
    <row r="60" spans="1:23" ht="15" customHeight="1">
      <c r="A60" s="98"/>
      <c r="B60" s="290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99"/>
      <c r="Q60" s="100"/>
      <c r="R60" s="100"/>
      <c r="S60" s="100"/>
      <c r="T60" s="100"/>
      <c r="U60" s="100"/>
      <c r="V60" s="100"/>
      <c r="W60" s="101"/>
    </row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1">
    <mergeCell ref="Q21:Q22"/>
    <mergeCell ref="Q23:Q24"/>
    <mergeCell ref="R21:T22"/>
    <mergeCell ref="U21:V22"/>
    <mergeCell ref="R23:T24"/>
    <mergeCell ref="U23:V24"/>
    <mergeCell ref="Q3:V3"/>
    <mergeCell ref="Q4:V11"/>
    <mergeCell ref="Q13:V13"/>
    <mergeCell ref="R14:T14"/>
    <mergeCell ref="U14:V14"/>
    <mergeCell ref="R18:T20"/>
    <mergeCell ref="U18:V20"/>
    <mergeCell ref="R16:T17"/>
    <mergeCell ref="U16:V17"/>
    <mergeCell ref="R15:T15"/>
    <mergeCell ref="U15:V15"/>
    <mergeCell ref="B40:O41"/>
    <mergeCell ref="C17:H18"/>
    <mergeCell ref="I17:J18"/>
    <mergeCell ref="C19:H20"/>
    <mergeCell ref="I19:J20"/>
    <mergeCell ref="K19:O20"/>
    <mergeCell ref="I21:J21"/>
    <mergeCell ref="K21:O21"/>
    <mergeCell ref="C21:H21"/>
    <mergeCell ref="C22:H23"/>
    <mergeCell ref="I22:J23"/>
    <mergeCell ref="K22:O23"/>
    <mergeCell ref="Q39:R40"/>
    <mergeCell ref="S39:T40"/>
    <mergeCell ref="U39:U40"/>
    <mergeCell ref="V39:V40"/>
    <mergeCell ref="U29:U30"/>
    <mergeCell ref="V29:V30"/>
    <mergeCell ref="Q31:R32"/>
    <mergeCell ref="S31:T32"/>
    <mergeCell ref="U31:U32"/>
    <mergeCell ref="V31:V32"/>
    <mergeCell ref="Q33:R34"/>
    <mergeCell ref="V33:V34"/>
    <mergeCell ref="U35:U36"/>
    <mergeCell ref="V35:V36"/>
    <mergeCell ref="A1:W1"/>
    <mergeCell ref="C3:G3"/>
    <mergeCell ref="I3:N3"/>
    <mergeCell ref="B4:B5"/>
    <mergeCell ref="C4:G5"/>
    <mergeCell ref="J4:K4"/>
    <mergeCell ref="J5:K5"/>
    <mergeCell ref="I9:K9"/>
    <mergeCell ref="L9:N9"/>
    <mergeCell ref="M4:N4"/>
    <mergeCell ref="M5:N5"/>
    <mergeCell ref="J6:K6"/>
    <mergeCell ref="M6:N6"/>
    <mergeCell ref="C7:G8"/>
    <mergeCell ref="I8:N8"/>
    <mergeCell ref="C9:G10"/>
    <mergeCell ref="I10:J10"/>
    <mergeCell ref="L10:M10"/>
    <mergeCell ref="B11:C11"/>
    <mergeCell ref="B13:O13"/>
    <mergeCell ref="B14:H14"/>
    <mergeCell ref="I14:O14"/>
    <mergeCell ref="C15:H15"/>
    <mergeCell ref="C16:H16"/>
    <mergeCell ref="I16:J16"/>
    <mergeCell ref="K16:O16"/>
    <mergeCell ref="Q16:Q17"/>
    <mergeCell ref="B17:B18"/>
    <mergeCell ref="K17:O18"/>
    <mergeCell ref="I15:J15"/>
    <mergeCell ref="K15:O15"/>
    <mergeCell ref="Q18:Q20"/>
    <mergeCell ref="Q43:R44"/>
    <mergeCell ref="S43:T44"/>
    <mergeCell ref="U43:U44"/>
    <mergeCell ref="V43:V44"/>
    <mergeCell ref="M43:N43"/>
    <mergeCell ref="B44:C44"/>
    <mergeCell ref="B45:C45"/>
    <mergeCell ref="Q45:R46"/>
    <mergeCell ref="S45:T46"/>
    <mergeCell ref="B46:C46"/>
    <mergeCell ref="M44:N44"/>
    <mergeCell ref="U45:U46"/>
    <mergeCell ref="V45:V46"/>
    <mergeCell ref="M45:N45"/>
    <mergeCell ref="M46:N46"/>
    <mergeCell ref="S49:T51"/>
    <mergeCell ref="U49:U51"/>
    <mergeCell ref="V49:V51"/>
    <mergeCell ref="M50:N50"/>
    <mergeCell ref="M51:N51"/>
    <mergeCell ref="M47:N47"/>
    <mergeCell ref="V47:V48"/>
    <mergeCell ref="B49:C49"/>
    <mergeCell ref="B50:C50"/>
    <mergeCell ref="B51:C51"/>
    <mergeCell ref="B52:C52"/>
    <mergeCell ref="B54:B55"/>
    <mergeCell ref="D54:F54"/>
    <mergeCell ref="B56:B57"/>
    <mergeCell ref="D57:F57"/>
    <mergeCell ref="B47:C47"/>
    <mergeCell ref="B48:C48"/>
    <mergeCell ref="Q26:V27"/>
    <mergeCell ref="Q29:R30"/>
    <mergeCell ref="S29:T30"/>
    <mergeCell ref="Q37:R38"/>
    <mergeCell ref="S37:T38"/>
    <mergeCell ref="U37:U38"/>
    <mergeCell ref="V37:V38"/>
    <mergeCell ref="B22:B23"/>
    <mergeCell ref="B26:B38"/>
    <mergeCell ref="I26:J38"/>
    <mergeCell ref="C27:G37"/>
    <mergeCell ref="K27:N35"/>
    <mergeCell ref="Q35:R36"/>
    <mergeCell ref="S35:T36"/>
    <mergeCell ref="N38:O38"/>
    <mergeCell ref="C24:H24"/>
    <mergeCell ref="I24:J24"/>
    <mergeCell ref="K24:O24"/>
    <mergeCell ref="S33:T34"/>
    <mergeCell ref="U33:U34"/>
    <mergeCell ref="K36:K37"/>
    <mergeCell ref="L36:N37"/>
    <mergeCell ref="D38:E38"/>
    <mergeCell ref="L38:M38"/>
    <mergeCell ref="Q47:R48"/>
    <mergeCell ref="S47:T48"/>
    <mergeCell ref="U47:U48"/>
    <mergeCell ref="M48:N48"/>
    <mergeCell ref="M49:N49"/>
    <mergeCell ref="U54:U55"/>
    <mergeCell ref="Q49:R51"/>
    <mergeCell ref="Q52:R53"/>
    <mergeCell ref="S52:T53"/>
    <mergeCell ref="U52:U53"/>
    <mergeCell ref="B59:K59"/>
    <mergeCell ref="L59:Q59"/>
    <mergeCell ref="B60:O60"/>
    <mergeCell ref="M52:N52"/>
    <mergeCell ref="J54:K57"/>
    <mergeCell ref="L54:M54"/>
    <mergeCell ref="L55:M55"/>
    <mergeCell ref="L56:N56"/>
    <mergeCell ref="L57:N57"/>
    <mergeCell ref="D55:F55"/>
    <mergeCell ref="D56:F56"/>
    <mergeCell ref="V52:V53"/>
    <mergeCell ref="Q54:R55"/>
    <mergeCell ref="S54:T55"/>
    <mergeCell ref="V54:V55"/>
    <mergeCell ref="Q56:R57"/>
    <mergeCell ref="S56:T57"/>
    <mergeCell ref="U56:U57"/>
    <mergeCell ref="V56:V57"/>
    <mergeCell ref="B58:O58"/>
  </mergeCells>
  <conditionalFormatting sqref="C4 C6:D6 F6 C9 K15 D15:H16 C15:C17 K19:O20 C19:H24 K22:O24">
    <cfRule type="cellIs" dxfId="136" priority="1" operator="equal">
      <formula>"data to be synchronized from VIM database"</formula>
    </cfRule>
  </conditionalFormatting>
  <conditionalFormatting sqref="C4">
    <cfRule type="cellIs" dxfId="135" priority="5" operator="equal">
      <formula>""</formula>
    </cfRule>
  </conditionalFormatting>
  <conditionalFormatting sqref="C9:G10">
    <cfRule type="cellIs" dxfId="134" priority="6" operator="equal">
      <formula>""</formula>
    </cfRule>
    <cfRule type="cellIs" dxfId="133" priority="7" operator="equal">
      <formula>""""""</formula>
    </cfRule>
  </conditionalFormatting>
  <conditionalFormatting sqref="C24:H24">
    <cfRule type="cellIs" dxfId="132" priority="16" operator="equal">
      <formula>""</formula>
    </cfRule>
  </conditionalFormatting>
  <conditionalFormatting sqref="D15:H23 C15:C24">
    <cfRule type="cellIs" dxfId="131" priority="10" operator="equal">
      <formula>""</formula>
    </cfRule>
  </conditionalFormatting>
  <conditionalFormatting sqref="I4">
    <cfRule type="notContainsBlanks" dxfId="130" priority="2">
      <formula>LEN(TRIM(I4))&gt;0</formula>
    </cfRule>
  </conditionalFormatting>
  <conditionalFormatting sqref="K10">
    <cfRule type="cellIs" dxfId="129" priority="9" operator="equal">
      <formula>""</formula>
    </cfRule>
  </conditionalFormatting>
  <conditionalFormatting sqref="L9:N9">
    <cfRule type="cellIs" dxfId="128" priority="8" operator="equal">
      <formula>""</formula>
    </cfRule>
  </conditionalFormatting>
  <conditionalFormatting sqref="L36:N37">
    <cfRule type="cellIs" dxfId="127" priority="17" operator="equal">
      <formula>""</formula>
    </cfRule>
  </conditionalFormatting>
  <conditionalFormatting sqref="N10">
    <cfRule type="expression" dxfId="126" priority="3">
      <formula>AND(OR($X$2=1,$X$2=2,$X$2=4),$N$10="")</formula>
    </cfRule>
    <cfRule type="expression" dxfId="125" priority="4">
      <formula>OR($X$2=3,$X$2=5,$X$2=6)</formula>
    </cfRule>
  </conditionalFormatting>
  <dataValidations count="3">
    <dataValidation type="custom" allowBlank="1" showInputMessage="1" showErrorMessage="1" prompt="Incident Catagory mismatch - Only allowed to update the cell  for C1, C1WR &amp; CP1 Catagories" sqref="N10" xr:uid="{00000000-0002-0000-0000-000000000000}">
      <formula1>OR($X$2=1,$X$2=2,$X$2=4)</formula1>
    </dataValidation>
    <dataValidation type="custom" allowBlank="1" showDropDown="1" showErrorMessage="1" sqref="U54 U56 U35 U37 U39 U49 U52" xr:uid="{00000000-0002-0000-0000-000001000000}">
      <formula1>OR(NOT(ISERROR(DATEVALUE(U35))), AND(ISNUMBER(U35), LEFT(CELL("format", U35))="D"))</formula1>
    </dataValidation>
    <dataValidation type="custom" allowBlank="1" showDropDown="1" sqref="J44:J52 C55:D55 N55 C57:D57" xr:uid="{00000000-0002-0000-0000-000002000000}">
      <formula1>OR(NOT(ISERROR(DATEVALUE(C44))), AND(ISNUMBER(C44), LEFT(CELL("format", C44))="D"))</formula1>
    </dataValidation>
  </dataValidations>
  <pageMargins left="0.25" right="0.25" top="0.75" bottom="0.75" header="0" footer="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B71"/>
    <outlinePr summaryBelow="0" summaryRight="0"/>
    <pageSetUpPr fitToPage="1"/>
  </sheetPr>
  <dimension ref="A1:L1000"/>
  <sheetViews>
    <sheetView workbookViewId="0"/>
  </sheetViews>
  <sheetFormatPr baseColWidth="10" defaultColWidth="14.44140625" defaultRowHeight="15" customHeight="1"/>
  <cols>
    <col min="1" max="1" width="23" customWidth="1"/>
    <col min="2" max="9" width="21" customWidth="1"/>
    <col min="10" max="11" width="35.109375" customWidth="1"/>
  </cols>
  <sheetData>
    <row r="1" spans="1:12" ht="36">
      <c r="A1" s="392" t="s">
        <v>88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57"/>
    </row>
    <row r="2" spans="1:12" ht="27">
      <c r="A2" s="394" t="s">
        <v>89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57"/>
    </row>
    <row r="3" spans="1:12" ht="54" customHeight="1">
      <c r="A3" s="395" t="s">
        <v>90</v>
      </c>
      <c r="B3" s="338"/>
      <c r="C3" s="338"/>
      <c r="D3" s="338"/>
      <c r="E3" s="338"/>
      <c r="F3" s="338"/>
      <c r="G3" s="338"/>
      <c r="H3" s="338"/>
      <c r="I3" s="278"/>
      <c r="J3" s="102" t="s">
        <v>91</v>
      </c>
      <c r="K3" s="103" t="s">
        <v>92</v>
      </c>
      <c r="L3" s="57"/>
    </row>
    <row r="4" spans="1:12" ht="54" customHeight="1">
      <c r="A4" s="294"/>
      <c r="B4" s="284"/>
      <c r="C4" s="284"/>
      <c r="D4" s="284"/>
      <c r="E4" s="284"/>
      <c r="F4" s="284"/>
      <c r="G4" s="284"/>
      <c r="H4" s="284"/>
      <c r="I4" s="295"/>
      <c r="J4" s="104" t="s">
        <v>93</v>
      </c>
      <c r="K4" s="105"/>
      <c r="L4" s="57"/>
    </row>
    <row r="5" spans="1:12" ht="54" customHeight="1">
      <c r="A5" s="294"/>
      <c r="B5" s="284"/>
      <c r="C5" s="284"/>
      <c r="D5" s="284"/>
      <c r="E5" s="284"/>
      <c r="F5" s="284"/>
      <c r="G5" s="284"/>
      <c r="H5" s="284"/>
      <c r="I5" s="295"/>
      <c r="J5" s="106" t="s">
        <v>94</v>
      </c>
      <c r="K5" s="107"/>
      <c r="L5" s="57"/>
    </row>
    <row r="6" spans="1:12" ht="54" customHeight="1">
      <c r="A6" s="294"/>
      <c r="B6" s="284"/>
      <c r="C6" s="284"/>
      <c r="D6" s="284"/>
      <c r="E6" s="284"/>
      <c r="F6" s="284"/>
      <c r="G6" s="284"/>
      <c r="H6" s="284"/>
      <c r="I6" s="295"/>
      <c r="J6" s="106" t="s">
        <v>95</v>
      </c>
      <c r="K6" s="107"/>
      <c r="L6" s="57"/>
    </row>
    <row r="7" spans="1:12" ht="54" customHeight="1">
      <c r="A7" s="279"/>
      <c r="B7" s="340"/>
      <c r="C7" s="340"/>
      <c r="D7" s="340"/>
      <c r="E7" s="340"/>
      <c r="F7" s="340"/>
      <c r="G7" s="340"/>
      <c r="H7" s="340"/>
      <c r="I7" s="280"/>
      <c r="J7" s="106" t="s">
        <v>96</v>
      </c>
      <c r="K7" s="107"/>
      <c r="L7" s="57"/>
    </row>
    <row r="8" spans="1:12" ht="63" customHeight="1">
      <c r="A8" s="396" t="s">
        <v>97</v>
      </c>
      <c r="B8" s="286"/>
      <c r="C8" s="286"/>
      <c r="D8" s="286"/>
      <c r="E8" s="286"/>
      <c r="F8" s="286"/>
      <c r="G8" s="286"/>
      <c r="H8" s="286"/>
      <c r="I8" s="286"/>
      <c r="J8" s="286"/>
      <c r="K8" s="287"/>
      <c r="L8" s="57"/>
    </row>
    <row r="9" spans="1:12" ht="16.8">
      <c r="A9" s="397" t="s">
        <v>98</v>
      </c>
      <c r="B9" s="284"/>
      <c r="C9" s="284"/>
      <c r="D9" s="284"/>
      <c r="E9" s="284"/>
      <c r="F9" s="284"/>
      <c r="G9" s="284"/>
      <c r="H9" s="284"/>
      <c r="I9" s="284"/>
      <c r="J9" s="284"/>
      <c r="K9" s="295"/>
      <c r="L9" s="57"/>
    </row>
    <row r="10" spans="1:12" ht="33.75" customHeight="1">
      <c r="A10" s="390" t="s">
        <v>99</v>
      </c>
      <c r="B10" s="286"/>
      <c r="C10" s="286"/>
      <c r="D10" s="286"/>
      <c r="E10" s="286"/>
      <c r="F10" s="286"/>
      <c r="G10" s="286"/>
      <c r="H10" s="286"/>
      <c r="I10" s="286"/>
      <c r="J10" s="286"/>
      <c r="K10" s="287"/>
      <c r="L10" s="57"/>
    </row>
    <row r="11" spans="1:12" ht="33.75" customHeight="1">
      <c r="A11" s="391" t="s">
        <v>100</v>
      </c>
      <c r="B11" s="389"/>
      <c r="C11" s="286"/>
      <c r="D11" s="286"/>
      <c r="E11" s="286"/>
      <c r="F11" s="286"/>
      <c r="G11" s="286"/>
      <c r="H11" s="286"/>
      <c r="I11" s="287"/>
      <c r="J11" s="395" t="s">
        <v>101</v>
      </c>
      <c r="K11" s="278"/>
      <c r="L11" s="57"/>
    </row>
    <row r="12" spans="1:12" ht="33.75" customHeight="1">
      <c r="A12" s="322"/>
      <c r="B12" s="389"/>
      <c r="C12" s="286"/>
      <c r="D12" s="286"/>
      <c r="E12" s="286"/>
      <c r="F12" s="286"/>
      <c r="G12" s="286"/>
      <c r="H12" s="286"/>
      <c r="I12" s="287"/>
      <c r="J12" s="294"/>
      <c r="K12" s="295"/>
      <c r="L12" s="57"/>
    </row>
    <row r="13" spans="1:12" ht="33.75" customHeight="1">
      <c r="A13" s="322"/>
      <c r="B13" s="389"/>
      <c r="C13" s="286"/>
      <c r="D13" s="286"/>
      <c r="E13" s="286"/>
      <c r="F13" s="286"/>
      <c r="G13" s="286"/>
      <c r="H13" s="286"/>
      <c r="I13" s="287"/>
      <c r="J13" s="294"/>
      <c r="K13" s="295"/>
      <c r="L13" s="57"/>
    </row>
    <row r="14" spans="1:12" ht="33.75" customHeight="1">
      <c r="A14" s="276"/>
      <c r="B14" s="389"/>
      <c r="C14" s="286"/>
      <c r="D14" s="286"/>
      <c r="E14" s="286"/>
      <c r="F14" s="286"/>
      <c r="G14" s="286"/>
      <c r="H14" s="286"/>
      <c r="I14" s="287"/>
      <c r="J14" s="279"/>
      <c r="K14" s="280"/>
      <c r="L14" s="57"/>
    </row>
    <row r="15" spans="1:12" ht="33.75" customHeight="1">
      <c r="A15" s="391" t="s">
        <v>102</v>
      </c>
      <c r="B15" s="389"/>
      <c r="C15" s="286"/>
      <c r="D15" s="286"/>
      <c r="E15" s="286"/>
      <c r="F15" s="286"/>
      <c r="G15" s="286"/>
      <c r="H15" s="286"/>
      <c r="I15" s="287"/>
      <c r="J15" s="395" t="s">
        <v>103</v>
      </c>
      <c r="K15" s="278"/>
      <c r="L15" s="57"/>
    </row>
    <row r="16" spans="1:12" ht="33.75" customHeight="1">
      <c r="A16" s="322"/>
      <c r="B16" s="389"/>
      <c r="C16" s="286"/>
      <c r="D16" s="286"/>
      <c r="E16" s="286"/>
      <c r="F16" s="286"/>
      <c r="G16" s="286"/>
      <c r="H16" s="286"/>
      <c r="I16" s="287"/>
      <c r="J16" s="294"/>
      <c r="K16" s="295"/>
      <c r="L16" s="57"/>
    </row>
    <row r="17" spans="1:12" ht="33.75" customHeight="1">
      <c r="A17" s="322"/>
      <c r="B17" s="389"/>
      <c r="C17" s="286"/>
      <c r="D17" s="286"/>
      <c r="E17" s="286"/>
      <c r="F17" s="286"/>
      <c r="G17" s="286"/>
      <c r="H17" s="286"/>
      <c r="I17" s="287"/>
      <c r="J17" s="294"/>
      <c r="K17" s="295"/>
      <c r="L17" s="57"/>
    </row>
    <row r="18" spans="1:12" ht="33.75" customHeight="1">
      <c r="A18" s="276"/>
      <c r="B18" s="389"/>
      <c r="C18" s="286"/>
      <c r="D18" s="286"/>
      <c r="E18" s="286"/>
      <c r="F18" s="286"/>
      <c r="G18" s="286"/>
      <c r="H18" s="286"/>
      <c r="I18" s="287"/>
      <c r="J18" s="279"/>
      <c r="K18" s="280"/>
      <c r="L18" s="57"/>
    </row>
    <row r="19" spans="1:12" ht="33.75" customHeight="1">
      <c r="A19" s="391" t="s">
        <v>104</v>
      </c>
      <c r="B19" s="389"/>
      <c r="C19" s="286"/>
      <c r="D19" s="286"/>
      <c r="E19" s="286"/>
      <c r="F19" s="286"/>
      <c r="G19" s="286"/>
      <c r="H19" s="286"/>
      <c r="I19" s="287"/>
      <c r="J19" s="395" t="s">
        <v>105</v>
      </c>
      <c r="K19" s="278"/>
      <c r="L19" s="57"/>
    </row>
    <row r="20" spans="1:12" ht="33.75" customHeight="1">
      <c r="A20" s="322"/>
      <c r="B20" s="389"/>
      <c r="C20" s="286"/>
      <c r="D20" s="286"/>
      <c r="E20" s="286"/>
      <c r="F20" s="286"/>
      <c r="G20" s="286"/>
      <c r="H20" s="286"/>
      <c r="I20" s="287"/>
      <c r="J20" s="294"/>
      <c r="K20" s="295"/>
      <c r="L20" s="57"/>
    </row>
    <row r="21" spans="1:12" ht="33.75" customHeight="1">
      <c r="A21" s="322"/>
      <c r="B21" s="389"/>
      <c r="C21" s="286"/>
      <c r="D21" s="286"/>
      <c r="E21" s="286"/>
      <c r="F21" s="286"/>
      <c r="G21" s="286"/>
      <c r="H21" s="286"/>
      <c r="I21" s="287"/>
      <c r="J21" s="294"/>
      <c r="K21" s="295"/>
      <c r="L21" s="57"/>
    </row>
    <row r="22" spans="1:12" ht="33.75" customHeight="1">
      <c r="A22" s="276"/>
      <c r="B22" s="389"/>
      <c r="C22" s="286"/>
      <c r="D22" s="286"/>
      <c r="E22" s="286"/>
      <c r="F22" s="286"/>
      <c r="G22" s="286"/>
      <c r="H22" s="286"/>
      <c r="I22" s="287"/>
      <c r="J22" s="279"/>
      <c r="K22" s="280"/>
      <c r="L22" s="57"/>
    </row>
    <row r="23" spans="1:12" ht="33.75" customHeight="1">
      <c r="A23" s="391" t="s">
        <v>106</v>
      </c>
      <c r="B23" s="389"/>
      <c r="C23" s="286"/>
      <c r="D23" s="286"/>
      <c r="E23" s="286"/>
      <c r="F23" s="286"/>
      <c r="G23" s="286"/>
      <c r="H23" s="286"/>
      <c r="I23" s="287"/>
      <c r="J23" s="395" t="s">
        <v>107</v>
      </c>
      <c r="K23" s="278"/>
      <c r="L23" s="57"/>
    </row>
    <row r="24" spans="1:12" ht="33.75" customHeight="1">
      <c r="A24" s="322"/>
      <c r="B24" s="389"/>
      <c r="C24" s="286"/>
      <c r="D24" s="286"/>
      <c r="E24" s="286"/>
      <c r="F24" s="286"/>
      <c r="G24" s="286"/>
      <c r="H24" s="286"/>
      <c r="I24" s="287"/>
      <c r="J24" s="294"/>
      <c r="K24" s="295"/>
      <c r="L24" s="57"/>
    </row>
    <row r="25" spans="1:12" ht="33.75" customHeight="1">
      <c r="A25" s="322"/>
      <c r="B25" s="389"/>
      <c r="C25" s="286"/>
      <c r="D25" s="286"/>
      <c r="E25" s="286"/>
      <c r="F25" s="286"/>
      <c r="G25" s="286"/>
      <c r="H25" s="286"/>
      <c r="I25" s="287"/>
      <c r="J25" s="294"/>
      <c r="K25" s="295"/>
      <c r="L25" s="57"/>
    </row>
    <row r="26" spans="1:12" ht="33.75" customHeight="1">
      <c r="A26" s="276"/>
      <c r="B26" s="389"/>
      <c r="C26" s="286"/>
      <c r="D26" s="286"/>
      <c r="E26" s="286"/>
      <c r="F26" s="286"/>
      <c r="G26" s="286"/>
      <c r="H26" s="286"/>
      <c r="I26" s="287"/>
      <c r="J26" s="279"/>
      <c r="K26" s="280"/>
      <c r="L26" s="57"/>
    </row>
    <row r="27" spans="1:12" ht="33.75" customHeight="1">
      <c r="A27" s="390" t="s">
        <v>108</v>
      </c>
      <c r="B27" s="286"/>
      <c r="C27" s="286"/>
      <c r="D27" s="286"/>
      <c r="E27" s="286"/>
      <c r="F27" s="286"/>
      <c r="G27" s="286"/>
      <c r="H27" s="286"/>
      <c r="I27" s="286"/>
      <c r="J27" s="286"/>
      <c r="K27" s="287"/>
      <c r="L27" s="57"/>
    </row>
    <row r="28" spans="1:12" ht="33.75" customHeight="1">
      <c r="A28" s="391" t="s">
        <v>109</v>
      </c>
      <c r="B28" s="389"/>
      <c r="C28" s="286"/>
      <c r="D28" s="286"/>
      <c r="E28" s="286"/>
      <c r="F28" s="286"/>
      <c r="G28" s="286"/>
      <c r="H28" s="286"/>
      <c r="I28" s="287"/>
      <c r="J28" s="395" t="s">
        <v>110</v>
      </c>
      <c r="K28" s="278"/>
      <c r="L28" s="57"/>
    </row>
    <row r="29" spans="1:12" ht="33.75" customHeight="1">
      <c r="A29" s="322"/>
      <c r="B29" s="389"/>
      <c r="C29" s="286"/>
      <c r="D29" s="286"/>
      <c r="E29" s="286"/>
      <c r="F29" s="286"/>
      <c r="G29" s="286"/>
      <c r="H29" s="286"/>
      <c r="I29" s="287"/>
      <c r="J29" s="294"/>
      <c r="K29" s="295"/>
      <c r="L29" s="57"/>
    </row>
    <row r="30" spans="1:12" ht="33.75" customHeight="1">
      <c r="A30" s="322"/>
      <c r="B30" s="389"/>
      <c r="C30" s="286"/>
      <c r="D30" s="286"/>
      <c r="E30" s="286"/>
      <c r="F30" s="286"/>
      <c r="G30" s="286"/>
      <c r="H30" s="286"/>
      <c r="I30" s="287"/>
      <c r="J30" s="294"/>
      <c r="K30" s="295"/>
      <c r="L30" s="57"/>
    </row>
    <row r="31" spans="1:12" ht="33.75" customHeight="1">
      <c r="A31" s="276"/>
      <c r="B31" s="389"/>
      <c r="C31" s="286"/>
      <c r="D31" s="286"/>
      <c r="E31" s="286"/>
      <c r="F31" s="286"/>
      <c r="G31" s="286"/>
      <c r="H31" s="286"/>
      <c r="I31" s="287"/>
      <c r="J31" s="279"/>
      <c r="K31" s="280"/>
      <c r="L31" s="57"/>
    </row>
    <row r="32" spans="1:12" ht="33.75" customHeight="1">
      <c r="A32" s="391" t="s">
        <v>111</v>
      </c>
      <c r="B32" s="389"/>
      <c r="C32" s="286"/>
      <c r="D32" s="286"/>
      <c r="E32" s="286"/>
      <c r="F32" s="286"/>
      <c r="G32" s="286"/>
      <c r="H32" s="286"/>
      <c r="I32" s="287"/>
      <c r="J32" s="395" t="s">
        <v>112</v>
      </c>
      <c r="K32" s="278"/>
      <c r="L32" s="57"/>
    </row>
    <row r="33" spans="1:12" ht="33.75" customHeight="1">
      <c r="A33" s="322"/>
      <c r="B33" s="389"/>
      <c r="C33" s="286"/>
      <c r="D33" s="286"/>
      <c r="E33" s="286"/>
      <c r="F33" s="286"/>
      <c r="G33" s="286"/>
      <c r="H33" s="286"/>
      <c r="I33" s="287"/>
      <c r="J33" s="294"/>
      <c r="K33" s="295"/>
      <c r="L33" s="57"/>
    </row>
    <row r="34" spans="1:12" ht="33.75" customHeight="1">
      <c r="A34" s="322"/>
      <c r="B34" s="389"/>
      <c r="C34" s="286"/>
      <c r="D34" s="286"/>
      <c r="E34" s="286"/>
      <c r="F34" s="286"/>
      <c r="G34" s="286"/>
      <c r="H34" s="286"/>
      <c r="I34" s="287"/>
      <c r="J34" s="294"/>
      <c r="K34" s="295"/>
      <c r="L34" s="57"/>
    </row>
    <row r="35" spans="1:12" ht="33.75" customHeight="1">
      <c r="A35" s="276"/>
      <c r="B35" s="389"/>
      <c r="C35" s="286"/>
      <c r="D35" s="286"/>
      <c r="E35" s="286"/>
      <c r="F35" s="286"/>
      <c r="G35" s="286"/>
      <c r="H35" s="286"/>
      <c r="I35" s="287"/>
      <c r="J35" s="279"/>
      <c r="K35" s="280"/>
      <c r="L35" s="57"/>
    </row>
    <row r="36" spans="1:12" ht="33.75" customHeight="1">
      <c r="A36" s="390" t="s">
        <v>113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7"/>
      <c r="L36" s="57"/>
    </row>
    <row r="37" spans="1:12" ht="33.75" customHeight="1">
      <c r="A37" s="391" t="s">
        <v>114</v>
      </c>
      <c r="B37" s="389"/>
      <c r="C37" s="286"/>
      <c r="D37" s="286"/>
      <c r="E37" s="286"/>
      <c r="F37" s="286"/>
      <c r="G37" s="286"/>
      <c r="H37" s="286"/>
      <c r="I37" s="287"/>
      <c r="J37" s="395" t="s">
        <v>115</v>
      </c>
      <c r="K37" s="278"/>
      <c r="L37" s="57"/>
    </row>
    <row r="38" spans="1:12" ht="33.75" customHeight="1">
      <c r="A38" s="322"/>
      <c r="B38" s="389"/>
      <c r="C38" s="286"/>
      <c r="D38" s="286"/>
      <c r="E38" s="286"/>
      <c r="F38" s="286"/>
      <c r="G38" s="286"/>
      <c r="H38" s="286"/>
      <c r="I38" s="287"/>
      <c r="J38" s="294"/>
      <c r="K38" s="295"/>
      <c r="L38" s="57"/>
    </row>
    <row r="39" spans="1:12" ht="33.75" customHeight="1">
      <c r="A39" s="322"/>
      <c r="B39" s="389"/>
      <c r="C39" s="286"/>
      <c r="D39" s="286"/>
      <c r="E39" s="286"/>
      <c r="F39" s="286"/>
      <c r="G39" s="286"/>
      <c r="H39" s="286"/>
      <c r="I39" s="287"/>
      <c r="J39" s="294"/>
      <c r="K39" s="295"/>
      <c r="L39" s="57"/>
    </row>
    <row r="40" spans="1:12" ht="33.75" customHeight="1">
      <c r="A40" s="276"/>
      <c r="B40" s="389"/>
      <c r="C40" s="286"/>
      <c r="D40" s="286"/>
      <c r="E40" s="286"/>
      <c r="F40" s="286"/>
      <c r="G40" s="286"/>
      <c r="H40" s="286"/>
      <c r="I40" s="287"/>
      <c r="J40" s="279"/>
      <c r="K40" s="280"/>
      <c r="L40" s="57"/>
    </row>
    <row r="41" spans="1:12" ht="33.75" customHeight="1">
      <c r="A41" s="391" t="s">
        <v>111</v>
      </c>
      <c r="B41" s="389"/>
      <c r="C41" s="286"/>
      <c r="D41" s="286"/>
      <c r="E41" s="286"/>
      <c r="F41" s="286"/>
      <c r="G41" s="286"/>
      <c r="H41" s="286"/>
      <c r="I41" s="287"/>
      <c r="J41" s="395" t="s">
        <v>112</v>
      </c>
      <c r="K41" s="278"/>
      <c r="L41" s="57"/>
    </row>
    <row r="42" spans="1:12" ht="33.75" customHeight="1">
      <c r="A42" s="322"/>
      <c r="B42" s="389"/>
      <c r="C42" s="286"/>
      <c r="D42" s="286"/>
      <c r="E42" s="286"/>
      <c r="F42" s="286"/>
      <c r="G42" s="286"/>
      <c r="H42" s="286"/>
      <c r="I42" s="287"/>
      <c r="J42" s="294"/>
      <c r="K42" s="295"/>
      <c r="L42" s="57"/>
    </row>
    <row r="43" spans="1:12" ht="33.75" customHeight="1">
      <c r="A43" s="322"/>
      <c r="B43" s="389"/>
      <c r="C43" s="286"/>
      <c r="D43" s="286"/>
      <c r="E43" s="286"/>
      <c r="F43" s="286"/>
      <c r="G43" s="286"/>
      <c r="H43" s="286"/>
      <c r="I43" s="287"/>
      <c r="J43" s="294"/>
      <c r="K43" s="295"/>
      <c r="L43" s="57"/>
    </row>
    <row r="44" spans="1:12" ht="33.75" customHeight="1">
      <c r="A44" s="276"/>
      <c r="B44" s="389"/>
      <c r="C44" s="286"/>
      <c r="D44" s="286"/>
      <c r="E44" s="286"/>
      <c r="F44" s="286"/>
      <c r="G44" s="286"/>
      <c r="H44" s="286"/>
      <c r="I44" s="287"/>
      <c r="J44" s="279"/>
      <c r="K44" s="280"/>
      <c r="L44" s="57"/>
    </row>
    <row r="45" spans="1:12" ht="33.75" customHeight="1">
      <c r="A45" s="390" t="s">
        <v>116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7"/>
      <c r="L45" s="57"/>
    </row>
    <row r="46" spans="1:12" ht="33.75" customHeight="1">
      <c r="A46" s="391" t="s">
        <v>117</v>
      </c>
      <c r="B46" s="389"/>
      <c r="C46" s="286"/>
      <c r="D46" s="286"/>
      <c r="E46" s="286"/>
      <c r="F46" s="286"/>
      <c r="G46" s="286"/>
      <c r="H46" s="286"/>
      <c r="I46" s="287"/>
      <c r="J46" s="395" t="s">
        <v>118</v>
      </c>
      <c r="K46" s="278"/>
      <c r="L46" s="108"/>
    </row>
    <row r="47" spans="1:12" ht="33.75" customHeight="1">
      <c r="A47" s="322"/>
      <c r="B47" s="389"/>
      <c r="C47" s="286"/>
      <c r="D47" s="286"/>
      <c r="E47" s="286"/>
      <c r="F47" s="286"/>
      <c r="G47" s="286"/>
      <c r="H47" s="286"/>
      <c r="I47" s="287"/>
      <c r="J47" s="294"/>
      <c r="K47" s="295"/>
      <c r="L47" s="108"/>
    </row>
    <row r="48" spans="1:12" ht="33.75" customHeight="1">
      <c r="A48" s="322"/>
      <c r="B48" s="389"/>
      <c r="C48" s="286"/>
      <c r="D48" s="286"/>
      <c r="E48" s="286"/>
      <c r="F48" s="286"/>
      <c r="G48" s="286"/>
      <c r="H48" s="286"/>
      <c r="I48" s="287"/>
      <c r="J48" s="294"/>
      <c r="K48" s="295"/>
      <c r="L48" s="57"/>
    </row>
    <row r="49" spans="1:12" ht="33.75" customHeight="1">
      <c r="A49" s="276"/>
      <c r="B49" s="389"/>
      <c r="C49" s="286"/>
      <c r="D49" s="286"/>
      <c r="E49" s="286"/>
      <c r="F49" s="286"/>
      <c r="G49" s="286"/>
      <c r="H49" s="286"/>
      <c r="I49" s="287"/>
      <c r="J49" s="279"/>
      <c r="K49" s="280"/>
      <c r="L49" s="57"/>
    </row>
    <row r="50" spans="1:12" ht="33.75" customHeight="1">
      <c r="A50" s="391" t="s">
        <v>119</v>
      </c>
      <c r="B50" s="389"/>
      <c r="C50" s="286"/>
      <c r="D50" s="286"/>
      <c r="E50" s="286"/>
      <c r="F50" s="286"/>
      <c r="G50" s="286"/>
      <c r="H50" s="286"/>
      <c r="I50" s="287"/>
      <c r="J50" s="395" t="s">
        <v>120</v>
      </c>
      <c r="K50" s="278"/>
      <c r="L50" s="57"/>
    </row>
    <row r="51" spans="1:12" ht="33.75" customHeight="1">
      <c r="A51" s="322"/>
      <c r="B51" s="389"/>
      <c r="C51" s="286"/>
      <c r="D51" s="286"/>
      <c r="E51" s="286"/>
      <c r="F51" s="286"/>
      <c r="G51" s="286"/>
      <c r="H51" s="286"/>
      <c r="I51" s="287"/>
      <c r="J51" s="294"/>
      <c r="K51" s="295"/>
      <c r="L51" s="57"/>
    </row>
    <row r="52" spans="1:12" ht="33.75" customHeight="1">
      <c r="A52" s="322"/>
      <c r="B52" s="389"/>
      <c r="C52" s="286"/>
      <c r="D52" s="286"/>
      <c r="E52" s="286"/>
      <c r="F52" s="286"/>
      <c r="G52" s="286"/>
      <c r="H52" s="286"/>
      <c r="I52" s="287"/>
      <c r="J52" s="294"/>
      <c r="K52" s="295"/>
      <c r="L52" s="57"/>
    </row>
    <row r="53" spans="1:12" ht="33.75" customHeight="1">
      <c r="A53" s="276"/>
      <c r="B53" s="389"/>
      <c r="C53" s="286"/>
      <c r="D53" s="286"/>
      <c r="E53" s="286"/>
      <c r="F53" s="286"/>
      <c r="G53" s="286"/>
      <c r="H53" s="286"/>
      <c r="I53" s="287"/>
      <c r="J53" s="279"/>
      <c r="K53" s="280"/>
      <c r="L53" s="57"/>
    </row>
    <row r="54" spans="1:12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57"/>
      <c r="L54" s="57"/>
    </row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23:A26"/>
    <mergeCell ref="J23:K26"/>
    <mergeCell ref="J28:K31"/>
    <mergeCell ref="J32:K35"/>
    <mergeCell ref="J37:K40"/>
    <mergeCell ref="J41:K44"/>
    <mergeCell ref="A36:K36"/>
    <mergeCell ref="B28:I28"/>
    <mergeCell ref="B29:I29"/>
    <mergeCell ref="B30:I30"/>
    <mergeCell ref="B31:I31"/>
    <mergeCell ref="B32:I32"/>
    <mergeCell ref="B23:I23"/>
    <mergeCell ref="B24:I24"/>
    <mergeCell ref="B25:I25"/>
    <mergeCell ref="B26:I26"/>
    <mergeCell ref="A27:K27"/>
    <mergeCell ref="A1:K1"/>
    <mergeCell ref="A2:K2"/>
    <mergeCell ref="A3:I7"/>
    <mergeCell ref="A8:K8"/>
    <mergeCell ref="A9:K9"/>
    <mergeCell ref="A10:K10"/>
    <mergeCell ref="A11:A14"/>
    <mergeCell ref="B20:I20"/>
    <mergeCell ref="B21:I21"/>
    <mergeCell ref="A19:A22"/>
    <mergeCell ref="B11:I11"/>
    <mergeCell ref="J11:K14"/>
    <mergeCell ref="B12:I12"/>
    <mergeCell ref="B13:I13"/>
    <mergeCell ref="B14:I14"/>
    <mergeCell ref="J15:K18"/>
    <mergeCell ref="J19:K22"/>
    <mergeCell ref="A28:A31"/>
    <mergeCell ref="A32:A35"/>
    <mergeCell ref="A37:A40"/>
    <mergeCell ref="A41:A44"/>
    <mergeCell ref="A46:A49"/>
    <mergeCell ref="B40:I40"/>
    <mergeCell ref="B41:I41"/>
    <mergeCell ref="B42:I42"/>
    <mergeCell ref="B43:I43"/>
    <mergeCell ref="B51:I51"/>
    <mergeCell ref="B19:I19"/>
    <mergeCell ref="B22:I22"/>
    <mergeCell ref="B37:I37"/>
    <mergeCell ref="B38:I38"/>
    <mergeCell ref="B39:I39"/>
    <mergeCell ref="B33:I33"/>
    <mergeCell ref="B34:I34"/>
    <mergeCell ref="B35:I35"/>
    <mergeCell ref="A15:A18"/>
    <mergeCell ref="B15:I15"/>
    <mergeCell ref="B16:I16"/>
    <mergeCell ref="B17:I17"/>
    <mergeCell ref="B18:I18"/>
    <mergeCell ref="B52:I52"/>
    <mergeCell ref="B53:I53"/>
    <mergeCell ref="B44:I44"/>
    <mergeCell ref="A45:K45"/>
    <mergeCell ref="B46:I46"/>
    <mergeCell ref="B47:I47"/>
    <mergeCell ref="B48:I48"/>
    <mergeCell ref="B49:I49"/>
    <mergeCell ref="B50:I50"/>
    <mergeCell ref="A50:A53"/>
    <mergeCell ref="J50:K53"/>
    <mergeCell ref="J46:K49"/>
  </mergeCells>
  <pageMargins left="0.25" right="0.25" top="0.75" bottom="0.75" header="0" footer="0"/>
  <pageSetup paperSize="9" orientation="portrait"/>
  <headerFooter>
    <oddFooter>&amp;R 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F1000"/>
  <sheetViews>
    <sheetView workbookViewId="0">
      <selection activeCell="C3" sqref="C3"/>
    </sheetView>
  </sheetViews>
  <sheetFormatPr baseColWidth="10" defaultColWidth="14.44140625" defaultRowHeight="15" customHeight="1"/>
  <cols>
    <col min="1" max="1" width="4.44140625" customWidth="1"/>
    <col min="2" max="3" width="51.5546875" customWidth="1"/>
    <col min="4" max="4" width="23" customWidth="1"/>
    <col min="5" max="6" width="17.33203125" customWidth="1"/>
  </cols>
  <sheetData>
    <row r="1" spans="1:6" ht="37.5" customHeight="1">
      <c r="A1" s="398" t="s">
        <v>121</v>
      </c>
      <c r="B1" s="286"/>
      <c r="C1" s="286"/>
      <c r="D1" s="286"/>
      <c r="E1" s="286"/>
      <c r="F1" s="287"/>
    </row>
    <row r="2" spans="1:6" ht="37.5" customHeight="1">
      <c r="A2" s="110" t="s">
        <v>122</v>
      </c>
      <c r="B2" s="110" t="s">
        <v>123</v>
      </c>
      <c r="C2" s="110" t="s">
        <v>124</v>
      </c>
      <c r="D2" s="110" t="s">
        <v>125</v>
      </c>
      <c r="E2" s="111" t="s">
        <v>126</v>
      </c>
      <c r="F2" s="111" t="s">
        <v>127</v>
      </c>
    </row>
    <row r="3" spans="1:6" ht="37.5" customHeight="1">
      <c r="A3" s="112">
        <v>1</v>
      </c>
      <c r="B3" s="113" t="s">
        <v>376</v>
      </c>
      <c r="C3" s="113"/>
      <c r="D3" s="114" t="s">
        <v>368</v>
      </c>
      <c r="E3" s="115">
        <v>45932</v>
      </c>
      <c r="F3" s="115"/>
    </row>
    <row r="4" spans="1:6" ht="37.5" customHeight="1">
      <c r="A4" s="112">
        <v>2</v>
      </c>
      <c r="B4" s="113" t="s">
        <v>379</v>
      </c>
      <c r="C4" s="113" t="s">
        <v>380</v>
      </c>
      <c r="D4" s="114" t="s">
        <v>368</v>
      </c>
      <c r="E4" s="115">
        <v>45932</v>
      </c>
      <c r="F4" s="115">
        <v>45932</v>
      </c>
    </row>
    <row r="5" spans="1:6" ht="37.5" customHeight="1">
      <c r="A5" s="112">
        <v>3</v>
      </c>
      <c r="B5" s="113" t="s">
        <v>373</v>
      </c>
      <c r="C5" s="113" t="s">
        <v>377</v>
      </c>
      <c r="D5" s="114" t="s">
        <v>378</v>
      </c>
      <c r="E5" s="115">
        <v>45932</v>
      </c>
      <c r="F5" s="115">
        <v>45932</v>
      </c>
    </row>
    <row r="6" spans="1:6" ht="37.5" customHeight="1">
      <c r="A6" s="112">
        <v>4</v>
      </c>
      <c r="B6" s="113"/>
      <c r="C6" s="113"/>
      <c r="D6" s="114"/>
      <c r="E6" s="115"/>
      <c r="F6" s="115"/>
    </row>
    <row r="7" spans="1:6" ht="37.5" customHeight="1">
      <c r="A7" s="112">
        <v>5</v>
      </c>
      <c r="B7" s="113"/>
      <c r="C7" s="113"/>
      <c r="D7" s="114"/>
      <c r="E7" s="115"/>
      <c r="F7" s="115"/>
    </row>
    <row r="8" spans="1:6" ht="37.5" customHeight="1">
      <c r="A8" s="112">
        <v>6</v>
      </c>
      <c r="B8" s="113"/>
      <c r="C8" s="113"/>
      <c r="D8" s="114"/>
      <c r="E8" s="115"/>
      <c r="F8" s="115"/>
    </row>
    <row r="9" spans="1:6" ht="37.5" customHeight="1">
      <c r="A9" s="112">
        <v>7</v>
      </c>
      <c r="B9" s="113"/>
      <c r="C9" s="113"/>
      <c r="D9" s="114"/>
      <c r="E9" s="115"/>
      <c r="F9" s="115"/>
    </row>
    <row r="10" spans="1:6" ht="37.5" customHeight="1">
      <c r="A10" s="112">
        <v>8</v>
      </c>
      <c r="B10" s="113"/>
      <c r="C10" s="113"/>
      <c r="D10" s="114"/>
      <c r="E10" s="115"/>
      <c r="F10" s="115"/>
    </row>
    <row r="11" spans="1:6" ht="37.5" customHeight="1">
      <c r="A11" s="112">
        <v>9</v>
      </c>
      <c r="B11" s="113"/>
      <c r="C11" s="113"/>
      <c r="D11" s="114"/>
      <c r="E11" s="115"/>
      <c r="F11" s="115"/>
    </row>
    <row r="12" spans="1:6" ht="37.5" customHeight="1">
      <c r="A12" s="112">
        <v>10</v>
      </c>
      <c r="B12" s="113"/>
      <c r="C12" s="113"/>
      <c r="D12" s="114"/>
      <c r="E12" s="115"/>
      <c r="F12" s="115"/>
    </row>
    <row r="13" spans="1:6" ht="37.5" customHeight="1">
      <c r="A13" s="112">
        <v>11</v>
      </c>
      <c r="B13" s="113"/>
      <c r="C13" s="113"/>
      <c r="D13" s="114"/>
      <c r="E13" s="115"/>
      <c r="F13" s="115"/>
    </row>
    <row r="14" spans="1:6" ht="37.5" customHeight="1">
      <c r="A14" s="112">
        <v>12</v>
      </c>
      <c r="B14" s="113"/>
      <c r="C14" s="113"/>
      <c r="D14" s="114"/>
      <c r="E14" s="115"/>
      <c r="F14" s="115"/>
    </row>
    <row r="15" spans="1:6" ht="37.5" customHeight="1">
      <c r="A15" s="112">
        <v>13</v>
      </c>
      <c r="B15" s="113"/>
      <c r="C15" s="113"/>
      <c r="D15" s="114"/>
      <c r="E15" s="115"/>
      <c r="F15" s="115"/>
    </row>
    <row r="16" spans="1:6" ht="37.5" customHeight="1">
      <c r="A16" s="112">
        <v>14</v>
      </c>
      <c r="B16" s="113"/>
      <c r="C16" s="113"/>
      <c r="D16" s="114"/>
      <c r="E16" s="115"/>
      <c r="F16" s="115"/>
    </row>
    <row r="17" spans="1:6" ht="37.5" customHeight="1">
      <c r="A17" s="112">
        <v>15</v>
      </c>
      <c r="B17" s="113"/>
      <c r="C17" s="113"/>
      <c r="D17" s="114"/>
      <c r="E17" s="115"/>
      <c r="F17" s="115"/>
    </row>
    <row r="18" spans="1:6" ht="37.5" customHeight="1">
      <c r="A18" s="112">
        <v>16</v>
      </c>
      <c r="B18" s="113"/>
      <c r="C18" s="113"/>
      <c r="D18" s="114"/>
      <c r="E18" s="115"/>
      <c r="F18" s="115"/>
    </row>
    <row r="19" spans="1:6" ht="37.5" customHeight="1">
      <c r="A19" s="112">
        <v>17</v>
      </c>
      <c r="B19" s="113"/>
      <c r="C19" s="113"/>
      <c r="D19" s="114"/>
      <c r="E19" s="115"/>
      <c r="F19" s="115"/>
    </row>
    <row r="20" spans="1:6" ht="37.5" customHeight="1">
      <c r="A20" s="112">
        <v>18</v>
      </c>
      <c r="B20" s="113"/>
      <c r="C20" s="113"/>
      <c r="D20" s="114"/>
      <c r="E20" s="115"/>
      <c r="F20" s="115"/>
    </row>
    <row r="21" spans="1:6" ht="37.5" customHeight="1">
      <c r="A21" s="112">
        <v>19</v>
      </c>
      <c r="B21" s="113"/>
      <c r="C21" s="113"/>
      <c r="D21" s="114"/>
      <c r="E21" s="115"/>
      <c r="F21" s="115"/>
    </row>
    <row r="22" spans="1:6" ht="37.5" customHeight="1">
      <c r="A22" s="112">
        <v>20</v>
      </c>
      <c r="B22" s="113"/>
      <c r="C22" s="113"/>
      <c r="D22" s="114"/>
      <c r="E22" s="115"/>
      <c r="F22" s="115"/>
    </row>
    <row r="23" spans="1:6" ht="37.5" customHeight="1">
      <c r="A23" s="112">
        <v>21</v>
      </c>
      <c r="B23" s="113"/>
      <c r="C23" s="113"/>
      <c r="D23" s="114"/>
      <c r="E23" s="115"/>
      <c r="F23" s="115"/>
    </row>
    <row r="24" spans="1:6" ht="37.5" customHeight="1">
      <c r="A24" s="112">
        <v>22</v>
      </c>
      <c r="B24" s="113"/>
      <c r="C24" s="113"/>
      <c r="D24" s="114"/>
      <c r="E24" s="115"/>
      <c r="F24" s="115"/>
    </row>
    <row r="25" spans="1:6" ht="37.5" customHeight="1">
      <c r="A25" s="112">
        <v>23</v>
      </c>
      <c r="B25" s="113"/>
      <c r="C25" s="113"/>
      <c r="D25" s="114"/>
      <c r="E25" s="115"/>
      <c r="F25" s="115"/>
    </row>
    <row r="26" spans="1:6" ht="37.5" customHeight="1">
      <c r="A26" s="112">
        <v>24</v>
      </c>
      <c r="B26" s="113"/>
      <c r="C26" s="113"/>
      <c r="D26" s="114"/>
      <c r="E26" s="115"/>
      <c r="F26" s="115"/>
    </row>
    <row r="27" spans="1:6" ht="37.5" customHeight="1">
      <c r="A27" s="112">
        <v>25</v>
      </c>
      <c r="B27" s="113"/>
      <c r="C27" s="113"/>
      <c r="D27" s="114"/>
      <c r="E27" s="115"/>
      <c r="F27" s="115"/>
    </row>
    <row r="28" spans="1:6" ht="37.5" customHeight="1">
      <c r="A28" s="112">
        <v>26</v>
      </c>
      <c r="B28" s="113"/>
      <c r="C28" s="113"/>
      <c r="D28" s="114"/>
      <c r="E28" s="115"/>
      <c r="F28" s="115"/>
    </row>
    <row r="29" spans="1:6" ht="37.5" customHeight="1">
      <c r="A29" s="112">
        <v>27</v>
      </c>
      <c r="B29" s="113"/>
      <c r="C29" s="113"/>
      <c r="D29" s="114"/>
      <c r="E29" s="115"/>
      <c r="F29" s="115"/>
    </row>
    <row r="30" spans="1:6" ht="37.5" customHeight="1">
      <c r="A30" s="112">
        <v>28</v>
      </c>
      <c r="B30" s="113"/>
      <c r="C30" s="113"/>
      <c r="D30" s="114"/>
      <c r="E30" s="115"/>
      <c r="F30" s="115"/>
    </row>
    <row r="31" spans="1:6" ht="37.5" customHeight="1">
      <c r="A31" s="112">
        <v>29</v>
      </c>
      <c r="B31" s="113"/>
      <c r="C31" s="113"/>
      <c r="D31" s="114"/>
      <c r="E31" s="115"/>
      <c r="F31" s="115"/>
    </row>
    <row r="32" spans="1:6" ht="37.5" customHeight="1">
      <c r="A32" s="112">
        <v>30</v>
      </c>
      <c r="B32" s="113"/>
      <c r="C32" s="113"/>
      <c r="D32" s="114"/>
      <c r="E32" s="115"/>
      <c r="F32" s="11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 count="1">
    <dataValidation type="custom" allowBlank="1" showDropDown="1" sqref="E3:F32" xr:uid="{00000000-0002-0000-0200-000000000000}">
      <formula1>OR(NOT(ISERROR(DATEVALUE(E3))), AND(ISNUMBER(E3), LEFT(CELL("format", E3))="D"))</formula1>
    </dataValidation>
  </dataValidations>
  <pageMargins left="0.25" right="0.25" top="0.75" bottom="0.75" header="0" footer="0"/>
  <pageSetup paperSize="9" orientation="portrait"/>
  <headerFooter>
    <oddFooter>&amp;R /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AC1000"/>
  <sheetViews>
    <sheetView workbookViewId="0">
      <selection sqref="A1:AC1"/>
    </sheetView>
  </sheetViews>
  <sheetFormatPr baseColWidth="10" defaultColWidth="14.44140625" defaultRowHeight="15" customHeight="1"/>
  <cols>
    <col min="1" max="1" width="24" customWidth="1"/>
    <col min="2" max="18" width="6" customWidth="1"/>
    <col min="19" max="28" width="6.44140625" customWidth="1"/>
    <col min="29" max="29" width="6" customWidth="1"/>
  </cols>
  <sheetData>
    <row r="1" spans="1:29" ht="36">
      <c r="A1" s="406" t="s">
        <v>128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7"/>
    </row>
    <row r="2" spans="1:29" ht="14.4">
      <c r="A2" s="407"/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95"/>
    </row>
    <row r="3" spans="1:29" ht="14.4">
      <c r="A3" s="29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95"/>
    </row>
    <row r="4" spans="1:29" ht="14.4">
      <c r="A4" s="294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95"/>
    </row>
    <row r="5" spans="1:29" ht="22.5" customHeight="1">
      <c r="A5" s="116" t="s">
        <v>129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8"/>
    </row>
    <row r="6" spans="1:29" ht="22.5" customHeight="1">
      <c r="A6" s="116" t="s">
        <v>130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8"/>
    </row>
    <row r="7" spans="1:29" ht="22.5" customHeight="1">
      <c r="A7" s="116" t="s">
        <v>131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8"/>
    </row>
    <row r="8" spans="1:29" ht="22.5" customHeight="1">
      <c r="A8" s="116" t="s">
        <v>132</v>
      </c>
      <c r="B8" s="120" t="str">
        <f t="shared" ref="B8:AB8" si="0">IFERROR(B7/B6*1000000,"")</f>
        <v/>
      </c>
      <c r="C8" s="120" t="str">
        <f t="shared" si="0"/>
        <v/>
      </c>
      <c r="D8" s="120" t="str">
        <f t="shared" si="0"/>
        <v/>
      </c>
      <c r="E8" s="120" t="str">
        <f t="shared" si="0"/>
        <v/>
      </c>
      <c r="F8" s="120" t="str">
        <f t="shared" si="0"/>
        <v/>
      </c>
      <c r="G8" s="120" t="str">
        <f t="shared" si="0"/>
        <v/>
      </c>
      <c r="H8" s="120" t="str">
        <f t="shared" si="0"/>
        <v/>
      </c>
      <c r="I8" s="120" t="str">
        <f t="shared" si="0"/>
        <v/>
      </c>
      <c r="J8" s="120" t="str">
        <f t="shared" si="0"/>
        <v/>
      </c>
      <c r="K8" s="120" t="str">
        <f t="shared" si="0"/>
        <v/>
      </c>
      <c r="L8" s="120" t="str">
        <f t="shared" si="0"/>
        <v/>
      </c>
      <c r="M8" s="120" t="str">
        <f t="shared" si="0"/>
        <v/>
      </c>
      <c r="N8" s="120" t="str">
        <f t="shared" si="0"/>
        <v/>
      </c>
      <c r="O8" s="120" t="str">
        <f t="shared" si="0"/>
        <v/>
      </c>
      <c r="P8" s="120" t="str">
        <f t="shared" si="0"/>
        <v/>
      </c>
      <c r="Q8" s="120" t="str">
        <f t="shared" si="0"/>
        <v/>
      </c>
      <c r="R8" s="120" t="str">
        <f t="shared" si="0"/>
        <v/>
      </c>
      <c r="S8" s="120" t="str">
        <f t="shared" si="0"/>
        <v/>
      </c>
      <c r="T8" s="120" t="str">
        <f t="shared" si="0"/>
        <v/>
      </c>
      <c r="U8" s="120" t="str">
        <f t="shared" si="0"/>
        <v/>
      </c>
      <c r="V8" s="120" t="str">
        <f t="shared" si="0"/>
        <v/>
      </c>
      <c r="W8" s="120" t="str">
        <f t="shared" si="0"/>
        <v/>
      </c>
      <c r="X8" s="120" t="str">
        <f t="shared" si="0"/>
        <v/>
      </c>
      <c r="Y8" s="120" t="str">
        <f t="shared" si="0"/>
        <v/>
      </c>
      <c r="Z8" s="120" t="str">
        <f t="shared" si="0"/>
        <v/>
      </c>
      <c r="AA8" s="120" t="str">
        <f t="shared" si="0"/>
        <v/>
      </c>
      <c r="AB8" s="120" t="str">
        <f t="shared" si="0"/>
        <v/>
      </c>
      <c r="AC8" s="118"/>
    </row>
    <row r="9" spans="1:29">
      <c r="A9" s="121" t="s">
        <v>133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3"/>
    </row>
    <row r="10" spans="1:29" ht="18">
      <c r="A10" s="12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25"/>
    </row>
    <row r="11" spans="1:29" ht="18">
      <c r="A11" s="1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25"/>
    </row>
    <row r="12" spans="1:29" ht="18">
      <c r="A12" s="1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25"/>
    </row>
    <row r="13" spans="1:29" ht="18">
      <c r="A13" s="1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25"/>
    </row>
    <row r="14" spans="1:29" ht="171" customHeight="1">
      <c r="A14" s="124"/>
      <c r="B14" s="408" t="s">
        <v>134</v>
      </c>
      <c r="C14" s="286"/>
      <c r="D14" s="287"/>
      <c r="E14" s="126"/>
      <c r="F14" s="399" t="s">
        <v>134</v>
      </c>
      <c r="G14" s="286"/>
      <c r="H14" s="287"/>
      <c r="I14" s="126"/>
      <c r="J14" s="399" t="s">
        <v>134</v>
      </c>
      <c r="K14" s="286"/>
      <c r="L14" s="287"/>
      <c r="M14" s="127"/>
      <c r="N14" s="409" t="s">
        <v>135</v>
      </c>
      <c r="O14" s="410"/>
      <c r="P14" s="411"/>
      <c r="Q14" s="128"/>
      <c r="R14" s="399" t="s">
        <v>136</v>
      </c>
      <c r="S14" s="286"/>
      <c r="T14" s="287"/>
      <c r="U14" s="126"/>
      <c r="V14" s="399" t="s">
        <v>136</v>
      </c>
      <c r="W14" s="286"/>
      <c r="X14" s="287"/>
      <c r="Y14" s="126"/>
      <c r="Z14" s="399" t="s">
        <v>137</v>
      </c>
      <c r="AA14" s="286"/>
      <c r="AB14" s="287"/>
      <c r="AC14" s="125"/>
    </row>
    <row r="15" spans="1:29" ht="18">
      <c r="A15" s="12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25"/>
    </row>
    <row r="16" spans="1:29" ht="18">
      <c r="A16" s="12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25"/>
    </row>
    <row r="17" spans="1:29" ht="36">
      <c r="A17" s="400" t="s">
        <v>138</v>
      </c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7"/>
    </row>
    <row r="18" spans="1:29" ht="37.5" customHeight="1">
      <c r="A18" s="401"/>
      <c r="B18" s="402"/>
      <c r="C18" s="402"/>
      <c r="D18" s="402"/>
      <c r="E18" s="402"/>
      <c r="F18" s="402"/>
      <c r="G18" s="402"/>
      <c r="H18" s="402"/>
      <c r="I18" s="402"/>
      <c r="J18" s="402"/>
      <c r="K18" s="402"/>
      <c r="L18" s="402"/>
      <c r="M18" s="402"/>
      <c r="N18" s="402"/>
      <c r="O18" s="402"/>
      <c r="P18" s="402"/>
      <c r="Q18" s="402"/>
      <c r="R18" s="402"/>
      <c r="S18" s="402"/>
      <c r="T18" s="402"/>
      <c r="U18" s="402"/>
      <c r="V18" s="402"/>
      <c r="W18" s="402"/>
      <c r="X18" s="402"/>
      <c r="Y18" s="402"/>
      <c r="Z18" s="402"/>
      <c r="AA18" s="402"/>
      <c r="AB18" s="402"/>
      <c r="AC18" s="403"/>
    </row>
    <row r="19" spans="1:29" ht="37.5" customHeight="1">
      <c r="A19" s="40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95"/>
    </row>
    <row r="20" spans="1:29" ht="37.5" customHeight="1">
      <c r="A20" s="40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95"/>
    </row>
    <row r="21" spans="1:29" ht="37.5" customHeight="1">
      <c r="A21" s="40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95"/>
    </row>
    <row r="22" spans="1:29" ht="37.5" customHeight="1">
      <c r="A22" s="40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95"/>
    </row>
    <row r="23" spans="1:29" ht="37.5" customHeight="1">
      <c r="A23" s="40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95"/>
    </row>
    <row r="24" spans="1:29" ht="37.5" customHeight="1">
      <c r="A24" s="40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95"/>
    </row>
    <row r="25" spans="1:29" ht="37.5" customHeight="1">
      <c r="A25" s="40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95"/>
    </row>
    <row r="26" spans="1:29" ht="37.5" customHeight="1">
      <c r="A26" s="40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95"/>
    </row>
    <row r="27" spans="1:29" ht="37.5" customHeight="1">
      <c r="A27" s="40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95"/>
    </row>
    <row r="28" spans="1:29" ht="37.5" customHeight="1">
      <c r="A28" s="405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280"/>
    </row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V14:X14"/>
    <mergeCell ref="Z14:AB14"/>
    <mergeCell ref="A17:AC17"/>
    <mergeCell ref="A18:AC28"/>
    <mergeCell ref="A1:AC1"/>
    <mergeCell ref="A2:AC4"/>
    <mergeCell ref="B14:D14"/>
    <mergeCell ref="F14:H14"/>
    <mergeCell ref="J14:L14"/>
    <mergeCell ref="N14:P14"/>
    <mergeCell ref="R14:T1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J1000"/>
  <sheetViews>
    <sheetView workbookViewId="0"/>
  </sheetViews>
  <sheetFormatPr baseColWidth="10" defaultColWidth="14.44140625" defaultRowHeight="15" customHeight="1"/>
  <cols>
    <col min="1" max="6" width="14.44140625" customWidth="1"/>
  </cols>
  <sheetData>
    <row r="1" spans="1:10" ht="36">
      <c r="A1" s="406" t="s">
        <v>139</v>
      </c>
      <c r="B1" s="286"/>
      <c r="C1" s="286"/>
      <c r="D1" s="286"/>
      <c r="E1" s="286"/>
      <c r="F1" s="286"/>
      <c r="G1" s="286"/>
      <c r="H1" s="286"/>
      <c r="I1" s="286"/>
      <c r="J1" s="287"/>
    </row>
    <row r="2" spans="1:10">
      <c r="A2" s="129"/>
      <c r="B2" s="130"/>
      <c r="C2" s="130"/>
      <c r="D2" s="130"/>
      <c r="E2" s="130"/>
      <c r="F2" s="130"/>
      <c r="G2" s="130"/>
      <c r="H2" s="130"/>
      <c r="I2" s="130"/>
      <c r="J2" s="131"/>
    </row>
    <row r="3" spans="1:10">
      <c r="A3" s="132"/>
      <c r="B3" s="133"/>
      <c r="C3" s="133"/>
      <c r="D3" s="133"/>
      <c r="E3" s="133"/>
      <c r="F3" s="133"/>
      <c r="G3" s="133"/>
      <c r="H3" s="133"/>
      <c r="I3" s="133"/>
      <c r="J3" s="134"/>
    </row>
    <row r="4" spans="1:10">
      <c r="A4" s="132"/>
      <c r="B4" s="133"/>
      <c r="C4" s="133"/>
      <c r="D4" s="133"/>
      <c r="E4" s="133"/>
      <c r="F4" s="133"/>
      <c r="G4" s="133"/>
      <c r="H4" s="133"/>
      <c r="I4" s="133"/>
      <c r="J4" s="134"/>
    </row>
    <row r="5" spans="1:10">
      <c r="A5" s="132"/>
      <c r="B5" s="133"/>
      <c r="C5" s="133"/>
      <c r="D5" s="133"/>
      <c r="E5" s="133"/>
      <c r="F5" s="133"/>
      <c r="G5" s="133"/>
      <c r="H5" s="133"/>
      <c r="I5" s="133"/>
      <c r="J5" s="134"/>
    </row>
    <row r="6" spans="1:10">
      <c r="A6" s="132"/>
      <c r="B6" s="133"/>
      <c r="C6" s="133"/>
      <c r="D6" s="133"/>
      <c r="E6" s="133"/>
      <c r="F6" s="133"/>
      <c r="G6" s="133"/>
      <c r="H6" s="133"/>
      <c r="I6" s="133"/>
      <c r="J6" s="134"/>
    </row>
    <row r="7" spans="1:10">
      <c r="A7" s="132"/>
      <c r="B7" s="133"/>
      <c r="C7" s="133"/>
      <c r="D7" s="133"/>
      <c r="E7" s="133"/>
      <c r="F7" s="133"/>
      <c r="G7" s="133"/>
      <c r="H7" s="133"/>
      <c r="I7" s="133"/>
      <c r="J7" s="134"/>
    </row>
    <row r="8" spans="1:10">
      <c r="A8" s="132"/>
      <c r="B8" s="133"/>
      <c r="C8" s="133"/>
      <c r="D8" s="133"/>
      <c r="E8" s="133"/>
      <c r="F8" s="133"/>
      <c r="G8" s="133"/>
      <c r="H8" s="133"/>
      <c r="I8" s="133"/>
      <c r="J8" s="134"/>
    </row>
    <row r="9" spans="1:10">
      <c r="A9" s="132"/>
      <c r="B9" s="133"/>
      <c r="C9" s="133"/>
      <c r="D9" s="133"/>
      <c r="E9" s="133"/>
      <c r="F9" s="133"/>
      <c r="G9" s="133"/>
      <c r="H9" s="133"/>
      <c r="I9" s="133"/>
      <c r="J9" s="134"/>
    </row>
    <row r="10" spans="1:10">
      <c r="A10" s="132"/>
      <c r="B10" s="133"/>
      <c r="C10" s="133"/>
      <c r="D10" s="133"/>
      <c r="E10" s="133"/>
      <c r="F10" s="133"/>
      <c r="G10" s="133"/>
      <c r="H10" s="133"/>
      <c r="I10" s="133"/>
      <c r="J10" s="134"/>
    </row>
    <row r="11" spans="1:10">
      <c r="A11" s="132"/>
      <c r="B11" s="133"/>
      <c r="C11" s="133"/>
      <c r="D11" s="133"/>
      <c r="E11" s="133"/>
      <c r="F11" s="133"/>
      <c r="G11" s="133"/>
      <c r="H11" s="133"/>
      <c r="I11" s="133"/>
      <c r="J11" s="134"/>
    </row>
    <row r="12" spans="1:10">
      <c r="A12" s="132"/>
      <c r="B12" s="133"/>
      <c r="C12" s="133"/>
      <c r="D12" s="133"/>
      <c r="E12" s="133"/>
      <c r="F12" s="133"/>
      <c r="G12" s="133"/>
      <c r="H12" s="133"/>
      <c r="I12" s="133"/>
      <c r="J12" s="134"/>
    </row>
    <row r="13" spans="1:10">
      <c r="A13" s="132"/>
      <c r="B13" s="133"/>
      <c r="C13" s="133"/>
      <c r="D13" s="133"/>
      <c r="E13" s="133"/>
      <c r="F13" s="133"/>
      <c r="G13" s="133"/>
      <c r="H13" s="133"/>
      <c r="I13" s="133"/>
      <c r="J13" s="134"/>
    </row>
    <row r="14" spans="1:10">
      <c r="A14" s="132"/>
      <c r="B14" s="133"/>
      <c r="C14" s="133"/>
      <c r="D14" s="133"/>
      <c r="E14" s="133"/>
      <c r="F14" s="133"/>
      <c r="G14" s="133"/>
      <c r="H14" s="133"/>
      <c r="I14" s="133"/>
      <c r="J14" s="134"/>
    </row>
    <row r="15" spans="1:10">
      <c r="A15" s="132"/>
      <c r="B15" s="133"/>
      <c r="C15" s="133"/>
      <c r="D15" s="133"/>
      <c r="E15" s="133"/>
      <c r="F15" s="133"/>
      <c r="G15" s="133"/>
      <c r="H15" s="133"/>
      <c r="I15" s="133"/>
      <c r="J15" s="134"/>
    </row>
    <row r="16" spans="1:10">
      <c r="A16" s="132"/>
      <c r="B16" s="133"/>
      <c r="C16" s="133"/>
      <c r="D16" s="133"/>
      <c r="E16" s="133"/>
      <c r="F16" s="133"/>
      <c r="G16" s="133"/>
      <c r="H16" s="133"/>
      <c r="I16" s="133"/>
      <c r="J16" s="134"/>
    </row>
    <row r="17" spans="1:10">
      <c r="A17" s="132"/>
      <c r="B17" s="133"/>
      <c r="C17" s="133"/>
      <c r="D17" s="133"/>
      <c r="E17" s="133"/>
      <c r="F17" s="133"/>
      <c r="G17" s="133"/>
      <c r="H17" s="133"/>
      <c r="I17" s="133"/>
      <c r="J17" s="134"/>
    </row>
    <row r="18" spans="1:10">
      <c r="A18" s="132"/>
      <c r="B18" s="133"/>
      <c r="C18" s="133"/>
      <c r="D18" s="133"/>
      <c r="E18" s="133"/>
      <c r="F18" s="133"/>
      <c r="G18" s="133"/>
      <c r="H18" s="133"/>
      <c r="I18" s="133"/>
      <c r="J18" s="134"/>
    </row>
    <row r="19" spans="1:10">
      <c r="A19" s="132"/>
      <c r="B19" s="133"/>
      <c r="C19" s="133"/>
      <c r="D19" s="133"/>
      <c r="E19" s="133"/>
      <c r="F19" s="133"/>
      <c r="G19" s="133"/>
      <c r="H19" s="133"/>
      <c r="I19" s="133"/>
      <c r="J19" s="134"/>
    </row>
    <row r="20" spans="1:10">
      <c r="A20" s="132"/>
      <c r="B20" s="133"/>
      <c r="C20" s="133"/>
      <c r="D20" s="133"/>
      <c r="E20" s="133"/>
      <c r="F20" s="133"/>
      <c r="G20" s="133"/>
      <c r="H20" s="133"/>
      <c r="I20" s="133"/>
      <c r="J20" s="134"/>
    </row>
    <row r="21" spans="1:10" ht="15.75" customHeight="1">
      <c r="A21" s="132"/>
      <c r="B21" s="133"/>
      <c r="C21" s="133"/>
      <c r="D21" s="133"/>
      <c r="E21" s="133"/>
      <c r="F21" s="133"/>
      <c r="G21" s="133"/>
      <c r="H21" s="133"/>
      <c r="I21" s="133"/>
      <c r="J21" s="134"/>
    </row>
    <row r="22" spans="1:10" ht="15.75" customHeight="1">
      <c r="A22" s="132"/>
      <c r="B22" s="133"/>
      <c r="C22" s="133"/>
      <c r="D22" s="133"/>
      <c r="E22" s="133"/>
      <c r="F22" s="133"/>
      <c r="G22" s="133"/>
      <c r="H22" s="133"/>
      <c r="I22" s="133"/>
      <c r="J22" s="134"/>
    </row>
    <row r="23" spans="1:10" ht="15.75" customHeight="1">
      <c r="A23" s="132"/>
      <c r="B23" s="133"/>
      <c r="C23" s="133"/>
      <c r="D23" s="133"/>
      <c r="E23" s="133"/>
      <c r="F23" s="133"/>
      <c r="G23" s="133"/>
      <c r="H23" s="133"/>
      <c r="I23" s="133"/>
      <c r="J23" s="134"/>
    </row>
    <row r="24" spans="1:10" ht="15.75" customHeight="1">
      <c r="A24" s="132"/>
      <c r="B24" s="133"/>
      <c r="C24" s="133"/>
      <c r="D24" s="133"/>
      <c r="E24" s="133"/>
      <c r="F24" s="133"/>
      <c r="G24" s="133"/>
      <c r="H24" s="133"/>
      <c r="I24" s="133"/>
      <c r="J24" s="134"/>
    </row>
    <row r="25" spans="1:10" ht="15.75" customHeight="1">
      <c r="A25" s="132"/>
      <c r="B25" s="133"/>
      <c r="C25" s="133"/>
      <c r="D25" s="133"/>
      <c r="E25" s="133"/>
      <c r="F25" s="133"/>
      <c r="G25" s="133"/>
      <c r="H25" s="133"/>
      <c r="I25" s="133"/>
      <c r="J25" s="134"/>
    </row>
    <row r="26" spans="1:10" ht="15.75" customHeight="1">
      <c r="A26" s="132"/>
      <c r="B26" s="133"/>
      <c r="C26" s="133"/>
      <c r="D26" s="133"/>
      <c r="E26" s="133"/>
      <c r="F26" s="133"/>
      <c r="G26" s="133"/>
      <c r="H26" s="133"/>
      <c r="I26" s="133"/>
      <c r="J26" s="134"/>
    </row>
    <row r="27" spans="1:10" ht="15.75" customHeight="1">
      <c r="A27" s="135"/>
      <c r="B27" s="136"/>
      <c r="C27" s="136"/>
      <c r="D27" s="136"/>
      <c r="E27" s="136"/>
      <c r="F27" s="136"/>
      <c r="G27" s="136"/>
      <c r="H27" s="136"/>
      <c r="I27" s="136"/>
      <c r="J27" s="137"/>
    </row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O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4140625" defaultRowHeight="15" customHeight="1" outlineLevelCol="1"/>
  <cols>
    <col min="1" max="1" width="12.88671875" customWidth="1"/>
    <col min="2" max="2" width="15.5546875" customWidth="1"/>
    <col min="3" max="4" width="50.109375" customWidth="1" outlineLevel="1"/>
    <col min="5" max="5" width="22.109375" customWidth="1" outlineLevel="1"/>
    <col min="6" max="6" width="23.88671875" customWidth="1" outlineLevel="1"/>
    <col min="7" max="9" width="7.44140625" customWidth="1"/>
    <col min="10" max="10" width="2" customWidth="1"/>
    <col min="11" max="11" width="17.6640625" customWidth="1"/>
    <col min="12" max="12" width="12.88671875" customWidth="1"/>
    <col min="13" max="13" width="37.44140625" customWidth="1"/>
    <col min="14" max="14" width="22.6640625" customWidth="1"/>
    <col min="15" max="15" width="3.88671875" customWidth="1"/>
  </cols>
  <sheetData>
    <row r="1" spans="1:15" ht="27">
      <c r="A1" s="423" t="s">
        <v>140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7"/>
      <c r="O1" s="138"/>
    </row>
    <row r="2" spans="1:15" ht="15" customHeight="1">
      <c r="A2" s="424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7"/>
      <c r="O2" s="91"/>
    </row>
    <row r="3" spans="1:15" ht="63.75" customHeight="1">
      <c r="A3" s="425" t="s">
        <v>141</v>
      </c>
      <c r="B3" s="287"/>
      <c r="C3" s="426" t="str">
        <f>IF('Quick Response'!K15="","",'Quick Response'!K15)</f>
        <v>Standart : no naked wire
Good part : no naked wire
Bad part : naked wire ( waiting for reception of the bad part)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7"/>
      <c r="O3" s="139"/>
    </row>
    <row r="4" spans="1:15" ht="15" customHeight="1">
      <c r="A4" s="140"/>
      <c r="B4" s="141"/>
      <c r="C4" s="142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2"/>
    </row>
    <row r="5" spans="1:15" ht="39.75" customHeight="1">
      <c r="A5" s="427" t="s">
        <v>142</v>
      </c>
      <c r="B5" s="428" t="s">
        <v>143</v>
      </c>
      <c r="C5" s="429" t="s">
        <v>144</v>
      </c>
      <c r="D5" s="278"/>
      <c r="E5" s="111" t="s">
        <v>145</v>
      </c>
      <c r="F5" s="111" t="s">
        <v>146</v>
      </c>
      <c r="G5" s="416" t="s">
        <v>147</v>
      </c>
      <c r="H5" s="286"/>
      <c r="I5" s="287"/>
      <c r="J5" s="144"/>
      <c r="K5" s="417" t="s">
        <v>148</v>
      </c>
      <c r="L5" s="421" t="s">
        <v>149</v>
      </c>
      <c r="M5" s="286"/>
      <c r="N5" s="287"/>
      <c r="O5" s="145"/>
    </row>
    <row r="6" spans="1:15" ht="53.25" customHeight="1">
      <c r="A6" s="276"/>
      <c r="B6" s="276"/>
      <c r="C6" s="279"/>
      <c r="D6" s="280"/>
      <c r="E6" s="146" t="s">
        <v>150</v>
      </c>
      <c r="F6" s="147" t="s">
        <v>151</v>
      </c>
      <c r="G6" s="148" t="s">
        <v>152</v>
      </c>
      <c r="H6" s="148" t="s">
        <v>153</v>
      </c>
      <c r="I6" s="148" t="s">
        <v>154</v>
      </c>
      <c r="J6" s="144"/>
      <c r="K6" s="276"/>
      <c r="L6" s="422" t="s">
        <v>155</v>
      </c>
      <c r="M6" s="287"/>
      <c r="N6" s="111" t="s">
        <v>156</v>
      </c>
      <c r="O6" s="91"/>
    </row>
    <row r="7" spans="1:15" ht="27.75" customHeight="1">
      <c r="A7" s="418"/>
      <c r="B7" s="434"/>
      <c r="C7" s="149" t="s">
        <v>157</v>
      </c>
      <c r="D7" s="150"/>
      <c r="E7" s="419"/>
      <c r="F7" s="419"/>
      <c r="G7" s="420"/>
      <c r="H7" s="412"/>
      <c r="I7" s="412"/>
      <c r="J7" s="151"/>
      <c r="K7" s="415"/>
      <c r="L7" s="152" t="s">
        <v>158</v>
      </c>
      <c r="M7" s="153"/>
      <c r="N7" s="154"/>
      <c r="O7" s="155"/>
    </row>
    <row r="8" spans="1:15" ht="27.75" customHeight="1">
      <c r="A8" s="322"/>
      <c r="B8" s="322"/>
      <c r="C8" s="432" t="s">
        <v>159</v>
      </c>
      <c r="D8" s="419"/>
      <c r="E8" s="413"/>
      <c r="F8" s="413"/>
      <c r="G8" s="322"/>
      <c r="H8" s="413"/>
      <c r="I8" s="413"/>
      <c r="J8" s="151"/>
      <c r="K8" s="295"/>
      <c r="L8" s="152" t="s">
        <v>160</v>
      </c>
      <c r="M8" s="153"/>
      <c r="N8" s="154"/>
      <c r="O8" s="155"/>
    </row>
    <row r="9" spans="1:15" ht="27.75" customHeight="1">
      <c r="A9" s="322"/>
      <c r="B9" s="322"/>
      <c r="C9" s="433"/>
      <c r="D9" s="414"/>
      <c r="E9" s="413"/>
      <c r="F9" s="413"/>
      <c r="G9" s="322"/>
      <c r="H9" s="413"/>
      <c r="I9" s="413"/>
      <c r="J9" s="151"/>
      <c r="K9" s="295"/>
      <c r="L9" s="152" t="s">
        <v>161</v>
      </c>
      <c r="M9" s="153"/>
      <c r="N9" s="154"/>
      <c r="O9" s="155"/>
    </row>
    <row r="10" spans="1:15" ht="27.75" customHeight="1">
      <c r="A10" s="322"/>
      <c r="B10" s="322"/>
      <c r="C10" s="149" t="s">
        <v>162</v>
      </c>
      <c r="D10" s="150"/>
      <c r="E10" s="413"/>
      <c r="F10" s="413"/>
      <c r="G10" s="322"/>
      <c r="H10" s="413"/>
      <c r="I10" s="413"/>
      <c r="J10" s="151"/>
      <c r="K10" s="295"/>
      <c r="L10" s="152" t="s">
        <v>163</v>
      </c>
      <c r="M10" s="153"/>
      <c r="N10" s="154"/>
      <c r="O10" s="155"/>
    </row>
    <row r="11" spans="1:15" ht="27.75" customHeight="1">
      <c r="A11" s="276"/>
      <c r="B11" s="276"/>
      <c r="C11" s="156" t="s">
        <v>164</v>
      </c>
      <c r="D11" s="157"/>
      <c r="E11" s="414"/>
      <c r="F11" s="414"/>
      <c r="G11" s="276"/>
      <c r="H11" s="414"/>
      <c r="I11" s="414"/>
      <c r="J11" s="151"/>
      <c r="K11" s="280"/>
      <c r="L11" s="158" t="s">
        <v>165</v>
      </c>
      <c r="M11" s="159"/>
      <c r="N11" s="159"/>
      <c r="O11" s="155"/>
    </row>
    <row r="12" spans="1:15" ht="27.75" customHeight="1">
      <c r="A12" s="418"/>
      <c r="B12" s="430"/>
      <c r="C12" s="149" t="s">
        <v>157</v>
      </c>
      <c r="D12" s="150"/>
      <c r="E12" s="419"/>
      <c r="F12" s="419"/>
      <c r="G12" s="431"/>
      <c r="H12" s="412"/>
      <c r="I12" s="412"/>
      <c r="J12" s="151"/>
      <c r="K12" s="415"/>
      <c r="L12" s="152" t="s">
        <v>158</v>
      </c>
      <c r="M12" s="153"/>
      <c r="N12" s="154"/>
      <c r="O12" s="155"/>
    </row>
    <row r="13" spans="1:15" ht="27.75" customHeight="1">
      <c r="A13" s="322"/>
      <c r="B13" s="322"/>
      <c r="C13" s="432" t="s">
        <v>159</v>
      </c>
      <c r="D13" s="419"/>
      <c r="E13" s="413"/>
      <c r="F13" s="413"/>
      <c r="G13" s="322"/>
      <c r="H13" s="413"/>
      <c r="I13" s="413"/>
      <c r="J13" s="151"/>
      <c r="K13" s="295"/>
      <c r="L13" s="152" t="s">
        <v>160</v>
      </c>
      <c r="M13" s="153"/>
      <c r="N13" s="154"/>
      <c r="O13" s="155"/>
    </row>
    <row r="14" spans="1:15" ht="27.75" customHeight="1">
      <c r="A14" s="322"/>
      <c r="B14" s="322"/>
      <c r="C14" s="433"/>
      <c r="D14" s="414"/>
      <c r="E14" s="413"/>
      <c r="F14" s="413"/>
      <c r="G14" s="322"/>
      <c r="H14" s="413"/>
      <c r="I14" s="413"/>
      <c r="J14" s="151"/>
      <c r="K14" s="295"/>
      <c r="L14" s="152" t="s">
        <v>161</v>
      </c>
      <c r="M14" s="153"/>
      <c r="N14" s="154"/>
      <c r="O14" s="155"/>
    </row>
    <row r="15" spans="1:15" ht="27.75" customHeight="1">
      <c r="A15" s="322"/>
      <c r="B15" s="322"/>
      <c r="C15" s="149" t="s">
        <v>162</v>
      </c>
      <c r="D15" s="150"/>
      <c r="E15" s="413"/>
      <c r="F15" s="413"/>
      <c r="G15" s="322"/>
      <c r="H15" s="413"/>
      <c r="I15" s="413"/>
      <c r="J15" s="151"/>
      <c r="K15" s="295"/>
      <c r="L15" s="152" t="s">
        <v>163</v>
      </c>
      <c r="M15" s="153"/>
      <c r="N15" s="154"/>
      <c r="O15" s="155"/>
    </row>
    <row r="16" spans="1:15" ht="27.75" customHeight="1">
      <c r="A16" s="276"/>
      <c r="B16" s="276"/>
      <c r="C16" s="156" t="s">
        <v>164</v>
      </c>
      <c r="D16" s="157"/>
      <c r="E16" s="414"/>
      <c r="F16" s="414"/>
      <c r="G16" s="276"/>
      <c r="H16" s="414"/>
      <c r="I16" s="414"/>
      <c r="J16" s="151"/>
      <c r="K16" s="280"/>
      <c r="L16" s="158" t="s">
        <v>165</v>
      </c>
      <c r="M16" s="159"/>
      <c r="N16" s="159"/>
      <c r="O16" s="155"/>
    </row>
    <row r="17" spans="1:15" ht="27.75" customHeight="1">
      <c r="A17" s="418"/>
      <c r="B17" s="430"/>
      <c r="C17" s="149" t="s">
        <v>157</v>
      </c>
      <c r="D17" s="150"/>
      <c r="E17" s="419"/>
      <c r="F17" s="419"/>
      <c r="G17" s="420"/>
      <c r="H17" s="412"/>
      <c r="I17" s="412"/>
      <c r="J17" s="151"/>
      <c r="K17" s="415"/>
      <c r="L17" s="152" t="s">
        <v>158</v>
      </c>
      <c r="M17" s="153"/>
      <c r="N17" s="154"/>
      <c r="O17" s="155"/>
    </row>
    <row r="18" spans="1:15" ht="27.75" customHeight="1">
      <c r="A18" s="322"/>
      <c r="B18" s="322"/>
      <c r="C18" s="432" t="s">
        <v>159</v>
      </c>
      <c r="D18" s="419"/>
      <c r="E18" s="413"/>
      <c r="F18" s="413"/>
      <c r="G18" s="322"/>
      <c r="H18" s="413"/>
      <c r="I18" s="413"/>
      <c r="J18" s="151"/>
      <c r="K18" s="295"/>
      <c r="L18" s="152" t="s">
        <v>160</v>
      </c>
      <c r="M18" s="153"/>
      <c r="N18" s="154"/>
      <c r="O18" s="155"/>
    </row>
    <row r="19" spans="1:15" ht="27.75" customHeight="1">
      <c r="A19" s="322"/>
      <c r="B19" s="322"/>
      <c r="C19" s="433"/>
      <c r="D19" s="414"/>
      <c r="E19" s="413"/>
      <c r="F19" s="413"/>
      <c r="G19" s="322"/>
      <c r="H19" s="413"/>
      <c r="I19" s="413"/>
      <c r="J19" s="151"/>
      <c r="K19" s="295"/>
      <c r="L19" s="152" t="s">
        <v>161</v>
      </c>
      <c r="M19" s="153"/>
      <c r="N19" s="154"/>
      <c r="O19" s="155"/>
    </row>
    <row r="20" spans="1:15" ht="27.75" customHeight="1">
      <c r="A20" s="322"/>
      <c r="B20" s="322"/>
      <c r="C20" s="149" t="s">
        <v>162</v>
      </c>
      <c r="D20" s="150"/>
      <c r="E20" s="413"/>
      <c r="F20" s="413"/>
      <c r="G20" s="322"/>
      <c r="H20" s="413"/>
      <c r="I20" s="413"/>
      <c r="J20" s="151"/>
      <c r="K20" s="295"/>
      <c r="L20" s="152" t="s">
        <v>163</v>
      </c>
      <c r="M20" s="153"/>
      <c r="N20" s="154"/>
      <c r="O20" s="155"/>
    </row>
    <row r="21" spans="1:15" ht="27.75" customHeight="1">
      <c r="A21" s="276"/>
      <c r="B21" s="276"/>
      <c r="C21" s="156" t="s">
        <v>164</v>
      </c>
      <c r="D21" s="157"/>
      <c r="E21" s="414"/>
      <c r="F21" s="414"/>
      <c r="G21" s="276"/>
      <c r="H21" s="414"/>
      <c r="I21" s="414"/>
      <c r="J21" s="151"/>
      <c r="K21" s="280"/>
      <c r="L21" s="158" t="s">
        <v>165</v>
      </c>
      <c r="M21" s="159"/>
      <c r="N21" s="159"/>
      <c r="O21" s="155"/>
    </row>
    <row r="22" spans="1:15" ht="27.75" customHeight="1">
      <c r="A22" s="418"/>
      <c r="B22" s="430"/>
      <c r="C22" s="149" t="s">
        <v>157</v>
      </c>
      <c r="D22" s="150"/>
      <c r="E22" s="419"/>
      <c r="F22" s="419"/>
      <c r="G22" s="431"/>
      <c r="H22" s="412"/>
      <c r="I22" s="412"/>
      <c r="J22" s="151"/>
      <c r="K22" s="415"/>
      <c r="L22" s="152" t="s">
        <v>158</v>
      </c>
      <c r="M22" s="153"/>
      <c r="N22" s="154"/>
      <c r="O22" s="155"/>
    </row>
    <row r="23" spans="1:15" ht="27.75" customHeight="1">
      <c r="A23" s="322"/>
      <c r="B23" s="322"/>
      <c r="C23" s="432" t="s">
        <v>159</v>
      </c>
      <c r="D23" s="419"/>
      <c r="E23" s="413"/>
      <c r="F23" s="413"/>
      <c r="G23" s="322"/>
      <c r="H23" s="413"/>
      <c r="I23" s="413"/>
      <c r="J23" s="151"/>
      <c r="K23" s="295"/>
      <c r="L23" s="152" t="s">
        <v>160</v>
      </c>
      <c r="M23" s="153"/>
      <c r="N23" s="154"/>
      <c r="O23" s="155"/>
    </row>
    <row r="24" spans="1:15" ht="27.75" customHeight="1">
      <c r="A24" s="322"/>
      <c r="B24" s="322"/>
      <c r="C24" s="433"/>
      <c r="D24" s="414"/>
      <c r="E24" s="413"/>
      <c r="F24" s="413"/>
      <c r="G24" s="322"/>
      <c r="H24" s="413"/>
      <c r="I24" s="413"/>
      <c r="J24" s="151"/>
      <c r="K24" s="295"/>
      <c r="L24" s="152" t="s">
        <v>161</v>
      </c>
      <c r="M24" s="153"/>
      <c r="N24" s="154"/>
      <c r="O24" s="155"/>
    </row>
    <row r="25" spans="1:15" ht="27.75" customHeight="1">
      <c r="A25" s="322"/>
      <c r="B25" s="322"/>
      <c r="C25" s="149" t="s">
        <v>162</v>
      </c>
      <c r="D25" s="150"/>
      <c r="E25" s="413"/>
      <c r="F25" s="413"/>
      <c r="G25" s="322"/>
      <c r="H25" s="413"/>
      <c r="I25" s="413"/>
      <c r="J25" s="151"/>
      <c r="K25" s="295"/>
      <c r="L25" s="152" t="s">
        <v>163</v>
      </c>
      <c r="M25" s="153"/>
      <c r="N25" s="154"/>
      <c r="O25" s="155"/>
    </row>
    <row r="26" spans="1:15" ht="27.75" customHeight="1">
      <c r="A26" s="276"/>
      <c r="B26" s="276"/>
      <c r="C26" s="156" t="s">
        <v>164</v>
      </c>
      <c r="D26" s="157"/>
      <c r="E26" s="414"/>
      <c r="F26" s="414"/>
      <c r="G26" s="276"/>
      <c r="H26" s="414"/>
      <c r="I26" s="414"/>
      <c r="J26" s="151"/>
      <c r="K26" s="280"/>
      <c r="L26" s="158" t="s">
        <v>165</v>
      </c>
      <c r="M26" s="159"/>
      <c r="N26" s="159"/>
      <c r="O26" s="155"/>
    </row>
    <row r="27" spans="1:15" ht="27.75" customHeight="1">
      <c r="A27" s="418"/>
      <c r="B27" s="430"/>
      <c r="C27" s="149" t="s">
        <v>157</v>
      </c>
      <c r="D27" s="150"/>
      <c r="E27" s="419"/>
      <c r="F27" s="419"/>
      <c r="G27" s="420"/>
      <c r="H27" s="412"/>
      <c r="I27" s="412"/>
      <c r="J27" s="151"/>
      <c r="K27" s="415"/>
      <c r="L27" s="152" t="s">
        <v>158</v>
      </c>
      <c r="M27" s="153"/>
      <c r="N27" s="154"/>
      <c r="O27" s="155"/>
    </row>
    <row r="28" spans="1:15" ht="27.75" customHeight="1">
      <c r="A28" s="322"/>
      <c r="B28" s="322"/>
      <c r="C28" s="432" t="s">
        <v>159</v>
      </c>
      <c r="D28" s="419"/>
      <c r="E28" s="413"/>
      <c r="F28" s="413"/>
      <c r="G28" s="322"/>
      <c r="H28" s="413"/>
      <c r="I28" s="413"/>
      <c r="J28" s="151"/>
      <c r="K28" s="295"/>
      <c r="L28" s="152" t="s">
        <v>160</v>
      </c>
      <c r="M28" s="153"/>
      <c r="N28" s="154"/>
      <c r="O28" s="155"/>
    </row>
    <row r="29" spans="1:15" ht="27.75" customHeight="1">
      <c r="A29" s="322"/>
      <c r="B29" s="322"/>
      <c r="C29" s="433"/>
      <c r="D29" s="414"/>
      <c r="E29" s="413"/>
      <c r="F29" s="413"/>
      <c r="G29" s="322"/>
      <c r="H29" s="413"/>
      <c r="I29" s="413"/>
      <c r="J29" s="151"/>
      <c r="K29" s="295"/>
      <c r="L29" s="152" t="s">
        <v>161</v>
      </c>
      <c r="M29" s="153"/>
      <c r="N29" s="154"/>
      <c r="O29" s="155"/>
    </row>
    <row r="30" spans="1:15" ht="27.75" customHeight="1">
      <c r="A30" s="322"/>
      <c r="B30" s="322"/>
      <c r="C30" s="149" t="s">
        <v>162</v>
      </c>
      <c r="D30" s="150"/>
      <c r="E30" s="413"/>
      <c r="F30" s="413"/>
      <c r="G30" s="322"/>
      <c r="H30" s="413"/>
      <c r="I30" s="413"/>
      <c r="J30" s="151"/>
      <c r="K30" s="295"/>
      <c r="L30" s="152" t="s">
        <v>163</v>
      </c>
      <c r="M30" s="153"/>
      <c r="N30" s="154"/>
      <c r="O30" s="155"/>
    </row>
    <row r="31" spans="1:15" ht="27.75" customHeight="1">
      <c r="A31" s="276"/>
      <c r="B31" s="276"/>
      <c r="C31" s="156" t="s">
        <v>164</v>
      </c>
      <c r="D31" s="157"/>
      <c r="E31" s="414"/>
      <c r="F31" s="414"/>
      <c r="G31" s="276"/>
      <c r="H31" s="414"/>
      <c r="I31" s="414"/>
      <c r="J31" s="151"/>
      <c r="K31" s="280"/>
      <c r="L31" s="158" t="s">
        <v>165</v>
      </c>
      <c r="M31" s="159"/>
      <c r="N31" s="159"/>
      <c r="O31" s="155"/>
    </row>
    <row r="32" spans="1:15" ht="27.75" customHeight="1">
      <c r="A32" s="418"/>
      <c r="B32" s="430"/>
      <c r="C32" s="149" t="s">
        <v>157</v>
      </c>
      <c r="D32" s="150"/>
      <c r="E32" s="419"/>
      <c r="F32" s="419"/>
      <c r="G32" s="431"/>
      <c r="H32" s="412"/>
      <c r="I32" s="412"/>
      <c r="J32" s="151"/>
      <c r="K32" s="415"/>
      <c r="L32" s="152" t="s">
        <v>158</v>
      </c>
      <c r="M32" s="153"/>
      <c r="N32" s="154"/>
      <c r="O32" s="155"/>
    </row>
    <row r="33" spans="1:15" ht="27.75" customHeight="1">
      <c r="A33" s="322"/>
      <c r="B33" s="322"/>
      <c r="C33" s="432" t="s">
        <v>159</v>
      </c>
      <c r="D33" s="419"/>
      <c r="E33" s="413"/>
      <c r="F33" s="413"/>
      <c r="G33" s="322"/>
      <c r="H33" s="413"/>
      <c r="I33" s="413"/>
      <c r="J33" s="151"/>
      <c r="K33" s="295"/>
      <c r="L33" s="152" t="s">
        <v>160</v>
      </c>
      <c r="M33" s="153"/>
      <c r="N33" s="154"/>
      <c r="O33" s="155"/>
    </row>
    <row r="34" spans="1:15" ht="27.75" customHeight="1">
      <c r="A34" s="322"/>
      <c r="B34" s="322"/>
      <c r="C34" s="433"/>
      <c r="D34" s="414"/>
      <c r="E34" s="413"/>
      <c r="F34" s="413"/>
      <c r="G34" s="322"/>
      <c r="H34" s="413"/>
      <c r="I34" s="413"/>
      <c r="J34" s="151"/>
      <c r="K34" s="295"/>
      <c r="L34" s="152" t="s">
        <v>161</v>
      </c>
      <c r="M34" s="153"/>
      <c r="N34" s="154"/>
      <c r="O34" s="155"/>
    </row>
    <row r="35" spans="1:15" ht="27.75" customHeight="1">
      <c r="A35" s="322"/>
      <c r="B35" s="322"/>
      <c r="C35" s="149" t="s">
        <v>162</v>
      </c>
      <c r="D35" s="150"/>
      <c r="E35" s="413"/>
      <c r="F35" s="413"/>
      <c r="G35" s="322"/>
      <c r="H35" s="413"/>
      <c r="I35" s="413"/>
      <c r="J35" s="151"/>
      <c r="K35" s="295"/>
      <c r="L35" s="152" t="s">
        <v>163</v>
      </c>
      <c r="M35" s="153"/>
      <c r="N35" s="154"/>
      <c r="O35" s="155"/>
    </row>
    <row r="36" spans="1:15" ht="27.75" customHeight="1">
      <c r="A36" s="276"/>
      <c r="B36" s="276"/>
      <c r="C36" s="156" t="s">
        <v>164</v>
      </c>
      <c r="D36" s="157"/>
      <c r="E36" s="414"/>
      <c r="F36" s="414"/>
      <c r="G36" s="276"/>
      <c r="H36" s="414"/>
      <c r="I36" s="414"/>
      <c r="J36" s="151"/>
      <c r="K36" s="280"/>
      <c r="L36" s="158" t="s">
        <v>165</v>
      </c>
      <c r="M36" s="159"/>
      <c r="N36" s="159"/>
      <c r="O36" s="155"/>
    </row>
    <row r="37" spans="1:15" ht="12.75" customHeight="1">
      <c r="A37" s="16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F12:F16"/>
    <mergeCell ref="G12:G16"/>
    <mergeCell ref="C13:C14"/>
    <mergeCell ref="D13:D14"/>
    <mergeCell ref="A17:A21"/>
    <mergeCell ref="B17:B21"/>
    <mergeCell ref="E17:E21"/>
    <mergeCell ref="F17:F21"/>
    <mergeCell ref="G17:G21"/>
    <mergeCell ref="C18:C19"/>
    <mergeCell ref="D18:D19"/>
    <mergeCell ref="A12:A16"/>
    <mergeCell ref="B12:B16"/>
    <mergeCell ref="E12:E16"/>
    <mergeCell ref="A22:A26"/>
    <mergeCell ref="E22:E26"/>
    <mergeCell ref="F22:F26"/>
    <mergeCell ref="G22:G26"/>
    <mergeCell ref="H22:H26"/>
    <mergeCell ref="B22:B26"/>
    <mergeCell ref="C23:C24"/>
    <mergeCell ref="I22:I26"/>
    <mergeCell ref="K22:K26"/>
    <mergeCell ref="D23:D24"/>
    <mergeCell ref="H27:H31"/>
    <mergeCell ref="I27:I31"/>
    <mergeCell ref="K27:K31"/>
    <mergeCell ref="A27:A31"/>
    <mergeCell ref="B27:B31"/>
    <mergeCell ref="E27:E31"/>
    <mergeCell ref="F27:F31"/>
    <mergeCell ref="G27:G31"/>
    <mergeCell ref="C28:C29"/>
    <mergeCell ref="D28:D29"/>
    <mergeCell ref="H32:H36"/>
    <mergeCell ref="I32:I36"/>
    <mergeCell ref="K32:K36"/>
    <mergeCell ref="C33:C34"/>
    <mergeCell ref="D33:D34"/>
    <mergeCell ref="A32:A36"/>
    <mergeCell ref="B32:B36"/>
    <mergeCell ref="E32:E36"/>
    <mergeCell ref="F32:F36"/>
    <mergeCell ref="G32:G36"/>
    <mergeCell ref="L5:N5"/>
    <mergeCell ref="L6:M6"/>
    <mergeCell ref="A1:N1"/>
    <mergeCell ref="A2:N2"/>
    <mergeCell ref="A3:B3"/>
    <mergeCell ref="C3:N3"/>
    <mergeCell ref="A5:A6"/>
    <mergeCell ref="B5:B6"/>
    <mergeCell ref="C5:D6"/>
    <mergeCell ref="H7:H11"/>
    <mergeCell ref="I7:I11"/>
    <mergeCell ref="G5:I5"/>
    <mergeCell ref="K5:K6"/>
    <mergeCell ref="A7:A11"/>
    <mergeCell ref="E7:E11"/>
    <mergeCell ref="F7:F11"/>
    <mergeCell ref="G7:G11"/>
    <mergeCell ref="K7:K11"/>
    <mergeCell ref="D8:D9"/>
    <mergeCell ref="B7:B11"/>
    <mergeCell ref="C8:C9"/>
    <mergeCell ref="H12:H16"/>
    <mergeCell ref="I12:I16"/>
    <mergeCell ref="K12:K16"/>
    <mergeCell ref="H17:H21"/>
    <mergeCell ref="I17:I21"/>
    <mergeCell ref="K17:K21"/>
  </mergeCells>
  <conditionalFormatting sqref="G7:G11 G17:G21 G27:G31">
    <cfRule type="notContainsBlanks" dxfId="124" priority="7">
      <formula>LEN(TRIM(G7))&gt;0</formula>
    </cfRule>
  </conditionalFormatting>
  <conditionalFormatting sqref="G7:H36">
    <cfRule type="cellIs" dxfId="123" priority="4" operator="equal">
      <formula>"Y"</formula>
    </cfRule>
    <cfRule type="cellIs" dxfId="122" priority="5" operator="equal">
      <formula>"D"</formula>
    </cfRule>
    <cfRule type="cellIs" dxfId="121" priority="6" operator="equal">
      <formula>"N"</formula>
    </cfRule>
  </conditionalFormatting>
  <conditionalFormatting sqref="G7:I36">
    <cfRule type="containsBlanks" dxfId="120" priority="8">
      <formula>LEN(TRIM(G7))=0</formula>
    </cfRule>
  </conditionalFormatting>
  <conditionalFormatting sqref="I7:I36">
    <cfRule type="cellIs" dxfId="119" priority="1" operator="equal">
      <formula>"Y"</formula>
    </cfRule>
    <cfRule type="cellIs" dxfId="118" priority="2" operator="equal">
      <formula>"N"</formula>
    </cfRule>
    <cfRule type="cellIs" dxfId="117" priority="3" operator="equal">
      <formula>"D"</formula>
    </cfRule>
  </conditionalFormatting>
  <dataValidations count="3">
    <dataValidation type="list" allowBlank="1" showErrorMessage="1" sqref="A7 A12 A17 A22 A27 A32" xr:uid="{00000000-0002-0000-0500-000000000000}">
      <formula1>"MATERIAL,MACHINE,METHOD,MAN"</formula1>
    </dataValidation>
    <dataValidation type="list" allowBlank="1" showErrorMessage="1" sqref="G7:I7 G12:I12 G17:I17 G22:I22 G27:I27 G32:I32" xr:uid="{00000000-0002-0000-0500-000001000000}">
      <formula1>"Y,N,D"</formula1>
    </dataValidation>
    <dataValidation type="list" allowBlank="1" showErrorMessage="1" sqref="N7:N36" xr:uid="{00000000-0002-0000-0500-000002000000}">
      <formula1>"YES"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pageSetUpPr fitToPage="1"/>
  </sheetPr>
  <dimension ref="A1:O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4140625" defaultRowHeight="15" customHeight="1" outlineLevelCol="1"/>
  <cols>
    <col min="1" max="1" width="12.88671875" customWidth="1"/>
    <col min="2" max="2" width="15.5546875" customWidth="1"/>
    <col min="3" max="4" width="50.109375" customWidth="1" outlineLevel="1"/>
    <col min="5" max="5" width="22.109375" customWidth="1" outlineLevel="1"/>
    <col min="6" max="6" width="23.109375" customWidth="1" outlineLevel="1"/>
    <col min="7" max="9" width="7.44140625" customWidth="1"/>
    <col min="10" max="10" width="2" customWidth="1"/>
    <col min="11" max="11" width="17.6640625" customWidth="1"/>
    <col min="12" max="12" width="12.88671875" customWidth="1"/>
    <col min="13" max="13" width="37.44140625" customWidth="1"/>
    <col min="14" max="14" width="22.6640625" customWidth="1"/>
    <col min="15" max="15" width="3.88671875" customWidth="1"/>
  </cols>
  <sheetData>
    <row r="1" spans="1:15" ht="27">
      <c r="A1" s="423" t="s">
        <v>166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7"/>
      <c r="O1" s="138"/>
    </row>
    <row r="2" spans="1:15" ht="15" customHeight="1">
      <c r="A2" s="424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7"/>
      <c r="O2" s="91"/>
    </row>
    <row r="3" spans="1:15" ht="63.75" customHeight="1">
      <c r="A3" s="425" t="s">
        <v>167</v>
      </c>
      <c r="B3" s="287"/>
      <c r="C3" s="426" t="str">
        <f>IF('Quick Response'!K15="","",'Quick Response'!K15)</f>
        <v>Standart : no naked wire
Good part : no naked wire
Bad part : naked wire ( waiting for reception of the bad part)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7"/>
      <c r="O3" s="139"/>
    </row>
    <row r="4" spans="1:15" ht="15" customHeight="1">
      <c r="A4" s="140"/>
      <c r="B4" s="141"/>
      <c r="C4" s="142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2"/>
    </row>
    <row r="5" spans="1:15" ht="39.75" customHeight="1">
      <c r="A5" s="427" t="s">
        <v>168</v>
      </c>
      <c r="B5" s="428" t="s">
        <v>169</v>
      </c>
      <c r="C5" s="429" t="s">
        <v>170</v>
      </c>
      <c r="D5" s="278"/>
      <c r="E5" s="111" t="s">
        <v>171</v>
      </c>
      <c r="F5" s="111" t="s">
        <v>172</v>
      </c>
      <c r="G5" s="422" t="s">
        <v>147</v>
      </c>
      <c r="H5" s="286"/>
      <c r="I5" s="287"/>
      <c r="J5" s="144"/>
      <c r="K5" s="417" t="s">
        <v>148</v>
      </c>
      <c r="L5" s="421" t="s">
        <v>149</v>
      </c>
      <c r="M5" s="286"/>
      <c r="N5" s="287"/>
      <c r="O5" s="145"/>
    </row>
    <row r="6" spans="1:15" ht="40.5" customHeight="1">
      <c r="A6" s="276"/>
      <c r="B6" s="276"/>
      <c r="C6" s="279"/>
      <c r="D6" s="280"/>
      <c r="E6" s="146" t="s">
        <v>150</v>
      </c>
      <c r="F6" s="147" t="s">
        <v>151</v>
      </c>
      <c r="G6" s="148" t="s">
        <v>173</v>
      </c>
      <c r="H6" s="148" t="s">
        <v>174</v>
      </c>
      <c r="I6" s="148" t="s">
        <v>175</v>
      </c>
      <c r="J6" s="144"/>
      <c r="K6" s="276"/>
      <c r="L6" s="422" t="s">
        <v>155</v>
      </c>
      <c r="M6" s="287"/>
      <c r="N6" s="111" t="s">
        <v>156</v>
      </c>
      <c r="O6" s="91"/>
    </row>
    <row r="7" spans="1:15" ht="27.75" customHeight="1">
      <c r="A7" s="418"/>
      <c r="B7" s="434"/>
      <c r="C7" s="149" t="s">
        <v>157</v>
      </c>
      <c r="D7" s="150"/>
      <c r="E7" s="419"/>
      <c r="F7" s="419"/>
      <c r="G7" s="420"/>
      <c r="H7" s="412"/>
      <c r="I7" s="412"/>
      <c r="J7" s="151"/>
      <c r="K7" s="415"/>
      <c r="L7" s="152" t="s">
        <v>158</v>
      </c>
      <c r="M7" s="153"/>
      <c r="N7" s="154"/>
      <c r="O7" s="155"/>
    </row>
    <row r="8" spans="1:15" ht="27.75" customHeight="1">
      <c r="A8" s="322"/>
      <c r="B8" s="322"/>
      <c r="C8" s="432" t="s">
        <v>159</v>
      </c>
      <c r="D8" s="419"/>
      <c r="E8" s="413"/>
      <c r="F8" s="413"/>
      <c r="G8" s="322"/>
      <c r="H8" s="413"/>
      <c r="I8" s="413"/>
      <c r="J8" s="151"/>
      <c r="K8" s="295"/>
      <c r="L8" s="152" t="s">
        <v>160</v>
      </c>
      <c r="M8" s="153"/>
      <c r="N8" s="154"/>
      <c r="O8" s="155"/>
    </row>
    <row r="9" spans="1:15" ht="27.75" customHeight="1">
      <c r="A9" s="322"/>
      <c r="B9" s="322"/>
      <c r="C9" s="433"/>
      <c r="D9" s="414"/>
      <c r="E9" s="413"/>
      <c r="F9" s="413"/>
      <c r="G9" s="322"/>
      <c r="H9" s="413"/>
      <c r="I9" s="413"/>
      <c r="J9" s="151"/>
      <c r="K9" s="295"/>
      <c r="L9" s="152" t="s">
        <v>161</v>
      </c>
      <c r="M9" s="153"/>
      <c r="N9" s="154"/>
      <c r="O9" s="155"/>
    </row>
    <row r="10" spans="1:15" ht="27.75" customHeight="1">
      <c r="A10" s="322"/>
      <c r="B10" s="322"/>
      <c r="C10" s="149" t="s">
        <v>162</v>
      </c>
      <c r="D10" s="150"/>
      <c r="E10" s="413"/>
      <c r="F10" s="413"/>
      <c r="G10" s="322"/>
      <c r="H10" s="413"/>
      <c r="I10" s="413"/>
      <c r="J10" s="151"/>
      <c r="K10" s="295"/>
      <c r="L10" s="152" t="s">
        <v>163</v>
      </c>
      <c r="M10" s="153"/>
      <c r="N10" s="154"/>
      <c r="O10" s="155"/>
    </row>
    <row r="11" spans="1:15" ht="27.75" customHeight="1">
      <c r="A11" s="276"/>
      <c r="B11" s="276"/>
      <c r="C11" s="156" t="s">
        <v>164</v>
      </c>
      <c r="D11" s="157"/>
      <c r="E11" s="414"/>
      <c r="F11" s="414"/>
      <c r="G11" s="276"/>
      <c r="H11" s="414"/>
      <c r="I11" s="414"/>
      <c r="J11" s="151"/>
      <c r="K11" s="280"/>
      <c r="L11" s="158" t="s">
        <v>165</v>
      </c>
      <c r="M11" s="159"/>
      <c r="N11" s="159"/>
      <c r="O11" s="155"/>
    </row>
    <row r="12" spans="1:15" ht="27.75" customHeight="1">
      <c r="A12" s="418"/>
      <c r="B12" s="430"/>
      <c r="C12" s="149" t="s">
        <v>157</v>
      </c>
      <c r="D12" s="150"/>
      <c r="E12" s="419"/>
      <c r="F12" s="419"/>
      <c r="G12" s="431"/>
      <c r="H12" s="412"/>
      <c r="I12" s="412"/>
      <c r="J12" s="151"/>
      <c r="K12" s="415"/>
      <c r="L12" s="152" t="s">
        <v>158</v>
      </c>
      <c r="M12" s="153"/>
      <c r="N12" s="154"/>
      <c r="O12" s="155"/>
    </row>
    <row r="13" spans="1:15" ht="27.75" customHeight="1">
      <c r="A13" s="322"/>
      <c r="B13" s="322"/>
      <c r="C13" s="432" t="s">
        <v>159</v>
      </c>
      <c r="D13" s="419"/>
      <c r="E13" s="413"/>
      <c r="F13" s="413"/>
      <c r="G13" s="322"/>
      <c r="H13" s="413"/>
      <c r="I13" s="413"/>
      <c r="J13" s="151"/>
      <c r="K13" s="295"/>
      <c r="L13" s="152" t="s">
        <v>160</v>
      </c>
      <c r="M13" s="153"/>
      <c r="N13" s="154"/>
      <c r="O13" s="155"/>
    </row>
    <row r="14" spans="1:15" ht="27.75" customHeight="1">
      <c r="A14" s="322"/>
      <c r="B14" s="322"/>
      <c r="C14" s="433"/>
      <c r="D14" s="414"/>
      <c r="E14" s="413"/>
      <c r="F14" s="413"/>
      <c r="G14" s="322"/>
      <c r="H14" s="413"/>
      <c r="I14" s="413"/>
      <c r="J14" s="151"/>
      <c r="K14" s="295"/>
      <c r="L14" s="152" t="s">
        <v>161</v>
      </c>
      <c r="M14" s="153"/>
      <c r="N14" s="154"/>
      <c r="O14" s="155"/>
    </row>
    <row r="15" spans="1:15" ht="27.75" customHeight="1">
      <c r="A15" s="322"/>
      <c r="B15" s="322"/>
      <c r="C15" s="149" t="s">
        <v>162</v>
      </c>
      <c r="D15" s="150"/>
      <c r="E15" s="413"/>
      <c r="F15" s="413"/>
      <c r="G15" s="322"/>
      <c r="H15" s="413"/>
      <c r="I15" s="413"/>
      <c r="J15" s="151"/>
      <c r="K15" s="295"/>
      <c r="L15" s="152" t="s">
        <v>163</v>
      </c>
      <c r="M15" s="153"/>
      <c r="N15" s="154"/>
      <c r="O15" s="155"/>
    </row>
    <row r="16" spans="1:15" ht="27.75" customHeight="1">
      <c r="A16" s="276"/>
      <c r="B16" s="276"/>
      <c r="C16" s="156" t="s">
        <v>164</v>
      </c>
      <c r="D16" s="157"/>
      <c r="E16" s="414"/>
      <c r="F16" s="414"/>
      <c r="G16" s="276"/>
      <c r="H16" s="414"/>
      <c r="I16" s="414"/>
      <c r="J16" s="151"/>
      <c r="K16" s="280"/>
      <c r="L16" s="158" t="s">
        <v>165</v>
      </c>
      <c r="M16" s="159"/>
      <c r="N16" s="159"/>
      <c r="O16" s="155"/>
    </row>
    <row r="17" spans="1:15" ht="27.75" customHeight="1">
      <c r="A17" s="418"/>
      <c r="B17" s="430"/>
      <c r="C17" s="149" t="s">
        <v>157</v>
      </c>
      <c r="D17" s="150"/>
      <c r="E17" s="419"/>
      <c r="F17" s="419"/>
      <c r="G17" s="420"/>
      <c r="H17" s="412"/>
      <c r="I17" s="412"/>
      <c r="J17" s="151"/>
      <c r="K17" s="415"/>
      <c r="L17" s="152" t="s">
        <v>158</v>
      </c>
      <c r="M17" s="153"/>
      <c r="N17" s="154"/>
      <c r="O17" s="155"/>
    </row>
    <row r="18" spans="1:15" ht="27.75" customHeight="1">
      <c r="A18" s="322"/>
      <c r="B18" s="322"/>
      <c r="C18" s="432" t="s">
        <v>159</v>
      </c>
      <c r="D18" s="419"/>
      <c r="E18" s="413"/>
      <c r="F18" s="413"/>
      <c r="G18" s="322"/>
      <c r="H18" s="413"/>
      <c r="I18" s="413"/>
      <c r="J18" s="151"/>
      <c r="K18" s="295"/>
      <c r="L18" s="152" t="s">
        <v>160</v>
      </c>
      <c r="M18" s="153"/>
      <c r="N18" s="154"/>
      <c r="O18" s="155"/>
    </row>
    <row r="19" spans="1:15" ht="27.75" customHeight="1">
      <c r="A19" s="322"/>
      <c r="B19" s="322"/>
      <c r="C19" s="433"/>
      <c r="D19" s="414"/>
      <c r="E19" s="413"/>
      <c r="F19" s="413"/>
      <c r="G19" s="322"/>
      <c r="H19" s="413"/>
      <c r="I19" s="413"/>
      <c r="J19" s="151"/>
      <c r="K19" s="295"/>
      <c r="L19" s="152" t="s">
        <v>161</v>
      </c>
      <c r="M19" s="153"/>
      <c r="N19" s="154"/>
      <c r="O19" s="155"/>
    </row>
    <row r="20" spans="1:15" ht="27.75" customHeight="1">
      <c r="A20" s="322"/>
      <c r="B20" s="322"/>
      <c r="C20" s="149" t="s">
        <v>162</v>
      </c>
      <c r="D20" s="150"/>
      <c r="E20" s="413"/>
      <c r="F20" s="413"/>
      <c r="G20" s="322"/>
      <c r="H20" s="413"/>
      <c r="I20" s="413"/>
      <c r="J20" s="151"/>
      <c r="K20" s="295"/>
      <c r="L20" s="152" t="s">
        <v>163</v>
      </c>
      <c r="M20" s="153"/>
      <c r="N20" s="154"/>
      <c r="O20" s="155"/>
    </row>
    <row r="21" spans="1:15" ht="27.75" customHeight="1">
      <c r="A21" s="276"/>
      <c r="B21" s="276"/>
      <c r="C21" s="156" t="s">
        <v>164</v>
      </c>
      <c r="D21" s="157"/>
      <c r="E21" s="414"/>
      <c r="F21" s="414"/>
      <c r="G21" s="276"/>
      <c r="H21" s="414"/>
      <c r="I21" s="414"/>
      <c r="J21" s="151"/>
      <c r="K21" s="280"/>
      <c r="L21" s="158" t="s">
        <v>165</v>
      </c>
      <c r="M21" s="159"/>
      <c r="N21" s="159"/>
      <c r="O21" s="155"/>
    </row>
    <row r="22" spans="1:15" ht="27.75" customHeight="1">
      <c r="A22" s="418"/>
      <c r="B22" s="430"/>
      <c r="C22" s="149" t="s">
        <v>157</v>
      </c>
      <c r="D22" s="150"/>
      <c r="E22" s="419"/>
      <c r="F22" s="419"/>
      <c r="G22" s="431"/>
      <c r="H22" s="412"/>
      <c r="I22" s="412"/>
      <c r="J22" s="151"/>
      <c r="K22" s="415"/>
      <c r="L22" s="152" t="s">
        <v>158</v>
      </c>
      <c r="M22" s="153"/>
      <c r="N22" s="154"/>
      <c r="O22" s="155"/>
    </row>
    <row r="23" spans="1:15" ht="27.75" customHeight="1">
      <c r="A23" s="322"/>
      <c r="B23" s="322"/>
      <c r="C23" s="432" t="s">
        <v>159</v>
      </c>
      <c r="D23" s="419"/>
      <c r="E23" s="413"/>
      <c r="F23" s="413"/>
      <c r="G23" s="322"/>
      <c r="H23" s="413"/>
      <c r="I23" s="413"/>
      <c r="J23" s="151"/>
      <c r="K23" s="295"/>
      <c r="L23" s="152" t="s">
        <v>160</v>
      </c>
      <c r="M23" s="153"/>
      <c r="N23" s="154"/>
      <c r="O23" s="155"/>
    </row>
    <row r="24" spans="1:15" ht="27.75" customHeight="1">
      <c r="A24" s="322"/>
      <c r="B24" s="322"/>
      <c r="C24" s="433"/>
      <c r="D24" s="414"/>
      <c r="E24" s="413"/>
      <c r="F24" s="413"/>
      <c r="G24" s="322"/>
      <c r="H24" s="413"/>
      <c r="I24" s="413"/>
      <c r="J24" s="151"/>
      <c r="K24" s="295"/>
      <c r="L24" s="152" t="s">
        <v>161</v>
      </c>
      <c r="M24" s="153"/>
      <c r="N24" s="154"/>
      <c r="O24" s="155"/>
    </row>
    <row r="25" spans="1:15" ht="27.75" customHeight="1">
      <c r="A25" s="322"/>
      <c r="B25" s="322"/>
      <c r="C25" s="149" t="s">
        <v>162</v>
      </c>
      <c r="D25" s="150"/>
      <c r="E25" s="413"/>
      <c r="F25" s="413"/>
      <c r="G25" s="322"/>
      <c r="H25" s="413"/>
      <c r="I25" s="413"/>
      <c r="J25" s="151"/>
      <c r="K25" s="295"/>
      <c r="L25" s="152" t="s">
        <v>163</v>
      </c>
      <c r="M25" s="153"/>
      <c r="N25" s="154"/>
      <c r="O25" s="155"/>
    </row>
    <row r="26" spans="1:15" ht="27.75" customHeight="1">
      <c r="A26" s="276"/>
      <c r="B26" s="276"/>
      <c r="C26" s="156" t="s">
        <v>164</v>
      </c>
      <c r="D26" s="157"/>
      <c r="E26" s="414"/>
      <c r="F26" s="414"/>
      <c r="G26" s="276"/>
      <c r="H26" s="414"/>
      <c r="I26" s="414"/>
      <c r="J26" s="151"/>
      <c r="K26" s="280"/>
      <c r="L26" s="158" t="s">
        <v>165</v>
      </c>
      <c r="M26" s="159"/>
      <c r="N26" s="159"/>
      <c r="O26" s="155"/>
    </row>
    <row r="27" spans="1:15" ht="27.75" customHeight="1">
      <c r="A27" s="418"/>
      <c r="B27" s="430"/>
      <c r="C27" s="149" t="s">
        <v>157</v>
      </c>
      <c r="D27" s="150"/>
      <c r="E27" s="419"/>
      <c r="F27" s="419"/>
      <c r="G27" s="420"/>
      <c r="H27" s="412"/>
      <c r="I27" s="412"/>
      <c r="J27" s="151"/>
      <c r="K27" s="415"/>
      <c r="L27" s="152" t="s">
        <v>158</v>
      </c>
      <c r="M27" s="153"/>
      <c r="N27" s="154"/>
      <c r="O27" s="155"/>
    </row>
    <row r="28" spans="1:15" ht="27.75" customHeight="1">
      <c r="A28" s="322"/>
      <c r="B28" s="322"/>
      <c r="C28" s="432" t="s">
        <v>159</v>
      </c>
      <c r="D28" s="419"/>
      <c r="E28" s="413"/>
      <c r="F28" s="413"/>
      <c r="G28" s="322"/>
      <c r="H28" s="413"/>
      <c r="I28" s="413"/>
      <c r="J28" s="151"/>
      <c r="K28" s="295"/>
      <c r="L28" s="152" t="s">
        <v>160</v>
      </c>
      <c r="M28" s="153"/>
      <c r="N28" s="154"/>
      <c r="O28" s="155"/>
    </row>
    <row r="29" spans="1:15" ht="27.75" customHeight="1">
      <c r="A29" s="322"/>
      <c r="B29" s="322"/>
      <c r="C29" s="433"/>
      <c r="D29" s="414"/>
      <c r="E29" s="413"/>
      <c r="F29" s="413"/>
      <c r="G29" s="322"/>
      <c r="H29" s="413"/>
      <c r="I29" s="413"/>
      <c r="J29" s="151"/>
      <c r="K29" s="295"/>
      <c r="L29" s="152" t="s">
        <v>161</v>
      </c>
      <c r="M29" s="153"/>
      <c r="N29" s="154"/>
      <c r="O29" s="155"/>
    </row>
    <row r="30" spans="1:15" ht="27.75" customHeight="1">
      <c r="A30" s="322"/>
      <c r="B30" s="322"/>
      <c r="C30" s="149" t="s">
        <v>162</v>
      </c>
      <c r="D30" s="150"/>
      <c r="E30" s="413"/>
      <c r="F30" s="413"/>
      <c r="G30" s="322"/>
      <c r="H30" s="413"/>
      <c r="I30" s="413"/>
      <c r="J30" s="151"/>
      <c r="K30" s="295"/>
      <c r="L30" s="152" t="s">
        <v>163</v>
      </c>
      <c r="M30" s="153"/>
      <c r="N30" s="154"/>
      <c r="O30" s="155"/>
    </row>
    <row r="31" spans="1:15" ht="27.75" customHeight="1">
      <c r="A31" s="276"/>
      <c r="B31" s="276"/>
      <c r="C31" s="156" t="s">
        <v>164</v>
      </c>
      <c r="D31" s="157"/>
      <c r="E31" s="414"/>
      <c r="F31" s="414"/>
      <c r="G31" s="276"/>
      <c r="H31" s="414"/>
      <c r="I31" s="414"/>
      <c r="J31" s="151"/>
      <c r="K31" s="280"/>
      <c r="L31" s="158" t="s">
        <v>165</v>
      </c>
      <c r="M31" s="159"/>
      <c r="N31" s="159"/>
      <c r="O31" s="155"/>
    </row>
    <row r="32" spans="1:15" ht="27.75" customHeight="1">
      <c r="A32" s="418"/>
      <c r="B32" s="430"/>
      <c r="C32" s="149" t="s">
        <v>157</v>
      </c>
      <c r="D32" s="150"/>
      <c r="E32" s="419"/>
      <c r="F32" s="419"/>
      <c r="G32" s="431"/>
      <c r="H32" s="412"/>
      <c r="I32" s="412"/>
      <c r="J32" s="151"/>
      <c r="K32" s="415"/>
      <c r="L32" s="152" t="s">
        <v>158</v>
      </c>
      <c r="M32" s="153"/>
      <c r="N32" s="154"/>
      <c r="O32" s="155"/>
    </row>
    <row r="33" spans="1:15" ht="27.75" customHeight="1">
      <c r="A33" s="322"/>
      <c r="B33" s="322"/>
      <c r="C33" s="432" t="s">
        <v>159</v>
      </c>
      <c r="D33" s="419"/>
      <c r="E33" s="413"/>
      <c r="F33" s="413"/>
      <c r="G33" s="322"/>
      <c r="H33" s="413"/>
      <c r="I33" s="413"/>
      <c r="J33" s="151"/>
      <c r="K33" s="295"/>
      <c r="L33" s="152" t="s">
        <v>160</v>
      </c>
      <c r="M33" s="153"/>
      <c r="N33" s="154"/>
      <c r="O33" s="155"/>
    </row>
    <row r="34" spans="1:15" ht="27.75" customHeight="1">
      <c r="A34" s="322"/>
      <c r="B34" s="322"/>
      <c r="C34" s="433"/>
      <c r="D34" s="414"/>
      <c r="E34" s="413"/>
      <c r="F34" s="413"/>
      <c r="G34" s="322"/>
      <c r="H34" s="413"/>
      <c r="I34" s="413"/>
      <c r="J34" s="151"/>
      <c r="K34" s="295"/>
      <c r="L34" s="152" t="s">
        <v>161</v>
      </c>
      <c r="M34" s="153"/>
      <c r="N34" s="154"/>
      <c r="O34" s="155"/>
    </row>
    <row r="35" spans="1:15" ht="27.75" customHeight="1">
      <c r="A35" s="322"/>
      <c r="B35" s="322"/>
      <c r="C35" s="149" t="s">
        <v>162</v>
      </c>
      <c r="D35" s="150"/>
      <c r="E35" s="413"/>
      <c r="F35" s="413"/>
      <c r="G35" s="322"/>
      <c r="H35" s="413"/>
      <c r="I35" s="413"/>
      <c r="J35" s="151"/>
      <c r="K35" s="295"/>
      <c r="L35" s="152" t="s">
        <v>163</v>
      </c>
      <c r="M35" s="153"/>
      <c r="N35" s="154"/>
      <c r="O35" s="155"/>
    </row>
    <row r="36" spans="1:15" ht="27.75" customHeight="1">
      <c r="A36" s="276"/>
      <c r="B36" s="276"/>
      <c r="C36" s="156" t="s">
        <v>164</v>
      </c>
      <c r="D36" s="157"/>
      <c r="E36" s="414"/>
      <c r="F36" s="414"/>
      <c r="G36" s="276"/>
      <c r="H36" s="414"/>
      <c r="I36" s="414"/>
      <c r="J36" s="151"/>
      <c r="K36" s="280"/>
      <c r="L36" s="158" t="s">
        <v>165</v>
      </c>
      <c r="M36" s="159"/>
      <c r="N36" s="159"/>
      <c r="O36" s="155"/>
    </row>
    <row r="37" spans="1:15" ht="12.75" customHeight="1">
      <c r="A37" s="16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F12:F16"/>
    <mergeCell ref="G12:G16"/>
    <mergeCell ref="C13:C14"/>
    <mergeCell ref="D13:D14"/>
    <mergeCell ref="A17:A21"/>
    <mergeCell ref="B17:B21"/>
    <mergeCell ref="E17:E21"/>
    <mergeCell ref="F17:F21"/>
    <mergeCell ref="G17:G21"/>
    <mergeCell ref="C18:C19"/>
    <mergeCell ref="D18:D19"/>
    <mergeCell ref="A12:A16"/>
    <mergeCell ref="B12:B16"/>
    <mergeCell ref="E12:E16"/>
    <mergeCell ref="A22:A26"/>
    <mergeCell ref="E22:E26"/>
    <mergeCell ref="F22:F26"/>
    <mergeCell ref="G22:G26"/>
    <mergeCell ref="H22:H26"/>
    <mergeCell ref="B22:B26"/>
    <mergeCell ref="C23:C24"/>
    <mergeCell ref="I22:I26"/>
    <mergeCell ref="K22:K26"/>
    <mergeCell ref="D23:D24"/>
    <mergeCell ref="H27:H31"/>
    <mergeCell ref="I27:I31"/>
    <mergeCell ref="K27:K31"/>
    <mergeCell ref="A27:A31"/>
    <mergeCell ref="B27:B31"/>
    <mergeCell ref="E27:E31"/>
    <mergeCell ref="F27:F31"/>
    <mergeCell ref="G27:G31"/>
    <mergeCell ref="C28:C29"/>
    <mergeCell ref="D28:D29"/>
    <mergeCell ref="H32:H36"/>
    <mergeCell ref="I32:I36"/>
    <mergeCell ref="K32:K36"/>
    <mergeCell ref="C33:C34"/>
    <mergeCell ref="D33:D34"/>
    <mergeCell ref="A32:A36"/>
    <mergeCell ref="B32:B36"/>
    <mergeCell ref="E32:E36"/>
    <mergeCell ref="F32:F36"/>
    <mergeCell ref="G32:G36"/>
    <mergeCell ref="L5:N5"/>
    <mergeCell ref="L6:M6"/>
    <mergeCell ref="A1:N1"/>
    <mergeCell ref="A2:N2"/>
    <mergeCell ref="A3:B3"/>
    <mergeCell ref="C3:N3"/>
    <mergeCell ref="A5:A6"/>
    <mergeCell ref="B5:B6"/>
    <mergeCell ref="C5:D6"/>
    <mergeCell ref="H7:H11"/>
    <mergeCell ref="I7:I11"/>
    <mergeCell ref="G5:I5"/>
    <mergeCell ref="K5:K6"/>
    <mergeCell ref="A7:A11"/>
    <mergeCell ref="E7:E11"/>
    <mergeCell ref="F7:F11"/>
    <mergeCell ref="G7:G11"/>
    <mergeCell ref="K7:K11"/>
    <mergeCell ref="D8:D9"/>
    <mergeCell ref="B7:B11"/>
    <mergeCell ref="C8:C9"/>
    <mergeCell ref="H12:H16"/>
    <mergeCell ref="I12:I16"/>
    <mergeCell ref="K12:K16"/>
    <mergeCell ref="H17:H21"/>
    <mergeCell ref="I17:I21"/>
    <mergeCell ref="K17:K21"/>
  </mergeCells>
  <conditionalFormatting sqref="G7:G11 G17:G21 G27:G31">
    <cfRule type="notContainsBlanks" dxfId="116" priority="7">
      <formula>LEN(TRIM(G7))&gt;0</formula>
    </cfRule>
  </conditionalFormatting>
  <conditionalFormatting sqref="G7:H36">
    <cfRule type="cellIs" dxfId="115" priority="4" operator="equal">
      <formula>"Y"</formula>
    </cfRule>
    <cfRule type="cellIs" dxfId="114" priority="5" operator="equal">
      <formula>"D"</formula>
    </cfRule>
    <cfRule type="cellIs" dxfId="113" priority="6" operator="equal">
      <formula>"N"</formula>
    </cfRule>
  </conditionalFormatting>
  <conditionalFormatting sqref="G7:I36">
    <cfRule type="containsBlanks" dxfId="112" priority="8">
      <formula>LEN(TRIM(G7))=0</formula>
    </cfRule>
  </conditionalFormatting>
  <conditionalFormatting sqref="I7:I36">
    <cfRule type="cellIs" dxfId="111" priority="1" operator="equal">
      <formula>"Y"</formula>
    </cfRule>
    <cfRule type="cellIs" dxfId="110" priority="2" operator="equal">
      <formula>"N"</formula>
    </cfRule>
    <cfRule type="cellIs" dxfId="109" priority="3" operator="equal">
      <formula>"D"</formula>
    </cfRule>
  </conditionalFormatting>
  <dataValidations count="3">
    <dataValidation type="list" allowBlank="1" showErrorMessage="1" sqref="A7 A12 A17 A22 A27 A32" xr:uid="{00000000-0002-0000-0600-000000000000}">
      <formula1>"MATERIAL,MACHINE,METHOD,MAN"</formula1>
    </dataValidation>
    <dataValidation type="list" allowBlank="1" showErrorMessage="1" sqref="G7:I7 G12:I12 G17:I17 G22:I22 G27:I27 G32:I32" xr:uid="{00000000-0002-0000-0600-000001000000}">
      <formula1>"Y,N,D"</formula1>
    </dataValidation>
    <dataValidation type="list" allowBlank="1" showErrorMessage="1" sqref="N7:N36" xr:uid="{00000000-0002-0000-0600-000002000000}">
      <formula1>"YES"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pageSetUpPr fitToPage="1"/>
  </sheetPr>
  <dimension ref="A1:Z1000"/>
  <sheetViews>
    <sheetView workbookViewId="0"/>
  </sheetViews>
  <sheetFormatPr baseColWidth="10" defaultColWidth="14.44140625" defaultRowHeight="15" customHeight="1" outlineLevelRow="1" outlineLevelCol="1"/>
  <cols>
    <col min="1" max="1" width="20.109375" customWidth="1"/>
    <col min="2" max="2" width="21.5546875" customWidth="1"/>
    <col min="3" max="3" width="48.6640625" customWidth="1"/>
    <col min="4" max="4" width="21.109375" customWidth="1"/>
    <col min="5" max="5" width="19.44140625" customWidth="1"/>
    <col min="6" max="7" width="16.88671875" customWidth="1"/>
    <col min="8" max="8" width="3" customWidth="1"/>
    <col min="9" max="9" width="21" customWidth="1" outlineLevel="1"/>
    <col min="10" max="10" width="24.109375" customWidth="1" outlineLevel="1"/>
    <col min="11" max="11" width="20.88671875" customWidth="1" outlineLevel="1"/>
    <col min="12" max="12" width="3" customWidth="1"/>
    <col min="13" max="15" width="10.44140625" customWidth="1"/>
    <col min="16" max="18" width="20.88671875" customWidth="1"/>
    <col min="19" max="19" width="27.5546875" hidden="1" customWidth="1"/>
  </cols>
  <sheetData>
    <row r="1" spans="1:19" ht="30" customHeight="1">
      <c r="A1" s="446" t="s">
        <v>176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7"/>
      <c r="S1" s="161"/>
    </row>
    <row r="2" spans="1:19" ht="11.25" customHeight="1">
      <c r="A2" s="162"/>
      <c r="B2" s="163"/>
      <c r="C2" s="163"/>
      <c r="D2" s="163"/>
      <c r="E2" s="163"/>
      <c r="F2" s="163"/>
      <c r="G2" s="164"/>
      <c r="H2" s="165"/>
      <c r="I2" s="163"/>
      <c r="J2" s="163"/>
      <c r="K2" s="163"/>
      <c r="L2" s="165"/>
      <c r="M2" s="163"/>
      <c r="N2" s="163"/>
      <c r="O2" s="163"/>
      <c r="P2" s="163"/>
      <c r="Q2" s="163"/>
      <c r="R2" s="166"/>
      <c r="S2" s="167"/>
    </row>
    <row r="3" spans="1:19" ht="30" customHeight="1" outlineLevel="1">
      <c r="A3" s="416" t="s">
        <v>177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7"/>
      <c r="S3" s="168"/>
    </row>
    <row r="4" spans="1:19" ht="37.5" customHeight="1" outlineLevel="1">
      <c r="A4" s="447" t="s">
        <v>178</v>
      </c>
      <c r="B4" s="287"/>
      <c r="C4" s="448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7"/>
      <c r="S4" s="169"/>
    </row>
    <row r="5" spans="1:19" ht="37.5" customHeight="1" outlineLevel="1">
      <c r="A5" s="435" t="s">
        <v>179</v>
      </c>
      <c r="B5" s="287"/>
      <c r="C5" s="444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7"/>
      <c r="S5" s="170"/>
    </row>
    <row r="6" spans="1:19" ht="37.5" customHeight="1" outlineLevel="1">
      <c r="A6" s="435" t="s">
        <v>180</v>
      </c>
      <c r="B6" s="287"/>
      <c r="C6" s="444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7"/>
      <c r="S6" s="170"/>
    </row>
    <row r="7" spans="1:19" ht="37.5" customHeight="1" outlineLevel="1">
      <c r="A7" s="436" t="s">
        <v>181</v>
      </c>
      <c r="B7" s="287"/>
      <c r="C7" s="444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7"/>
      <c r="S7" s="170"/>
    </row>
    <row r="8" spans="1:19" ht="15" customHeight="1">
      <c r="A8" s="171"/>
      <c r="B8" s="172"/>
      <c r="C8" s="172"/>
      <c r="D8" s="172"/>
      <c r="E8" s="172"/>
      <c r="F8" s="172"/>
      <c r="G8" s="173"/>
      <c r="H8" s="174"/>
      <c r="I8" s="172"/>
      <c r="J8" s="172"/>
      <c r="K8" s="172"/>
      <c r="L8" s="174"/>
      <c r="M8" s="172"/>
      <c r="N8" s="172"/>
      <c r="O8" s="172"/>
      <c r="P8" s="172"/>
      <c r="Q8" s="172"/>
      <c r="R8" s="172"/>
      <c r="S8" s="175"/>
    </row>
    <row r="9" spans="1:19" ht="30" customHeight="1">
      <c r="A9" s="416" t="s">
        <v>182</v>
      </c>
      <c r="B9" s="286"/>
      <c r="C9" s="286"/>
      <c r="D9" s="286"/>
      <c r="E9" s="286"/>
      <c r="F9" s="286"/>
      <c r="G9" s="287"/>
      <c r="H9" s="176"/>
      <c r="I9" s="416" t="s">
        <v>183</v>
      </c>
      <c r="J9" s="286"/>
      <c r="K9" s="287"/>
      <c r="L9" s="176"/>
      <c r="M9" s="437" t="s">
        <v>184</v>
      </c>
      <c r="N9" s="384"/>
      <c r="O9" s="384"/>
      <c r="P9" s="384"/>
      <c r="Q9" s="384"/>
      <c r="R9" s="385"/>
      <c r="S9" s="177" t="s">
        <v>185</v>
      </c>
    </row>
    <row r="10" spans="1:19" ht="31.5" customHeight="1">
      <c r="A10" s="438" t="s">
        <v>186</v>
      </c>
      <c r="B10" s="438" t="s">
        <v>187</v>
      </c>
      <c r="C10" s="438" t="s">
        <v>188</v>
      </c>
      <c r="D10" s="445" t="s">
        <v>189</v>
      </c>
      <c r="E10" s="438" t="s">
        <v>190</v>
      </c>
      <c r="F10" s="438" t="s">
        <v>191</v>
      </c>
      <c r="G10" s="438" t="s">
        <v>192</v>
      </c>
      <c r="H10" s="178"/>
      <c r="I10" s="438" t="s">
        <v>193</v>
      </c>
      <c r="J10" s="439" t="s">
        <v>194</v>
      </c>
      <c r="K10" s="439" t="s">
        <v>195</v>
      </c>
      <c r="L10" s="178"/>
      <c r="M10" s="440" t="s">
        <v>196</v>
      </c>
      <c r="N10" s="441"/>
      <c r="O10" s="442"/>
      <c r="P10" s="443" t="s">
        <v>197</v>
      </c>
      <c r="Q10" s="443" t="s">
        <v>198</v>
      </c>
      <c r="R10" s="443" t="s">
        <v>199</v>
      </c>
      <c r="S10" s="179" t="str">
        <f t="array" ref="S10">IFERROR(INDEX('FTA Occ &amp; 5 Whys'!M7, MATCH("YES", 'FTA Occ &amp; 5 Whys'!N7, 0)),"")</f>
        <v/>
      </c>
    </row>
    <row r="11" spans="1:19" ht="36" customHeight="1">
      <c r="A11" s="276"/>
      <c r="B11" s="276"/>
      <c r="C11" s="276"/>
      <c r="D11" s="276"/>
      <c r="E11" s="276"/>
      <c r="F11" s="276"/>
      <c r="G11" s="276"/>
      <c r="H11" s="178"/>
      <c r="I11" s="276"/>
      <c r="J11" s="276"/>
      <c r="K11" s="276"/>
      <c r="L11" s="178"/>
      <c r="M11" s="180" t="s">
        <v>200</v>
      </c>
      <c r="N11" s="181" t="s">
        <v>201</v>
      </c>
      <c r="O11" s="182" t="s">
        <v>202</v>
      </c>
      <c r="P11" s="414"/>
      <c r="Q11" s="414"/>
      <c r="R11" s="414"/>
      <c r="S11" s="183" t="str">
        <f t="array" ref="S11">IFERROR(INDEX('FTA Occ &amp; 5 Whys'!M8, MATCH("YES", 'FTA Occ &amp; 5 Whys'!N8, 0)),"")</f>
        <v/>
      </c>
    </row>
    <row r="12" spans="1:19" ht="30" customHeight="1">
      <c r="A12" s="184"/>
      <c r="B12" s="114"/>
      <c r="C12" s="184"/>
      <c r="D12" s="184"/>
      <c r="E12" s="184"/>
      <c r="F12" s="185"/>
      <c r="G12" s="185"/>
      <c r="H12" s="186"/>
      <c r="I12" s="187"/>
      <c r="J12" s="188"/>
      <c r="K12" s="185"/>
      <c r="L12" s="186"/>
      <c r="M12" s="189"/>
      <c r="N12" s="190"/>
      <c r="O12" s="190"/>
      <c r="P12" s="185"/>
      <c r="Q12" s="191"/>
      <c r="R12" s="188"/>
      <c r="S12" s="183"/>
    </row>
    <row r="13" spans="1:19" ht="30" customHeight="1">
      <c r="A13" s="184"/>
      <c r="B13" s="114"/>
      <c r="C13" s="184"/>
      <c r="D13" s="184"/>
      <c r="E13" s="184"/>
      <c r="F13" s="185"/>
      <c r="G13" s="185"/>
      <c r="H13" s="186"/>
      <c r="I13" s="187"/>
      <c r="J13" s="188"/>
      <c r="K13" s="185"/>
      <c r="L13" s="186"/>
      <c r="M13" s="190"/>
      <c r="N13" s="190"/>
      <c r="O13" s="190"/>
      <c r="P13" s="185"/>
      <c r="Q13" s="191"/>
      <c r="R13" s="188"/>
      <c r="S13" s="183" t="str">
        <f t="array" ref="S13">IFERROR(INDEX('FTA Occ &amp; 5 Whys'!M10, MATCH("YES", 'FTA Occ &amp; 5 Whys'!N10, 0)),"")</f>
        <v/>
      </c>
    </row>
    <row r="14" spans="1:19" ht="30" customHeight="1">
      <c r="A14" s="184"/>
      <c r="B14" s="114"/>
      <c r="C14" s="184"/>
      <c r="D14" s="184"/>
      <c r="E14" s="184"/>
      <c r="F14" s="185"/>
      <c r="G14" s="185"/>
      <c r="H14" s="186"/>
      <c r="I14" s="187"/>
      <c r="J14" s="188"/>
      <c r="K14" s="185"/>
      <c r="L14" s="186"/>
      <c r="M14" s="190"/>
      <c r="N14" s="190"/>
      <c r="O14" s="190"/>
      <c r="P14" s="185"/>
      <c r="Q14" s="191"/>
      <c r="R14" s="188"/>
      <c r="S14" s="183" t="str">
        <f t="array" ref="S14">IFERROR(INDEX('FTA Occ &amp; 5 Whys'!M11, MATCH("YES", 'FTA Occ &amp; 5 Whys'!N11, 0)),"")</f>
        <v/>
      </c>
    </row>
    <row r="15" spans="1:19" ht="30" customHeight="1">
      <c r="A15" s="184"/>
      <c r="B15" s="114"/>
      <c r="C15" s="184"/>
      <c r="D15" s="184"/>
      <c r="E15" s="184"/>
      <c r="F15" s="185"/>
      <c r="G15" s="185"/>
      <c r="H15" s="186"/>
      <c r="I15" s="187"/>
      <c r="J15" s="188"/>
      <c r="K15" s="185"/>
      <c r="L15" s="186"/>
      <c r="M15" s="187"/>
      <c r="N15" s="187"/>
      <c r="O15" s="187"/>
      <c r="P15" s="185"/>
      <c r="Q15" s="191"/>
      <c r="R15" s="188"/>
      <c r="S15" s="183" t="str">
        <f t="array" ref="S15">IFERROR(INDEX('FTA Occ &amp; 5 Whys'!M12, MATCH("YES", 'FTA Occ &amp; 5 Whys'!N12, 0)),"")</f>
        <v/>
      </c>
    </row>
    <row r="16" spans="1:19" ht="30" customHeight="1">
      <c r="A16" s="184"/>
      <c r="B16" s="114"/>
      <c r="C16" s="184"/>
      <c r="D16" s="184"/>
      <c r="E16" s="184"/>
      <c r="F16" s="185"/>
      <c r="G16" s="185"/>
      <c r="H16" s="186"/>
      <c r="I16" s="187"/>
      <c r="J16" s="188"/>
      <c r="K16" s="185"/>
      <c r="L16" s="186"/>
      <c r="M16" s="187"/>
      <c r="N16" s="187"/>
      <c r="O16" s="187"/>
      <c r="P16" s="185"/>
      <c r="Q16" s="191"/>
      <c r="R16" s="188"/>
      <c r="S16" s="183" t="str">
        <f t="array" ref="S16">IFERROR(INDEX('FTA Occ &amp; 5 Whys'!M13, MATCH("YES", 'FTA Occ &amp; 5 Whys'!N13, 0)),"")</f>
        <v/>
      </c>
    </row>
    <row r="17" spans="1:26" ht="30" customHeight="1">
      <c r="A17" s="184"/>
      <c r="B17" s="114"/>
      <c r="C17" s="184"/>
      <c r="D17" s="184"/>
      <c r="E17" s="184"/>
      <c r="F17" s="185"/>
      <c r="G17" s="185"/>
      <c r="H17" s="186"/>
      <c r="I17" s="187"/>
      <c r="J17" s="188"/>
      <c r="K17" s="185"/>
      <c r="L17" s="186"/>
      <c r="M17" s="187"/>
      <c r="N17" s="187"/>
      <c r="O17" s="187"/>
      <c r="P17" s="185"/>
      <c r="Q17" s="191"/>
      <c r="R17" s="188"/>
      <c r="S17" s="183" t="str">
        <f t="array" ref="S17">IFERROR(INDEX('FTA Occ &amp; 5 Whys'!M14, MATCH("YES", 'FTA Occ &amp; 5 Whys'!N14, 0)),"")</f>
        <v/>
      </c>
    </row>
    <row r="18" spans="1:26" ht="30" customHeight="1">
      <c r="A18" s="184"/>
      <c r="B18" s="114"/>
      <c r="C18" s="184"/>
      <c r="D18" s="184"/>
      <c r="E18" s="184"/>
      <c r="F18" s="185"/>
      <c r="G18" s="185"/>
      <c r="H18" s="186"/>
      <c r="I18" s="187"/>
      <c r="J18" s="188"/>
      <c r="K18" s="185"/>
      <c r="L18" s="186"/>
      <c r="M18" s="187"/>
      <c r="N18" s="187"/>
      <c r="O18" s="187"/>
      <c r="P18" s="185"/>
      <c r="Q18" s="191"/>
      <c r="R18" s="188"/>
      <c r="S18" s="183" t="str">
        <f t="array" ref="S18">IFERROR(INDEX('FTA Occ &amp; 5 Whys'!M15, MATCH("YES", 'FTA Occ &amp; 5 Whys'!N15, 0)),"")</f>
        <v/>
      </c>
    </row>
    <row r="19" spans="1:26" ht="30" customHeight="1">
      <c r="A19" s="184"/>
      <c r="B19" s="114"/>
      <c r="C19" s="184"/>
      <c r="D19" s="184"/>
      <c r="E19" s="184"/>
      <c r="F19" s="185"/>
      <c r="G19" s="185"/>
      <c r="H19" s="186"/>
      <c r="I19" s="187"/>
      <c r="J19" s="188"/>
      <c r="K19" s="185"/>
      <c r="L19" s="186"/>
      <c r="M19" s="187"/>
      <c r="N19" s="187"/>
      <c r="O19" s="187"/>
      <c r="P19" s="185"/>
      <c r="Q19" s="191"/>
      <c r="R19" s="188"/>
      <c r="S19" s="183" t="str">
        <f t="array" ref="S19">IFERROR(INDEX('FTA Occ &amp; 5 Whys'!M16, MATCH("YES", 'FTA Occ &amp; 5 Whys'!N16, 0)),"")</f>
        <v/>
      </c>
    </row>
    <row r="20" spans="1:26" ht="30" customHeight="1">
      <c r="A20" s="184"/>
      <c r="B20" s="114"/>
      <c r="C20" s="184"/>
      <c r="D20" s="184"/>
      <c r="E20" s="184"/>
      <c r="F20" s="185"/>
      <c r="G20" s="185"/>
      <c r="H20" s="186"/>
      <c r="I20" s="187"/>
      <c r="J20" s="188"/>
      <c r="K20" s="185"/>
      <c r="L20" s="186"/>
      <c r="M20" s="187"/>
      <c r="N20" s="187"/>
      <c r="O20" s="187"/>
      <c r="P20" s="185"/>
      <c r="Q20" s="191"/>
      <c r="R20" s="188"/>
      <c r="S20" s="183" t="str">
        <f t="array" ref="S20">IFERROR(INDEX('FTA Occ &amp; 5 Whys'!M17, MATCH("YES", 'FTA Occ &amp; 5 Whys'!N17, 0)),"")</f>
        <v/>
      </c>
    </row>
    <row r="21" spans="1:26" ht="30" customHeight="1">
      <c r="A21" s="184"/>
      <c r="B21" s="114"/>
      <c r="C21" s="184"/>
      <c r="D21" s="184"/>
      <c r="E21" s="184"/>
      <c r="F21" s="185"/>
      <c r="G21" s="185"/>
      <c r="H21" s="186"/>
      <c r="I21" s="187"/>
      <c r="J21" s="188"/>
      <c r="K21" s="185"/>
      <c r="L21" s="186"/>
      <c r="M21" s="187"/>
      <c r="N21" s="187"/>
      <c r="O21" s="187"/>
      <c r="P21" s="185"/>
      <c r="Q21" s="191"/>
      <c r="R21" s="188"/>
      <c r="S21" s="183" t="str">
        <f t="array" ref="S21">IFERROR(INDEX('FTA Occ &amp; 5 Whys'!M18, MATCH("YES", 'FTA Occ &amp; 5 Whys'!N18, 0)),"")</f>
        <v/>
      </c>
    </row>
    <row r="22" spans="1:26" ht="30" customHeight="1">
      <c r="A22" s="184"/>
      <c r="B22" s="114"/>
      <c r="C22" s="184"/>
      <c r="D22" s="184"/>
      <c r="E22" s="184"/>
      <c r="F22" s="185"/>
      <c r="G22" s="185"/>
      <c r="H22" s="186"/>
      <c r="I22" s="187"/>
      <c r="J22" s="188"/>
      <c r="K22" s="185"/>
      <c r="L22" s="186"/>
      <c r="M22" s="187"/>
      <c r="N22" s="187"/>
      <c r="O22" s="187"/>
      <c r="P22" s="185"/>
      <c r="Q22" s="191"/>
      <c r="R22" s="188"/>
      <c r="S22" s="183" t="str">
        <f t="array" ref="S22">IFERROR(INDEX('FTA Occ &amp; 5 Whys'!M19, MATCH("YES", 'FTA Occ &amp; 5 Whys'!N19, 0)),"")</f>
        <v/>
      </c>
    </row>
    <row r="23" spans="1:26" ht="30" customHeight="1">
      <c r="A23" s="184"/>
      <c r="B23" s="114"/>
      <c r="C23" s="184"/>
      <c r="D23" s="184"/>
      <c r="E23" s="184"/>
      <c r="F23" s="185"/>
      <c r="G23" s="185"/>
      <c r="H23" s="186"/>
      <c r="I23" s="187"/>
      <c r="J23" s="188"/>
      <c r="K23" s="185"/>
      <c r="L23" s="186"/>
      <c r="M23" s="187"/>
      <c r="N23" s="187"/>
      <c r="O23" s="187"/>
      <c r="P23" s="185"/>
      <c r="Q23" s="191"/>
      <c r="R23" s="188"/>
      <c r="S23" s="183" t="str">
        <f t="array" ref="S23">IFERROR(INDEX('FTA Occ &amp; 5 Whys'!M20, MATCH("YES", 'FTA Occ &amp; 5 Whys'!N20, 0)),"")</f>
        <v/>
      </c>
      <c r="T23" s="183"/>
      <c r="U23" s="183"/>
      <c r="V23" s="183"/>
      <c r="W23" s="183"/>
      <c r="X23" s="183"/>
      <c r="Y23" s="183"/>
      <c r="Z23" s="183"/>
    </row>
    <row r="24" spans="1:26" ht="30" customHeight="1">
      <c r="A24" s="184"/>
      <c r="B24" s="114"/>
      <c r="C24" s="184"/>
      <c r="D24" s="184"/>
      <c r="E24" s="184"/>
      <c r="F24" s="185"/>
      <c r="G24" s="185"/>
      <c r="H24" s="186"/>
      <c r="I24" s="187"/>
      <c r="J24" s="188"/>
      <c r="K24" s="185"/>
      <c r="L24" s="186"/>
      <c r="M24" s="187"/>
      <c r="N24" s="187"/>
      <c r="O24" s="187"/>
      <c r="P24" s="185"/>
      <c r="Q24" s="191"/>
      <c r="R24" s="188"/>
      <c r="S24" s="183" t="str">
        <f t="array" ref="S24">IFERROR(INDEX('FTA Occ &amp; 5 Whys'!M21, MATCH("YES", 'FTA Occ &amp; 5 Whys'!N21, 0)),"")</f>
        <v/>
      </c>
      <c r="T24" s="183"/>
      <c r="U24" s="183"/>
      <c r="V24" s="183"/>
      <c r="W24" s="183"/>
      <c r="X24" s="183"/>
      <c r="Y24" s="183"/>
      <c r="Z24" s="183"/>
    </row>
    <row r="25" spans="1:26" ht="30" customHeight="1">
      <c r="A25" s="184"/>
      <c r="B25" s="114"/>
      <c r="C25" s="184"/>
      <c r="D25" s="184"/>
      <c r="E25" s="184"/>
      <c r="F25" s="185"/>
      <c r="G25" s="185"/>
      <c r="H25" s="186"/>
      <c r="I25" s="187"/>
      <c r="J25" s="188"/>
      <c r="K25" s="185"/>
      <c r="L25" s="186"/>
      <c r="M25" s="187"/>
      <c r="N25" s="187"/>
      <c r="O25" s="187"/>
      <c r="P25" s="185"/>
      <c r="Q25" s="191"/>
      <c r="R25" s="188"/>
      <c r="S25" s="183"/>
      <c r="T25" s="183"/>
      <c r="U25" s="183"/>
      <c r="V25" s="183"/>
      <c r="W25" s="183"/>
      <c r="X25" s="183"/>
      <c r="Y25" s="183"/>
      <c r="Z25" s="183"/>
    </row>
    <row r="26" spans="1:26" ht="30" customHeight="1">
      <c r="A26" s="184"/>
      <c r="B26" s="114"/>
      <c r="C26" s="184"/>
      <c r="D26" s="184"/>
      <c r="E26" s="184"/>
      <c r="F26" s="185"/>
      <c r="G26" s="185"/>
      <c r="H26" s="186"/>
      <c r="I26" s="187"/>
      <c r="J26" s="188"/>
      <c r="K26" s="185"/>
      <c r="L26" s="186"/>
      <c r="M26" s="187"/>
      <c r="N26" s="187"/>
      <c r="O26" s="187"/>
      <c r="P26" s="185"/>
      <c r="Q26" s="191"/>
      <c r="R26" s="188"/>
      <c r="S26" s="183"/>
    </row>
    <row r="27" spans="1:26" ht="21" customHeight="1">
      <c r="A27" s="162"/>
      <c r="B27" s="163"/>
      <c r="C27" s="163"/>
      <c r="D27" s="163"/>
      <c r="E27" s="163"/>
      <c r="F27" s="163"/>
      <c r="G27" s="164"/>
      <c r="H27" s="165"/>
      <c r="I27" s="163"/>
      <c r="J27" s="163"/>
      <c r="K27" s="163"/>
      <c r="L27" s="165"/>
      <c r="M27" s="163"/>
      <c r="N27" s="163"/>
      <c r="O27" s="163"/>
      <c r="P27" s="163"/>
      <c r="Q27" s="163"/>
      <c r="R27" s="166"/>
      <c r="S27" s="170"/>
    </row>
    <row r="28" spans="1:26" ht="30" customHeight="1">
      <c r="A28" s="416" t="s">
        <v>203</v>
      </c>
      <c r="B28" s="286"/>
      <c r="C28" s="286"/>
      <c r="D28" s="286"/>
      <c r="E28" s="286"/>
      <c r="F28" s="286"/>
      <c r="G28" s="287"/>
      <c r="H28" s="176"/>
      <c r="I28" s="416" t="s">
        <v>183</v>
      </c>
      <c r="J28" s="286"/>
      <c r="K28" s="287"/>
      <c r="L28" s="176"/>
      <c r="M28" s="437" t="s">
        <v>184</v>
      </c>
      <c r="N28" s="384"/>
      <c r="O28" s="384"/>
      <c r="P28" s="384"/>
      <c r="Q28" s="384"/>
      <c r="R28" s="385"/>
      <c r="S28" s="177" t="s">
        <v>204</v>
      </c>
    </row>
    <row r="29" spans="1:26" ht="31.5" customHeight="1">
      <c r="A29" s="438" t="s">
        <v>205</v>
      </c>
      <c r="B29" s="438" t="s">
        <v>206</v>
      </c>
      <c r="C29" s="438" t="s">
        <v>207</v>
      </c>
      <c r="D29" s="445" t="s">
        <v>208</v>
      </c>
      <c r="E29" s="438" t="s">
        <v>209</v>
      </c>
      <c r="F29" s="438" t="s">
        <v>210</v>
      </c>
      <c r="G29" s="438" t="s">
        <v>211</v>
      </c>
      <c r="H29" s="178"/>
      <c r="I29" s="438" t="s">
        <v>212</v>
      </c>
      <c r="J29" s="439" t="s">
        <v>213</v>
      </c>
      <c r="K29" s="439" t="s">
        <v>214</v>
      </c>
      <c r="L29" s="178"/>
      <c r="M29" s="440" t="s">
        <v>196</v>
      </c>
      <c r="N29" s="441"/>
      <c r="O29" s="442"/>
      <c r="P29" s="443" t="s">
        <v>215</v>
      </c>
      <c r="Q29" s="443" t="s">
        <v>198</v>
      </c>
      <c r="R29" s="443" t="s">
        <v>216</v>
      </c>
      <c r="S29" s="192" t="str">
        <f t="array" ref="S29">IFERROR(INDEX('FTA Non Det &amp; 5 Whys'!M7, MATCH("YES", 'FTA Non Det &amp; 5 Whys'!N7, 0)),"")</f>
        <v/>
      </c>
    </row>
    <row r="30" spans="1:26" ht="36" customHeight="1">
      <c r="A30" s="276"/>
      <c r="B30" s="276"/>
      <c r="C30" s="276"/>
      <c r="D30" s="276"/>
      <c r="E30" s="276"/>
      <c r="F30" s="276"/>
      <c r="G30" s="276"/>
      <c r="H30" s="178"/>
      <c r="I30" s="276"/>
      <c r="J30" s="276"/>
      <c r="K30" s="276"/>
      <c r="L30" s="178"/>
      <c r="M30" s="180" t="s">
        <v>217</v>
      </c>
      <c r="N30" s="181" t="s">
        <v>218</v>
      </c>
      <c r="O30" s="182" t="s">
        <v>219</v>
      </c>
      <c r="P30" s="414"/>
      <c r="Q30" s="414"/>
      <c r="R30" s="414"/>
      <c r="S30" s="192" t="str">
        <f t="array" ref="S30">IFERROR(INDEX('FTA Non Det &amp; 5 Whys'!M8, MATCH("YES", 'FTA Non Det &amp; 5 Whys'!N8, 0)),"")</f>
        <v/>
      </c>
    </row>
    <row r="31" spans="1:26" ht="30" customHeight="1">
      <c r="A31" s="184"/>
      <c r="B31" s="114"/>
      <c r="C31" s="184"/>
      <c r="D31" s="184"/>
      <c r="E31" s="184"/>
      <c r="F31" s="193"/>
      <c r="G31" s="193"/>
      <c r="H31" s="186"/>
      <c r="I31" s="187"/>
      <c r="J31" s="188"/>
      <c r="K31" s="185"/>
      <c r="L31" s="186"/>
      <c r="M31" s="189"/>
      <c r="N31" s="190"/>
      <c r="O31" s="190"/>
      <c r="P31" s="185"/>
      <c r="Q31" s="184"/>
      <c r="R31" s="188"/>
      <c r="S31" s="192" t="str">
        <f t="array" ref="S31">IFERROR(INDEX('FTA Non Det &amp; 5 Whys'!M9, MATCH("YES", 'FTA Non Det &amp; 5 Whys'!N9, 0)),"")</f>
        <v/>
      </c>
    </row>
    <row r="32" spans="1:26" ht="30" customHeight="1">
      <c r="A32" s="184"/>
      <c r="B32" s="114"/>
      <c r="C32" s="184"/>
      <c r="D32" s="184"/>
      <c r="E32" s="184"/>
      <c r="F32" s="193"/>
      <c r="G32" s="193"/>
      <c r="H32" s="186"/>
      <c r="I32" s="187"/>
      <c r="J32" s="188"/>
      <c r="K32" s="185"/>
      <c r="L32" s="186"/>
      <c r="M32" s="187"/>
      <c r="N32" s="187"/>
      <c r="O32" s="187"/>
      <c r="P32" s="185"/>
      <c r="Q32" s="191"/>
      <c r="R32" s="188"/>
      <c r="S32" s="192" t="str">
        <f t="array" ref="S32">IFERROR(INDEX('FTA Non Det &amp; 5 Whys'!M10, MATCH("YES", 'FTA Non Det &amp; 5 Whys'!N10, 0)),"")</f>
        <v/>
      </c>
    </row>
    <row r="33" spans="1:26" ht="30" customHeight="1">
      <c r="A33" s="184"/>
      <c r="B33" s="114"/>
      <c r="C33" s="184"/>
      <c r="D33" s="184"/>
      <c r="E33" s="184"/>
      <c r="F33" s="193"/>
      <c r="G33" s="193"/>
      <c r="H33" s="186"/>
      <c r="I33" s="187"/>
      <c r="J33" s="188"/>
      <c r="K33" s="185"/>
      <c r="L33" s="186"/>
      <c r="M33" s="187"/>
      <c r="N33" s="187"/>
      <c r="O33" s="187"/>
      <c r="P33" s="185"/>
      <c r="Q33" s="191"/>
      <c r="R33" s="188"/>
      <c r="S33" s="192" t="str">
        <f t="array" ref="S33">IFERROR(INDEX('FTA Non Det &amp; 5 Whys'!M11, MATCH("YES", 'FTA Non Det &amp; 5 Whys'!N11, 0)),"")</f>
        <v/>
      </c>
    </row>
    <row r="34" spans="1:26" ht="30" customHeight="1">
      <c r="A34" s="184"/>
      <c r="B34" s="114"/>
      <c r="C34" s="184"/>
      <c r="D34" s="184"/>
      <c r="E34" s="184"/>
      <c r="F34" s="193"/>
      <c r="G34" s="193"/>
      <c r="H34" s="186"/>
      <c r="I34" s="187"/>
      <c r="J34" s="188"/>
      <c r="K34" s="185"/>
      <c r="L34" s="186"/>
      <c r="M34" s="187"/>
      <c r="N34" s="187"/>
      <c r="O34" s="187"/>
      <c r="P34" s="185"/>
      <c r="Q34" s="191"/>
      <c r="R34" s="188"/>
      <c r="S34" s="192" t="str">
        <f t="array" ref="S34">IFERROR(INDEX('FTA Non Det &amp; 5 Whys'!M12, MATCH("YES", 'FTA Non Det &amp; 5 Whys'!N12, 0)),"")</f>
        <v/>
      </c>
    </row>
    <row r="35" spans="1:26" ht="30" customHeight="1">
      <c r="A35" s="184"/>
      <c r="B35" s="114"/>
      <c r="C35" s="184"/>
      <c r="D35" s="184"/>
      <c r="E35" s="184"/>
      <c r="F35" s="193"/>
      <c r="G35" s="193"/>
      <c r="H35" s="186"/>
      <c r="I35" s="187"/>
      <c r="J35" s="188"/>
      <c r="K35" s="185"/>
      <c r="L35" s="186"/>
      <c r="M35" s="187"/>
      <c r="N35" s="187"/>
      <c r="O35" s="187"/>
      <c r="P35" s="185"/>
      <c r="Q35" s="191"/>
      <c r="R35" s="188"/>
      <c r="S35" s="192" t="str">
        <f t="array" ref="S35">IFERROR(INDEX('FTA Non Det &amp; 5 Whys'!M13, MATCH("YES", 'FTA Non Det &amp; 5 Whys'!N13, 0)),"")</f>
        <v/>
      </c>
    </row>
    <row r="36" spans="1:26" ht="30" customHeight="1">
      <c r="A36" s="184"/>
      <c r="B36" s="114"/>
      <c r="C36" s="184"/>
      <c r="D36" s="184"/>
      <c r="E36" s="184"/>
      <c r="F36" s="193"/>
      <c r="G36" s="193"/>
      <c r="H36" s="186"/>
      <c r="I36" s="187"/>
      <c r="J36" s="188"/>
      <c r="K36" s="185"/>
      <c r="L36" s="186"/>
      <c r="M36" s="187"/>
      <c r="N36" s="187"/>
      <c r="O36" s="187"/>
      <c r="P36" s="185"/>
      <c r="Q36" s="191"/>
      <c r="R36" s="188"/>
      <c r="S36" s="192" t="str">
        <f t="array" ref="S36">IFERROR(INDEX('FTA Non Det &amp; 5 Whys'!M14, MATCH("YES", 'FTA Non Det &amp; 5 Whys'!N14, 0)),"")</f>
        <v/>
      </c>
    </row>
    <row r="37" spans="1:26" ht="30" customHeight="1">
      <c r="A37" s="184"/>
      <c r="B37" s="114"/>
      <c r="C37" s="184"/>
      <c r="D37" s="184"/>
      <c r="E37" s="184"/>
      <c r="F37" s="193"/>
      <c r="G37" s="193"/>
      <c r="H37" s="186"/>
      <c r="I37" s="187"/>
      <c r="J37" s="188"/>
      <c r="K37" s="185"/>
      <c r="L37" s="186"/>
      <c r="M37" s="187"/>
      <c r="N37" s="187"/>
      <c r="O37" s="187"/>
      <c r="P37" s="185"/>
      <c r="Q37" s="191"/>
      <c r="R37" s="188"/>
      <c r="S37" s="192" t="str">
        <f t="array" ref="S37">IFERROR(INDEX('FTA Non Det &amp; 5 Whys'!M15, MATCH("YES", 'FTA Non Det &amp; 5 Whys'!N15, 0)),"")</f>
        <v/>
      </c>
    </row>
    <row r="38" spans="1:26" ht="30" customHeight="1">
      <c r="A38" s="184"/>
      <c r="B38" s="114"/>
      <c r="C38" s="184"/>
      <c r="D38" s="184"/>
      <c r="E38" s="184"/>
      <c r="F38" s="193"/>
      <c r="G38" s="193"/>
      <c r="H38" s="186"/>
      <c r="I38" s="187"/>
      <c r="J38" s="188"/>
      <c r="K38" s="185"/>
      <c r="L38" s="186"/>
      <c r="M38" s="187"/>
      <c r="N38" s="187"/>
      <c r="O38" s="187"/>
      <c r="P38" s="185"/>
      <c r="Q38" s="191"/>
      <c r="R38" s="188"/>
      <c r="S38" s="192" t="str">
        <f t="array" ref="S38">IFERROR(INDEX('FTA Non Det &amp; 5 Whys'!M16, MATCH("YES", 'FTA Non Det &amp; 5 Whys'!N16, 0)),"")</f>
        <v/>
      </c>
    </row>
    <row r="39" spans="1:26" ht="30" customHeight="1">
      <c r="A39" s="184"/>
      <c r="B39" s="114"/>
      <c r="C39" s="184"/>
      <c r="D39" s="184"/>
      <c r="E39" s="184"/>
      <c r="F39" s="193"/>
      <c r="G39" s="193"/>
      <c r="H39" s="186"/>
      <c r="I39" s="187"/>
      <c r="J39" s="188"/>
      <c r="K39" s="185"/>
      <c r="L39" s="186"/>
      <c r="M39" s="187"/>
      <c r="N39" s="187"/>
      <c r="O39" s="187"/>
      <c r="P39" s="185"/>
      <c r="Q39" s="191"/>
      <c r="R39" s="188"/>
      <c r="S39" s="192" t="str">
        <f t="array" ref="S39">IFERROR(INDEX('FTA Non Det &amp; 5 Whys'!M17, MATCH("YES", 'FTA Non Det &amp; 5 Whys'!N17, 0)),"")</f>
        <v/>
      </c>
    </row>
    <row r="40" spans="1:26" ht="30" customHeight="1">
      <c r="A40" s="184"/>
      <c r="B40" s="114"/>
      <c r="C40" s="184"/>
      <c r="D40" s="184"/>
      <c r="E40" s="184"/>
      <c r="F40" s="193"/>
      <c r="G40" s="193"/>
      <c r="H40" s="186"/>
      <c r="I40" s="187"/>
      <c r="J40" s="188"/>
      <c r="K40" s="185"/>
      <c r="L40" s="186"/>
      <c r="M40" s="187"/>
      <c r="N40" s="187"/>
      <c r="O40" s="187"/>
      <c r="P40" s="185"/>
      <c r="Q40" s="191"/>
      <c r="R40" s="188"/>
      <c r="S40" s="192" t="str">
        <f t="array" ref="S40">IFERROR(INDEX('FTA Non Det &amp; 5 Whys'!M18, MATCH("YES", 'FTA Non Det &amp; 5 Whys'!N18, 0)),"")</f>
        <v/>
      </c>
    </row>
    <row r="41" spans="1:26" ht="30" customHeight="1">
      <c r="A41" s="184"/>
      <c r="B41" s="114"/>
      <c r="C41" s="184"/>
      <c r="D41" s="184"/>
      <c r="E41" s="184"/>
      <c r="F41" s="193"/>
      <c r="G41" s="193"/>
      <c r="H41" s="186"/>
      <c r="I41" s="187"/>
      <c r="J41" s="188"/>
      <c r="K41" s="185"/>
      <c r="L41" s="186"/>
      <c r="M41" s="187"/>
      <c r="N41" s="187"/>
      <c r="O41" s="187"/>
      <c r="P41" s="185"/>
      <c r="Q41" s="191"/>
      <c r="R41" s="188"/>
      <c r="S41" s="192" t="str">
        <f t="array" ref="S41">IFERROR(INDEX('FTA Non Det &amp; 5 Whys'!M19, MATCH("YES", 'FTA Non Det &amp; 5 Whys'!N19, 0)),"")</f>
        <v/>
      </c>
      <c r="T41" s="183"/>
      <c r="U41" s="183"/>
      <c r="V41" s="183"/>
      <c r="W41" s="183"/>
      <c r="X41" s="183"/>
      <c r="Y41" s="183"/>
      <c r="Z41" s="183"/>
    </row>
    <row r="42" spans="1:26" ht="30" customHeight="1">
      <c r="A42" s="184"/>
      <c r="B42" s="114"/>
      <c r="C42" s="184"/>
      <c r="D42" s="184"/>
      <c r="E42" s="184"/>
      <c r="F42" s="193"/>
      <c r="G42" s="193"/>
      <c r="H42" s="186"/>
      <c r="I42" s="187"/>
      <c r="J42" s="188"/>
      <c r="K42" s="185"/>
      <c r="L42" s="186"/>
      <c r="M42" s="187"/>
      <c r="N42" s="187"/>
      <c r="O42" s="187"/>
      <c r="P42" s="185"/>
      <c r="Q42" s="191"/>
      <c r="R42" s="188"/>
      <c r="S42" s="192" t="str">
        <f t="array" ref="S42">IFERROR(INDEX('FTA Non Det &amp; 5 Whys'!M20, MATCH("YES", 'FTA Non Det &amp; 5 Whys'!N20, 0)),"")</f>
        <v/>
      </c>
      <c r="T42" s="183"/>
      <c r="U42" s="183"/>
      <c r="V42" s="183"/>
      <c r="W42" s="183"/>
      <c r="X42" s="183"/>
      <c r="Y42" s="183"/>
      <c r="Z42" s="183"/>
    </row>
    <row r="43" spans="1:26" ht="30" customHeight="1">
      <c r="A43" s="184"/>
      <c r="B43" s="114"/>
      <c r="C43" s="184"/>
      <c r="D43" s="184"/>
      <c r="E43" s="184"/>
      <c r="F43" s="193"/>
      <c r="G43" s="193"/>
      <c r="H43" s="186"/>
      <c r="I43" s="187"/>
      <c r="J43" s="188"/>
      <c r="K43" s="185"/>
      <c r="L43" s="186"/>
      <c r="M43" s="187"/>
      <c r="N43" s="187"/>
      <c r="O43" s="187"/>
      <c r="P43" s="185"/>
      <c r="Q43" s="191"/>
      <c r="R43" s="188"/>
      <c r="S43" s="192" t="str">
        <f t="array" ref="S43">IFERROR(INDEX('FTA Non Det &amp; 5 Whys'!M21, MATCH("YES", 'FTA Non Det &amp; 5 Whys'!N21, 0)),"")</f>
        <v/>
      </c>
      <c r="T43" s="183"/>
      <c r="U43" s="183"/>
      <c r="V43" s="183"/>
      <c r="W43" s="183"/>
      <c r="X43" s="183"/>
      <c r="Y43" s="183"/>
      <c r="Z43" s="183"/>
    </row>
    <row r="44" spans="1:26" ht="30" customHeight="1">
      <c r="A44" s="184"/>
      <c r="B44" s="114"/>
      <c r="C44" s="184"/>
      <c r="D44" s="184"/>
      <c r="E44" s="184"/>
      <c r="F44" s="185"/>
      <c r="G44" s="185"/>
      <c r="H44" s="186"/>
      <c r="I44" s="187"/>
      <c r="J44" s="188"/>
      <c r="K44" s="185"/>
      <c r="L44" s="186"/>
      <c r="M44" s="187"/>
      <c r="N44" s="187"/>
      <c r="O44" s="187"/>
      <c r="P44" s="185"/>
      <c r="Q44" s="191"/>
      <c r="R44" s="188"/>
      <c r="S44" s="192"/>
    </row>
    <row r="45" spans="1:26" ht="30" customHeight="1">
      <c r="A45" s="184"/>
      <c r="B45" s="114"/>
      <c r="C45" s="184"/>
      <c r="D45" s="184"/>
      <c r="E45" s="184"/>
      <c r="F45" s="185"/>
      <c r="G45" s="185"/>
      <c r="H45" s="186"/>
      <c r="I45" s="187"/>
      <c r="J45" s="188"/>
      <c r="K45" s="185"/>
      <c r="L45" s="186"/>
      <c r="M45" s="187"/>
      <c r="N45" s="187"/>
      <c r="O45" s="187"/>
      <c r="P45" s="185"/>
      <c r="Q45" s="191"/>
      <c r="R45" s="188"/>
      <c r="S45" s="192"/>
    </row>
    <row r="46" spans="1:26" ht="15.75" customHeight="1">
      <c r="S46" s="183"/>
    </row>
    <row r="47" spans="1:26" ht="15.75" customHeight="1">
      <c r="S47" s="183"/>
    </row>
    <row r="48" spans="1:26" ht="15.75" customHeight="1">
      <c r="S48" s="183"/>
    </row>
    <row r="49" spans="19:19" ht="15.75" customHeight="1">
      <c r="S49" s="183"/>
    </row>
    <row r="50" spans="19:19" ht="15.75" customHeight="1"/>
    <row r="51" spans="19:19" ht="15.75" customHeight="1"/>
    <row r="52" spans="19:19" ht="15.75" customHeight="1"/>
    <row r="53" spans="19:19" ht="15.75" customHeight="1"/>
    <row r="54" spans="19:19" ht="15.75" customHeight="1"/>
    <row r="55" spans="19:19" ht="15.75" customHeight="1"/>
    <row r="56" spans="19:19" ht="15.75" customHeight="1"/>
    <row r="57" spans="19:19" ht="15.75" customHeight="1"/>
    <row r="58" spans="19:19" ht="15.75" customHeight="1"/>
    <row r="59" spans="19:19" ht="15.75" customHeight="1"/>
    <row r="60" spans="19:19" ht="15.75" customHeight="1"/>
    <row r="61" spans="19:19" ht="15.75" customHeight="1"/>
    <row r="62" spans="19:19" ht="15.75" customHeight="1"/>
    <row r="63" spans="19:19" ht="15.75" customHeight="1"/>
    <row r="64" spans="19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E29:E30"/>
    <mergeCell ref="F29:F30"/>
    <mergeCell ref="E10:E11"/>
    <mergeCell ref="F10:F11"/>
    <mergeCell ref="A28:G28"/>
    <mergeCell ref="A29:A30"/>
    <mergeCell ref="B29:B30"/>
    <mergeCell ref="C29:C30"/>
    <mergeCell ref="D29:D30"/>
    <mergeCell ref="G29:G30"/>
    <mergeCell ref="A10:A11"/>
    <mergeCell ref="B10:B11"/>
    <mergeCell ref="A1:R1"/>
    <mergeCell ref="A3:R3"/>
    <mergeCell ref="A4:B4"/>
    <mergeCell ref="C4:R4"/>
    <mergeCell ref="A5:B5"/>
    <mergeCell ref="C5:R5"/>
    <mergeCell ref="C10:C11"/>
    <mergeCell ref="D10:D11"/>
    <mergeCell ref="G10:G11"/>
    <mergeCell ref="I10:I11"/>
    <mergeCell ref="J10:J11"/>
    <mergeCell ref="I28:K28"/>
    <mergeCell ref="I29:I30"/>
    <mergeCell ref="J29:J30"/>
    <mergeCell ref="K29:K30"/>
    <mergeCell ref="M10:O10"/>
    <mergeCell ref="M28:R28"/>
    <mergeCell ref="M29:O29"/>
    <mergeCell ref="P29:P30"/>
    <mergeCell ref="Q29:Q30"/>
    <mergeCell ref="R29:R30"/>
    <mergeCell ref="Q10:Q11"/>
    <mergeCell ref="R10:R11"/>
    <mergeCell ref="K10:K11"/>
    <mergeCell ref="P10:P11"/>
    <mergeCell ref="A6:B6"/>
    <mergeCell ref="A7:B7"/>
    <mergeCell ref="A9:G9"/>
    <mergeCell ref="I9:K9"/>
    <mergeCell ref="M9:R9"/>
    <mergeCell ref="C6:R6"/>
    <mergeCell ref="C7:R7"/>
  </mergeCells>
  <dataValidations count="6">
    <dataValidation type="list" allowBlank="1" showErrorMessage="1" sqref="I12:J26 M12:O26 I31:J45 M31:O45" xr:uid="{00000000-0002-0000-0700-000000000000}">
      <formula1>"YES,N/A"</formula1>
    </dataValidation>
    <dataValidation type="custom" allowBlank="1" showDropDown="1" showInputMessage="1" prompt="Enter a valid date or &quot;n/a&quot; if not applicable" sqref="F12:G26 K12:K26 P12:P26 F31:G45 K31:K45 P31:P45" xr:uid="{00000000-0002-0000-0700-000001000000}">
      <formula1>OR(NOT(ISERROR(DATEVALUE(F12))), AND(ISNUMBER(F12), LEFT(CELL("format", F12))="D"))</formula1>
    </dataValidation>
    <dataValidation type="list" allowBlank="1" showErrorMessage="1" sqref="B12:B26 B31:B45" xr:uid="{00000000-0002-0000-0700-000002000000}">
      <formula1>"Create a new standard,Update an existing standard,Deploy an existing standard,Enforce an existing standard"</formula1>
    </dataValidation>
    <dataValidation type="list" allowBlank="1" showErrorMessage="1" sqref="A12:A26" xr:uid="{00000000-0002-0000-0700-000003000000}">
      <formula1>$S$10:$S$26</formula1>
    </dataValidation>
    <dataValidation type="list" allowBlank="1" showErrorMessage="1" sqref="A31:A45" xr:uid="{00000000-0002-0000-0700-000004000000}">
      <formula1>$S$29:$S$45</formula1>
    </dataValidation>
    <dataValidation type="list" allowBlank="1" showErrorMessage="1" sqref="R12:R26 R31:R45" xr:uid="{00000000-0002-0000-0700-000005000000}">
      <formula1>"YES,NO,N/A"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H1000"/>
  <sheetViews>
    <sheetView workbookViewId="0"/>
  </sheetViews>
  <sheetFormatPr baseColWidth="10" defaultColWidth="14.44140625" defaultRowHeight="15" customHeight="1"/>
  <cols>
    <col min="1" max="1" width="17.33203125" customWidth="1"/>
    <col min="2" max="2" width="21.44140625" customWidth="1"/>
    <col min="3" max="3" width="40.5546875" customWidth="1"/>
    <col min="4" max="4" width="6.6640625" customWidth="1"/>
    <col min="5" max="6" width="22.33203125" customWidth="1"/>
    <col min="7" max="7" width="21.6640625" customWidth="1"/>
    <col min="8" max="8" width="22.6640625" customWidth="1"/>
    <col min="9" max="12" width="14.88671875" customWidth="1"/>
    <col min="13" max="13" width="1" customWidth="1"/>
    <col min="14" max="17" width="6.33203125" customWidth="1"/>
    <col min="18" max="18" width="2.5546875" customWidth="1"/>
    <col min="19" max="19" width="18.5546875" customWidth="1"/>
    <col min="20" max="20" width="14.44140625" customWidth="1"/>
    <col min="21" max="34" width="11.109375" customWidth="1"/>
  </cols>
  <sheetData>
    <row r="1" spans="1:34" ht="101.25" customHeight="1">
      <c r="A1" s="474"/>
      <c r="B1" s="287"/>
      <c r="C1" s="475" t="s">
        <v>220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7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</row>
    <row r="2" spans="1:34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</row>
    <row r="3" spans="1:34" ht="27" customHeight="1">
      <c r="A3" s="97"/>
      <c r="B3" s="195" t="s">
        <v>221</v>
      </c>
      <c r="C3" s="196"/>
      <c r="D3" s="97"/>
      <c r="E3" s="476" t="s">
        <v>222</v>
      </c>
      <c r="F3" s="338"/>
      <c r="G3" s="338"/>
      <c r="H3" s="338"/>
      <c r="I3" s="338"/>
      <c r="J3" s="338"/>
      <c r="K3" s="338"/>
      <c r="L3" s="338"/>
      <c r="M3" s="197"/>
      <c r="N3" s="477" t="s">
        <v>223</v>
      </c>
      <c r="O3" s="338"/>
      <c r="P3" s="338"/>
      <c r="Q3" s="278"/>
      <c r="R3" s="478"/>
      <c r="S3" s="479" t="s">
        <v>224</v>
      </c>
      <c r="T3" s="198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27" customHeight="1">
      <c r="A4" s="97"/>
      <c r="B4" s="195" t="s">
        <v>225</v>
      </c>
      <c r="C4" s="196"/>
      <c r="D4" s="97"/>
      <c r="E4" s="294"/>
      <c r="F4" s="284"/>
      <c r="G4" s="284"/>
      <c r="H4" s="284"/>
      <c r="I4" s="284"/>
      <c r="J4" s="284"/>
      <c r="K4" s="284"/>
      <c r="L4" s="284"/>
      <c r="M4" s="199"/>
      <c r="N4" s="294"/>
      <c r="O4" s="284"/>
      <c r="P4" s="284"/>
      <c r="Q4" s="295"/>
      <c r="R4" s="294"/>
      <c r="S4" s="459"/>
      <c r="T4" s="198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 ht="27" customHeight="1">
      <c r="A5" s="97"/>
      <c r="B5" s="200" t="s">
        <v>226</v>
      </c>
      <c r="C5" s="196"/>
      <c r="D5" s="201"/>
      <c r="E5" s="294"/>
      <c r="F5" s="284"/>
      <c r="G5" s="284"/>
      <c r="H5" s="284"/>
      <c r="I5" s="284"/>
      <c r="J5" s="284"/>
      <c r="K5" s="284"/>
      <c r="L5" s="284"/>
      <c r="M5" s="199"/>
      <c r="N5" s="279"/>
      <c r="O5" s="340"/>
      <c r="P5" s="340"/>
      <c r="Q5" s="280"/>
      <c r="R5" s="294"/>
      <c r="S5" s="459"/>
      <c r="T5" s="198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</row>
    <row r="6" spans="1:34" ht="31.5" customHeight="1">
      <c r="A6" s="97"/>
      <c r="B6" s="200" t="s">
        <v>227</v>
      </c>
      <c r="C6" s="196"/>
      <c r="D6" s="202"/>
      <c r="E6" s="279"/>
      <c r="F6" s="340"/>
      <c r="G6" s="340"/>
      <c r="H6" s="340"/>
      <c r="I6" s="340"/>
      <c r="J6" s="340"/>
      <c r="K6" s="340"/>
      <c r="L6" s="340"/>
      <c r="M6" s="203"/>
      <c r="N6" s="480" t="s">
        <v>228</v>
      </c>
      <c r="O6" s="286"/>
      <c r="P6" s="286"/>
      <c r="Q6" s="287"/>
      <c r="R6" s="279"/>
      <c r="S6" s="370"/>
      <c r="T6" s="198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</row>
    <row r="7" spans="1:34" ht="162.75" customHeight="1">
      <c r="A7" s="97"/>
      <c r="B7" s="204" t="s">
        <v>229</v>
      </c>
      <c r="C7" s="205" t="s">
        <v>230</v>
      </c>
      <c r="D7" s="205" t="s">
        <v>231</v>
      </c>
      <c r="E7" s="206" t="s">
        <v>232</v>
      </c>
      <c r="F7" s="207" t="s">
        <v>233</v>
      </c>
      <c r="G7" s="208" t="s">
        <v>234</v>
      </c>
      <c r="H7" s="209" t="s">
        <v>235</v>
      </c>
      <c r="I7" s="210" t="s">
        <v>236</v>
      </c>
      <c r="J7" s="211" t="s">
        <v>237</v>
      </c>
      <c r="K7" s="212" t="s">
        <v>238</v>
      </c>
      <c r="L7" s="213" t="s">
        <v>239</v>
      </c>
      <c r="M7" s="214"/>
      <c r="N7" s="481" t="s">
        <v>240</v>
      </c>
      <c r="O7" s="287"/>
      <c r="P7" s="481" t="s">
        <v>241</v>
      </c>
      <c r="Q7" s="287"/>
      <c r="R7" s="215"/>
      <c r="S7" s="216" t="s">
        <v>242</v>
      </c>
      <c r="T7" s="21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</row>
    <row r="8" spans="1:34" ht="40.5" customHeight="1">
      <c r="A8" s="456" t="s">
        <v>243</v>
      </c>
      <c r="B8" s="218" t="str">
        <f>IF('Quick Response'!L9="","",'Quick Response'!L9)</f>
        <v/>
      </c>
      <c r="C8" s="219" t="str">
        <f>IF('Action plan &amp; Genba review'!A12="","",'Action plan &amp; Genba review'!A12)</f>
        <v/>
      </c>
      <c r="D8" s="468">
        <v>1</v>
      </c>
      <c r="E8" s="220" t="str">
        <f>IF('Action plan &amp; Genba review'!C12="","",'Action plan &amp; Genba review'!C12)</f>
        <v/>
      </c>
      <c r="F8" s="221" t="str">
        <f>IF('Action plan &amp; Genba review'!D12="","",'Action plan &amp; Genba review'!D12)</f>
        <v/>
      </c>
      <c r="G8" s="222" t="str">
        <f>IF('Action plan &amp; Genba review'!I12="","",'Action plan &amp; Genba review'!I12)</f>
        <v/>
      </c>
      <c r="H8" s="223" t="str">
        <f>IF('Action plan &amp; Genba review'!J12="","",'Action plan &amp; Genba review'!J12)</f>
        <v/>
      </c>
      <c r="I8" s="457"/>
      <c r="J8" s="457"/>
      <c r="K8" s="457"/>
      <c r="L8" s="457"/>
      <c r="M8" s="225"/>
      <c r="N8" s="460"/>
      <c r="O8" s="278"/>
      <c r="P8" s="460"/>
      <c r="Q8" s="278"/>
      <c r="R8" s="225"/>
      <c r="S8" s="471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</row>
    <row r="9" spans="1:34" ht="40.5" customHeight="1">
      <c r="A9" s="413"/>
      <c r="B9" s="469" t="s">
        <v>244</v>
      </c>
      <c r="C9" s="286"/>
      <c r="D9" s="276"/>
      <c r="E9" s="224"/>
      <c r="F9" s="224"/>
      <c r="G9" s="224"/>
      <c r="H9" s="224"/>
      <c r="I9" s="276"/>
      <c r="J9" s="276"/>
      <c r="K9" s="276"/>
      <c r="L9" s="276"/>
      <c r="M9" s="225"/>
      <c r="N9" s="279"/>
      <c r="O9" s="280"/>
      <c r="P9" s="279"/>
      <c r="Q9" s="280"/>
      <c r="R9" s="225"/>
      <c r="S9" s="276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226"/>
      <c r="AG9" s="226"/>
      <c r="AH9" s="226"/>
    </row>
    <row r="10" spans="1:34" ht="40.5" customHeight="1">
      <c r="A10" s="413"/>
      <c r="B10" s="218" t="str">
        <f>IF('Quick Response'!L9="","",'Quick Response'!L9)</f>
        <v/>
      </c>
      <c r="C10" s="219" t="str">
        <f>IF('Action plan &amp; Genba review'!A13="","",'Action plan &amp; Genba review'!A13)</f>
        <v/>
      </c>
      <c r="D10" s="468">
        <v>2</v>
      </c>
      <c r="E10" s="220" t="str">
        <f>IF('Action plan &amp; Genba review'!C13="","",'Action plan &amp; Genba review'!C13)</f>
        <v/>
      </c>
      <c r="F10" s="221" t="str">
        <f>IF('Action plan &amp; Genba review'!D13="","",'Action plan &amp; Genba review'!D13)</f>
        <v/>
      </c>
      <c r="G10" s="222" t="str">
        <f>IF('Action plan &amp; Genba review'!I13="","",'Action plan &amp; Genba review'!I13)</f>
        <v/>
      </c>
      <c r="H10" s="223" t="str">
        <f>IF('Action plan &amp; Genba review'!J13="","",'Action plan &amp; Genba review'!J13)</f>
        <v/>
      </c>
      <c r="I10" s="457"/>
      <c r="J10" s="457"/>
      <c r="K10" s="457"/>
      <c r="L10" s="457"/>
      <c r="M10" s="225"/>
      <c r="N10" s="460"/>
      <c r="O10" s="278"/>
      <c r="P10" s="460"/>
      <c r="Q10" s="278"/>
      <c r="R10" s="225"/>
      <c r="S10" s="471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226"/>
      <c r="AG10" s="226"/>
      <c r="AH10" s="226"/>
    </row>
    <row r="11" spans="1:34" ht="40.5" customHeight="1">
      <c r="A11" s="413"/>
      <c r="B11" s="469" t="s">
        <v>244</v>
      </c>
      <c r="C11" s="286"/>
      <c r="D11" s="276"/>
      <c r="E11" s="224"/>
      <c r="F11" s="224"/>
      <c r="G11" s="224"/>
      <c r="H11" s="224"/>
      <c r="I11" s="276"/>
      <c r="J11" s="276"/>
      <c r="K11" s="276"/>
      <c r="L11" s="276"/>
      <c r="M11" s="227"/>
      <c r="N11" s="279"/>
      <c r="O11" s="280"/>
      <c r="P11" s="279"/>
      <c r="Q11" s="280"/>
      <c r="R11" s="473"/>
      <c r="S11" s="276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226"/>
      <c r="AG11" s="226"/>
      <c r="AH11" s="226"/>
    </row>
    <row r="12" spans="1:34" ht="40.5" customHeight="1">
      <c r="A12" s="413"/>
      <c r="B12" s="218" t="str">
        <f>IF('Quick Response'!L9="","",'Quick Response'!L9)</f>
        <v/>
      </c>
      <c r="C12" s="219" t="str">
        <f>IF('Action plan &amp; Genba review'!A14="","",'Action plan &amp; Genba review'!A14)</f>
        <v/>
      </c>
      <c r="D12" s="468">
        <v>3</v>
      </c>
      <c r="E12" s="220" t="str">
        <f>IF('Action plan &amp; Genba review'!C14="","",'Action plan &amp; Genba review'!C14)</f>
        <v/>
      </c>
      <c r="F12" s="221" t="str">
        <f>IF('Action plan &amp; Genba review'!D14="","",'Action plan &amp; Genba review'!D14)</f>
        <v/>
      </c>
      <c r="G12" s="222" t="str">
        <f>IF('Action plan &amp; Genba review'!I14="","",'Action plan &amp; Genba review'!I14)</f>
        <v/>
      </c>
      <c r="H12" s="223" t="str">
        <f>IF('Action plan &amp; Genba review'!J14="","",'Action plan &amp; Genba review'!J14)</f>
        <v/>
      </c>
      <c r="I12" s="457"/>
      <c r="J12" s="457"/>
      <c r="K12" s="457"/>
      <c r="L12" s="457"/>
      <c r="M12" s="225"/>
      <c r="N12" s="460"/>
      <c r="O12" s="278"/>
      <c r="P12" s="460"/>
      <c r="Q12" s="278"/>
      <c r="R12" s="295"/>
      <c r="S12" s="471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</row>
    <row r="13" spans="1:34" ht="40.5" customHeight="1">
      <c r="A13" s="413"/>
      <c r="B13" s="469" t="s">
        <v>244</v>
      </c>
      <c r="C13" s="286"/>
      <c r="D13" s="276"/>
      <c r="E13" s="224"/>
      <c r="F13" s="224"/>
      <c r="G13" s="224"/>
      <c r="H13" s="224"/>
      <c r="I13" s="276"/>
      <c r="J13" s="276"/>
      <c r="K13" s="276"/>
      <c r="L13" s="276"/>
      <c r="M13" s="225"/>
      <c r="N13" s="279"/>
      <c r="O13" s="280"/>
      <c r="P13" s="279"/>
      <c r="Q13" s="280"/>
      <c r="R13" s="295"/>
      <c r="S13" s="276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</row>
    <row r="14" spans="1:34" ht="40.5" customHeight="1">
      <c r="A14" s="413"/>
      <c r="B14" s="218" t="str">
        <f>IF('Quick Response'!L9="","",'Quick Response'!L9)</f>
        <v/>
      </c>
      <c r="C14" s="219" t="str">
        <f>IF('Action plan &amp; Genba review'!A15="","",'Action plan &amp; Genba review'!A15)</f>
        <v/>
      </c>
      <c r="D14" s="468">
        <v>4</v>
      </c>
      <c r="E14" s="220" t="str">
        <f>IF('Action plan &amp; Genba review'!C15="","",'Action plan &amp; Genba review'!C15)</f>
        <v/>
      </c>
      <c r="F14" s="221" t="str">
        <f>IF('Action plan &amp; Genba review'!D15="","",'Action plan &amp; Genba review'!D15)</f>
        <v/>
      </c>
      <c r="G14" s="222" t="str">
        <f>IF('Action plan &amp; Genba review'!I15="","",'Action plan &amp; Genba review'!I15)</f>
        <v/>
      </c>
      <c r="H14" s="223" t="str">
        <f>IF('Action plan &amp; Genba review'!J15="","",'Action plan &amp; Genba review'!J15)</f>
        <v/>
      </c>
      <c r="I14" s="457"/>
      <c r="J14" s="457"/>
      <c r="K14" s="457"/>
      <c r="L14" s="457"/>
      <c r="M14" s="225"/>
      <c r="N14" s="460"/>
      <c r="O14" s="278"/>
      <c r="P14" s="460"/>
      <c r="Q14" s="278"/>
      <c r="R14" s="295"/>
      <c r="S14" s="471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</row>
    <row r="15" spans="1:34" ht="40.5" customHeight="1">
      <c r="A15" s="413"/>
      <c r="B15" s="469" t="s">
        <v>244</v>
      </c>
      <c r="C15" s="286"/>
      <c r="D15" s="276"/>
      <c r="E15" s="228"/>
      <c r="F15" s="228"/>
      <c r="G15" s="228"/>
      <c r="H15" s="228"/>
      <c r="I15" s="276"/>
      <c r="J15" s="276"/>
      <c r="K15" s="276"/>
      <c r="L15" s="276"/>
      <c r="M15" s="225"/>
      <c r="N15" s="279"/>
      <c r="O15" s="280"/>
      <c r="P15" s="279"/>
      <c r="Q15" s="280"/>
      <c r="R15" s="295"/>
      <c r="S15" s="276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</row>
    <row r="16" spans="1:34" ht="40.5" customHeight="1">
      <c r="A16" s="413"/>
      <c r="B16" s="218" t="str">
        <f>IF('Quick Response'!L9="","",'Quick Response'!L9)</f>
        <v/>
      </c>
      <c r="C16" s="219" t="str">
        <f>IF('Action plan &amp; Genba review'!A16="","",'Action plan &amp; Genba review'!A16)</f>
        <v/>
      </c>
      <c r="D16" s="468">
        <v>5</v>
      </c>
      <c r="E16" s="220" t="str">
        <f>IF('Action plan &amp; Genba review'!C16="","",'Action plan &amp; Genba review'!C16)</f>
        <v/>
      </c>
      <c r="F16" s="221" t="str">
        <f>IF('Action plan &amp; Genba review'!D16="","",'Action plan &amp; Genba review'!D16)</f>
        <v/>
      </c>
      <c r="G16" s="222" t="str">
        <f>IF('Action plan &amp; Genba review'!I16="","",'Action plan &amp; Genba review'!I16)</f>
        <v/>
      </c>
      <c r="H16" s="223" t="str">
        <f>IF('Action plan &amp; Genba review'!J16="","",'Action plan &amp; Genba review'!J16)</f>
        <v/>
      </c>
      <c r="I16" s="457"/>
      <c r="J16" s="457"/>
      <c r="K16" s="457"/>
      <c r="L16" s="457"/>
      <c r="M16" s="225"/>
      <c r="N16" s="460"/>
      <c r="O16" s="278"/>
      <c r="P16" s="460"/>
      <c r="Q16" s="278"/>
      <c r="R16" s="295"/>
      <c r="S16" s="471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</row>
    <row r="17" spans="1:34" ht="40.5" customHeight="1">
      <c r="A17" s="413"/>
      <c r="B17" s="469" t="s">
        <v>244</v>
      </c>
      <c r="C17" s="286"/>
      <c r="D17" s="276"/>
      <c r="E17" s="228"/>
      <c r="F17" s="228"/>
      <c r="G17" s="228"/>
      <c r="H17" s="228"/>
      <c r="I17" s="276"/>
      <c r="J17" s="276"/>
      <c r="K17" s="276"/>
      <c r="L17" s="276"/>
      <c r="M17" s="225"/>
      <c r="N17" s="279"/>
      <c r="O17" s="280"/>
      <c r="P17" s="279"/>
      <c r="Q17" s="280"/>
      <c r="R17" s="295"/>
      <c r="S17" s="276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</row>
    <row r="18" spans="1:34" ht="40.5" customHeight="1">
      <c r="A18" s="413"/>
      <c r="B18" s="218" t="str">
        <f>IF('Quick Response'!L9="","",'Quick Response'!L9)</f>
        <v/>
      </c>
      <c r="C18" s="219" t="str">
        <f>IF('Action plan &amp; Genba review'!A17="","",'Action plan &amp; Genba review'!A17)</f>
        <v/>
      </c>
      <c r="D18" s="468">
        <v>6</v>
      </c>
      <c r="E18" s="220" t="str">
        <f>IF('Action plan &amp; Genba review'!C17="","",'Action plan &amp; Genba review'!C17)</f>
        <v/>
      </c>
      <c r="F18" s="221" t="str">
        <f>IF('Action plan &amp; Genba review'!D17="","",'Action plan &amp; Genba review'!D17)</f>
        <v/>
      </c>
      <c r="G18" s="222" t="str">
        <f>IF('Action plan &amp; Genba review'!I17="","",'Action plan &amp; Genba review'!I17)</f>
        <v/>
      </c>
      <c r="H18" s="223" t="str">
        <f>IF('Action plan &amp; Genba review'!J17="","",'Action plan &amp; Genba review'!J17)</f>
        <v/>
      </c>
      <c r="I18" s="457"/>
      <c r="J18" s="457"/>
      <c r="K18" s="457"/>
      <c r="L18" s="457"/>
      <c r="M18" s="225"/>
      <c r="N18" s="460"/>
      <c r="O18" s="278"/>
      <c r="P18" s="460"/>
      <c r="Q18" s="278"/>
      <c r="R18" s="295"/>
      <c r="S18" s="471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</row>
    <row r="19" spans="1:34" ht="40.5" customHeight="1">
      <c r="A19" s="413"/>
      <c r="B19" s="469" t="s">
        <v>244</v>
      </c>
      <c r="C19" s="286"/>
      <c r="D19" s="276"/>
      <c r="E19" s="228"/>
      <c r="F19" s="228"/>
      <c r="G19" s="228"/>
      <c r="H19" s="228"/>
      <c r="I19" s="276"/>
      <c r="J19" s="276"/>
      <c r="K19" s="276"/>
      <c r="L19" s="276"/>
      <c r="M19" s="225"/>
      <c r="N19" s="279"/>
      <c r="O19" s="280"/>
      <c r="P19" s="279"/>
      <c r="Q19" s="280"/>
      <c r="R19" s="295"/>
      <c r="S19" s="276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</row>
    <row r="20" spans="1:34" ht="40.5" customHeight="1">
      <c r="A20" s="413"/>
      <c r="B20" s="218" t="str">
        <f>IF('Quick Response'!L9="","",'Quick Response'!L9)</f>
        <v/>
      </c>
      <c r="C20" s="219" t="str">
        <f>IF('Action plan &amp; Genba review'!A18="","",'Action plan &amp; Genba review'!A18)</f>
        <v/>
      </c>
      <c r="D20" s="468">
        <v>7</v>
      </c>
      <c r="E20" s="220" t="str">
        <f>IF('Action plan &amp; Genba review'!C18="","",'Action plan &amp; Genba review'!C18)</f>
        <v/>
      </c>
      <c r="F20" s="221" t="str">
        <f>IF('Action plan &amp; Genba review'!D18="","",'Action plan &amp; Genba review'!D18)</f>
        <v/>
      </c>
      <c r="G20" s="222" t="str">
        <f>IF('Action plan &amp; Genba review'!I18="","",'Action plan &amp; Genba review'!I18)</f>
        <v/>
      </c>
      <c r="H20" s="223" t="str">
        <f>IF('Action plan &amp; Genba review'!J18="","",'Action plan &amp; Genba review'!J18)</f>
        <v/>
      </c>
      <c r="I20" s="457"/>
      <c r="J20" s="457"/>
      <c r="K20" s="457"/>
      <c r="L20" s="457"/>
      <c r="M20" s="225"/>
      <c r="N20" s="460"/>
      <c r="O20" s="278"/>
      <c r="P20" s="460"/>
      <c r="Q20" s="278"/>
      <c r="R20" s="295"/>
      <c r="S20" s="471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</row>
    <row r="21" spans="1:34" ht="40.5" customHeight="1">
      <c r="A21" s="413"/>
      <c r="B21" s="469" t="s">
        <v>244</v>
      </c>
      <c r="C21" s="286"/>
      <c r="D21" s="276"/>
      <c r="E21" s="228"/>
      <c r="F21" s="228"/>
      <c r="G21" s="228"/>
      <c r="H21" s="228"/>
      <c r="I21" s="276"/>
      <c r="J21" s="276"/>
      <c r="K21" s="276"/>
      <c r="L21" s="276"/>
      <c r="M21" s="225"/>
      <c r="N21" s="279"/>
      <c r="O21" s="280"/>
      <c r="P21" s="279"/>
      <c r="Q21" s="280"/>
      <c r="R21" s="295"/>
      <c r="S21" s="276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</row>
    <row r="22" spans="1:34" ht="40.5" customHeight="1">
      <c r="A22" s="413"/>
      <c r="B22" s="218" t="str">
        <f>IF('Quick Response'!L9="","",'Quick Response'!L9)</f>
        <v/>
      </c>
      <c r="C22" s="219" t="str">
        <f>IF('Action plan &amp; Genba review'!A19="","",'Action plan &amp; Genba review'!A19)</f>
        <v/>
      </c>
      <c r="D22" s="468">
        <v>8</v>
      </c>
      <c r="E22" s="220" t="str">
        <f>IF('Action plan &amp; Genba review'!C19="","",'Action plan &amp; Genba review'!C19)</f>
        <v/>
      </c>
      <c r="F22" s="221" t="str">
        <f>IF('Action plan &amp; Genba review'!D19="","",'Action plan &amp; Genba review'!D19)</f>
        <v/>
      </c>
      <c r="G22" s="222" t="str">
        <f>IF('Action plan &amp; Genba review'!I19="","",'Action plan &amp; Genba review'!I19)</f>
        <v/>
      </c>
      <c r="H22" s="223" t="str">
        <f>IF('Action plan &amp; Genba review'!J19="","",'Action plan &amp; Genba review'!J19)</f>
        <v/>
      </c>
      <c r="I22" s="457"/>
      <c r="J22" s="457"/>
      <c r="K22" s="457"/>
      <c r="L22" s="457"/>
      <c r="M22" s="225"/>
      <c r="N22" s="460"/>
      <c r="O22" s="278"/>
      <c r="P22" s="460"/>
      <c r="Q22" s="278"/>
      <c r="R22" s="295"/>
      <c r="S22" s="471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</row>
    <row r="23" spans="1:34" ht="40.5" customHeight="1">
      <c r="A23" s="413"/>
      <c r="B23" s="469" t="s">
        <v>244</v>
      </c>
      <c r="C23" s="286"/>
      <c r="D23" s="276"/>
      <c r="E23" s="228"/>
      <c r="F23" s="228"/>
      <c r="G23" s="228"/>
      <c r="H23" s="228"/>
      <c r="I23" s="276"/>
      <c r="J23" s="276"/>
      <c r="K23" s="276"/>
      <c r="L23" s="276"/>
      <c r="M23" s="225"/>
      <c r="N23" s="279"/>
      <c r="O23" s="280"/>
      <c r="P23" s="279"/>
      <c r="Q23" s="280"/>
      <c r="R23" s="295"/>
      <c r="S23" s="276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</row>
    <row r="24" spans="1:34" ht="40.5" customHeight="1">
      <c r="A24" s="413"/>
      <c r="B24" s="218" t="str">
        <f>IF('Quick Response'!L9="","",'Quick Response'!L9)</f>
        <v/>
      </c>
      <c r="C24" s="219" t="str">
        <f>IF('Action plan &amp; Genba review'!A20="","",'Action plan &amp; Genba review'!A20)</f>
        <v/>
      </c>
      <c r="D24" s="468">
        <v>9</v>
      </c>
      <c r="E24" s="220" t="str">
        <f>IF('Action plan &amp; Genba review'!C20="","",'Action plan &amp; Genba review'!C20)</f>
        <v/>
      </c>
      <c r="F24" s="221" t="str">
        <f>IF('Action plan &amp; Genba review'!D20="","",'Action plan &amp; Genba review'!D20)</f>
        <v/>
      </c>
      <c r="G24" s="222" t="str">
        <f>IF('Action plan &amp; Genba review'!I20="","",'Action plan &amp; Genba review'!I20)</f>
        <v/>
      </c>
      <c r="H24" s="223" t="str">
        <f>IF('Action plan &amp; Genba review'!J20="","",'Action plan &amp; Genba review'!J20)</f>
        <v/>
      </c>
      <c r="I24" s="457"/>
      <c r="J24" s="457"/>
      <c r="K24" s="457"/>
      <c r="L24" s="457"/>
      <c r="M24" s="225"/>
      <c r="N24" s="460"/>
      <c r="O24" s="278"/>
      <c r="P24" s="460"/>
      <c r="Q24" s="278"/>
      <c r="R24" s="295"/>
      <c r="S24" s="471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</row>
    <row r="25" spans="1:34" ht="40.5" customHeight="1">
      <c r="A25" s="413"/>
      <c r="B25" s="469" t="s">
        <v>244</v>
      </c>
      <c r="C25" s="286"/>
      <c r="D25" s="276"/>
      <c r="E25" s="228"/>
      <c r="F25" s="228"/>
      <c r="G25" s="228"/>
      <c r="H25" s="228"/>
      <c r="I25" s="276"/>
      <c r="J25" s="276"/>
      <c r="K25" s="276"/>
      <c r="L25" s="276"/>
      <c r="M25" s="225"/>
      <c r="N25" s="279"/>
      <c r="O25" s="280"/>
      <c r="P25" s="279"/>
      <c r="Q25" s="280"/>
      <c r="R25" s="295"/>
      <c r="S25" s="276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</row>
    <row r="26" spans="1:34" ht="40.5" customHeight="1">
      <c r="A26" s="413"/>
      <c r="B26" s="218" t="str">
        <f>IF('Quick Response'!L9="","",'Quick Response'!L9)</f>
        <v/>
      </c>
      <c r="C26" s="219" t="str">
        <f>IF('Action plan &amp; Genba review'!A21="","",'Action plan &amp; Genba review'!A21)</f>
        <v/>
      </c>
      <c r="D26" s="468">
        <v>10</v>
      </c>
      <c r="E26" s="220" t="str">
        <f>IF('Action plan &amp; Genba review'!C21="","",'Action plan &amp; Genba review'!C21)</f>
        <v/>
      </c>
      <c r="F26" s="221" t="str">
        <f>IF('Action plan &amp; Genba review'!D21="","",'Action plan &amp; Genba review'!D21)</f>
        <v/>
      </c>
      <c r="G26" s="222" t="str">
        <f>IF('Action plan &amp; Genba review'!I21="","",'Action plan &amp; Genba review'!I21)</f>
        <v/>
      </c>
      <c r="H26" s="223" t="str">
        <f>IF('Action plan &amp; Genba review'!J21="","",'Action plan &amp; Genba review'!J21)</f>
        <v/>
      </c>
      <c r="I26" s="457"/>
      <c r="J26" s="457"/>
      <c r="K26" s="457"/>
      <c r="L26" s="457"/>
      <c r="M26" s="225"/>
      <c r="N26" s="460"/>
      <c r="O26" s="278"/>
      <c r="P26" s="460"/>
      <c r="Q26" s="278"/>
      <c r="R26" s="295"/>
      <c r="S26" s="471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</row>
    <row r="27" spans="1:34" ht="40.5" customHeight="1">
      <c r="A27" s="413"/>
      <c r="B27" s="469" t="s">
        <v>244</v>
      </c>
      <c r="C27" s="286"/>
      <c r="D27" s="276"/>
      <c r="E27" s="228"/>
      <c r="F27" s="228"/>
      <c r="G27" s="228"/>
      <c r="H27" s="228"/>
      <c r="I27" s="276"/>
      <c r="J27" s="276"/>
      <c r="K27" s="276"/>
      <c r="L27" s="276"/>
      <c r="M27" s="225"/>
      <c r="N27" s="279"/>
      <c r="O27" s="280"/>
      <c r="P27" s="279"/>
      <c r="Q27" s="280"/>
      <c r="R27" s="295"/>
      <c r="S27" s="276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</row>
    <row r="28" spans="1:34" ht="15" customHeight="1">
      <c r="A28" s="97"/>
      <c r="B28" s="229"/>
      <c r="C28" s="229"/>
      <c r="D28" s="230"/>
      <c r="E28" s="231"/>
      <c r="F28" s="231"/>
      <c r="G28" s="231"/>
      <c r="H28" s="231"/>
      <c r="I28" s="232"/>
      <c r="J28" s="232"/>
      <c r="K28" s="232"/>
      <c r="L28" s="232"/>
      <c r="M28" s="225"/>
      <c r="N28" s="472"/>
      <c r="O28" s="284"/>
      <c r="P28" s="284"/>
      <c r="Q28" s="284"/>
      <c r="R28" s="295"/>
      <c r="S28" s="233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</row>
    <row r="29" spans="1:34" ht="40.5" customHeight="1">
      <c r="A29" s="456" t="s">
        <v>245</v>
      </c>
      <c r="B29" s="218" t="str">
        <f>IF('Quick Response'!L9="","",'Quick Response'!L9)</f>
        <v/>
      </c>
      <c r="C29" s="219" t="str">
        <f>IF('Action plan &amp; Genba review'!A31="","",'Action plan &amp; Genba review'!A31)</f>
        <v/>
      </c>
      <c r="D29" s="468">
        <v>11</v>
      </c>
      <c r="E29" s="220" t="str">
        <f>IF('Action plan &amp; Genba review'!C31="","",'Action plan &amp; Genba review'!C31)</f>
        <v/>
      </c>
      <c r="F29" s="221" t="str">
        <f>IF('Action plan &amp; Genba review'!D31="","",'Action plan &amp; Genba review'!D31)</f>
        <v/>
      </c>
      <c r="G29" s="222" t="str">
        <f>IF('Action plan &amp; Genba review'!I31="","",'Action plan &amp; Genba review'!I31)</f>
        <v/>
      </c>
      <c r="H29" s="223" t="str">
        <f>IF('Action plan &amp; Genba review'!J31="","",'Action plan &amp; Genba review'!J31)</f>
        <v/>
      </c>
      <c r="I29" s="457"/>
      <c r="J29" s="457"/>
      <c r="K29" s="457"/>
      <c r="L29" s="457"/>
      <c r="M29" s="225"/>
      <c r="N29" s="460"/>
      <c r="O29" s="278"/>
      <c r="P29" s="460"/>
      <c r="Q29" s="278"/>
      <c r="R29" s="458"/>
      <c r="S29" s="471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</row>
    <row r="30" spans="1:34" ht="40.5" customHeight="1">
      <c r="A30" s="413"/>
      <c r="B30" s="469" t="s">
        <v>244</v>
      </c>
      <c r="C30" s="286"/>
      <c r="D30" s="276"/>
      <c r="E30" s="224"/>
      <c r="F30" s="224"/>
      <c r="G30" s="224"/>
      <c r="H30" s="224"/>
      <c r="I30" s="276"/>
      <c r="J30" s="276"/>
      <c r="K30" s="276"/>
      <c r="L30" s="276"/>
      <c r="M30" s="225"/>
      <c r="N30" s="279"/>
      <c r="O30" s="280"/>
      <c r="P30" s="279"/>
      <c r="Q30" s="280"/>
      <c r="R30" s="459"/>
      <c r="S30" s="276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234" t="s">
        <v>246</v>
      </c>
      <c r="AG30" s="234" t="s">
        <v>246</v>
      </c>
      <c r="AH30" s="226"/>
    </row>
    <row r="31" spans="1:34" ht="40.5" customHeight="1">
      <c r="A31" s="413"/>
      <c r="B31" s="218" t="str">
        <f>IF('Quick Response'!L9="","",'Quick Response'!L9)</f>
        <v/>
      </c>
      <c r="C31" s="219" t="str">
        <f>IF('Action plan &amp; Genba review'!A32="","",'Action plan &amp; Genba review'!A32)</f>
        <v/>
      </c>
      <c r="D31" s="468">
        <v>12</v>
      </c>
      <c r="E31" s="220" t="str">
        <f>IF('Action plan &amp; Genba review'!C32="","",'Action plan &amp; Genba review'!C32)</f>
        <v/>
      </c>
      <c r="F31" s="221" t="str">
        <f>IF('Action plan &amp; Genba review'!D32="","",'Action plan &amp; Genba review'!D32)</f>
        <v/>
      </c>
      <c r="G31" s="222" t="str">
        <f>IF('Action plan &amp; Genba review'!I32="","",'Action plan &amp; Genba review'!I32)</f>
        <v/>
      </c>
      <c r="H31" s="223" t="str">
        <f>IF('Action plan &amp; Genba review'!J32="","",'Action plan &amp; Genba review'!J32)</f>
        <v/>
      </c>
      <c r="I31" s="457"/>
      <c r="J31" s="457"/>
      <c r="K31" s="457"/>
      <c r="L31" s="457"/>
      <c r="M31" s="225"/>
      <c r="N31" s="460"/>
      <c r="O31" s="278"/>
      <c r="P31" s="460"/>
      <c r="Q31" s="278"/>
      <c r="R31" s="459"/>
      <c r="S31" s="471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234" t="s">
        <v>247</v>
      </c>
      <c r="AG31" s="234" t="s">
        <v>247</v>
      </c>
      <c r="AH31" s="226"/>
    </row>
    <row r="32" spans="1:34" ht="40.5" customHeight="1">
      <c r="A32" s="413"/>
      <c r="B32" s="469" t="s">
        <v>244</v>
      </c>
      <c r="C32" s="286"/>
      <c r="D32" s="276"/>
      <c r="E32" s="224"/>
      <c r="F32" s="224"/>
      <c r="G32" s="224"/>
      <c r="H32" s="224"/>
      <c r="I32" s="276"/>
      <c r="J32" s="276"/>
      <c r="K32" s="276"/>
      <c r="L32" s="276"/>
      <c r="M32" s="227"/>
      <c r="N32" s="279"/>
      <c r="O32" s="280"/>
      <c r="P32" s="279"/>
      <c r="Q32" s="280"/>
      <c r="R32" s="459"/>
      <c r="S32" s="276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234" t="s">
        <v>248</v>
      </c>
      <c r="AG32" s="234" t="s">
        <v>248</v>
      </c>
      <c r="AH32" s="226"/>
    </row>
    <row r="33" spans="1:34" ht="40.5" customHeight="1">
      <c r="A33" s="413"/>
      <c r="B33" s="218" t="str">
        <f>IF('Quick Response'!L9="","",'Quick Response'!L9)</f>
        <v/>
      </c>
      <c r="C33" s="219" t="str">
        <f>IF('Action plan &amp; Genba review'!A33="","",'Action plan &amp; Genba review'!A33)</f>
        <v/>
      </c>
      <c r="D33" s="468">
        <v>13</v>
      </c>
      <c r="E33" s="220" t="str">
        <f>IF('Action plan &amp; Genba review'!C33="","",'Action plan &amp; Genba review'!C33)</f>
        <v/>
      </c>
      <c r="F33" s="221" t="str">
        <f>IF('Action plan &amp; Genba review'!D33="","",'Action plan &amp; Genba review'!D33)</f>
        <v/>
      </c>
      <c r="G33" s="222" t="str">
        <f>IF('Action plan &amp; Genba review'!I33="","",'Action plan &amp; Genba review'!I33)</f>
        <v/>
      </c>
      <c r="H33" s="223" t="str">
        <f>IF('Action plan &amp; Genba review'!J33="","",'Action plan &amp; Genba review'!J33)</f>
        <v/>
      </c>
      <c r="I33" s="457"/>
      <c r="J33" s="457"/>
      <c r="K33" s="457"/>
      <c r="L33" s="457"/>
      <c r="M33" s="225"/>
      <c r="N33" s="460"/>
      <c r="O33" s="278"/>
      <c r="P33" s="460"/>
      <c r="Q33" s="278"/>
      <c r="R33" s="459"/>
      <c r="S33" s="471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ht="40.5" customHeight="1">
      <c r="A34" s="413"/>
      <c r="B34" s="469" t="s">
        <v>244</v>
      </c>
      <c r="C34" s="286"/>
      <c r="D34" s="276"/>
      <c r="E34" s="224"/>
      <c r="F34" s="224"/>
      <c r="G34" s="224"/>
      <c r="H34" s="224"/>
      <c r="I34" s="276"/>
      <c r="J34" s="276"/>
      <c r="K34" s="276"/>
      <c r="L34" s="276"/>
      <c r="M34" s="225"/>
      <c r="N34" s="279"/>
      <c r="O34" s="280"/>
      <c r="P34" s="279"/>
      <c r="Q34" s="280"/>
      <c r="R34" s="459"/>
      <c r="S34" s="276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ht="40.5" customHeight="1">
      <c r="A35" s="413"/>
      <c r="B35" s="218" t="str">
        <f>IF('Quick Response'!L9="","",'Quick Response'!L9)</f>
        <v/>
      </c>
      <c r="C35" s="219" t="str">
        <f>IF('Action plan &amp; Genba review'!A34="","",'Action plan &amp; Genba review'!A34)</f>
        <v/>
      </c>
      <c r="D35" s="468">
        <v>14</v>
      </c>
      <c r="E35" s="220" t="str">
        <f>IF('Action plan &amp; Genba review'!C34="","",'Action plan &amp; Genba review'!C34)</f>
        <v/>
      </c>
      <c r="F35" s="221" t="str">
        <f>IF('Action plan &amp; Genba review'!D34="","",'Action plan &amp; Genba review'!D34)</f>
        <v/>
      </c>
      <c r="G35" s="222" t="str">
        <f>IF('Action plan &amp; Genba review'!I34="","",'Action plan &amp; Genba review'!I34)</f>
        <v/>
      </c>
      <c r="H35" s="223" t="str">
        <f>IF('Action plan &amp; Genba review'!J34="","",'Action plan &amp; Genba review'!J34)</f>
        <v/>
      </c>
      <c r="I35" s="457"/>
      <c r="J35" s="457"/>
      <c r="K35" s="457"/>
      <c r="L35" s="457"/>
      <c r="M35" s="225"/>
      <c r="N35" s="460"/>
      <c r="O35" s="278"/>
      <c r="P35" s="460"/>
      <c r="Q35" s="278"/>
      <c r="R35" s="459"/>
      <c r="S35" s="471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ht="40.5" customHeight="1">
      <c r="A36" s="413"/>
      <c r="B36" s="469" t="s">
        <v>244</v>
      </c>
      <c r="C36" s="286"/>
      <c r="D36" s="276"/>
      <c r="E36" s="228"/>
      <c r="F36" s="228"/>
      <c r="G36" s="228"/>
      <c r="H36" s="228"/>
      <c r="I36" s="276"/>
      <c r="J36" s="276"/>
      <c r="K36" s="276"/>
      <c r="L36" s="276"/>
      <c r="M36" s="225"/>
      <c r="N36" s="279"/>
      <c r="O36" s="280"/>
      <c r="P36" s="279"/>
      <c r="Q36" s="280"/>
      <c r="R36" s="459"/>
      <c r="S36" s="276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ht="40.5" customHeight="1">
      <c r="A37" s="413"/>
      <c r="B37" s="218" t="str">
        <f>IF('Quick Response'!L9="","",'Quick Response'!L9)</f>
        <v/>
      </c>
      <c r="C37" s="219" t="str">
        <f>IF('Action plan &amp; Genba review'!A35="","",'Action plan &amp; Genba review'!A35)</f>
        <v/>
      </c>
      <c r="D37" s="468">
        <v>15</v>
      </c>
      <c r="E37" s="220" t="str">
        <f>IF('Action plan &amp; Genba review'!C35="","",'Action plan &amp; Genba review'!C35)</f>
        <v/>
      </c>
      <c r="F37" s="221" t="str">
        <f>IF('Action plan &amp; Genba review'!D35="","",'Action plan &amp; Genba review'!D35)</f>
        <v/>
      </c>
      <c r="G37" s="222" t="str">
        <f>IF('Action plan &amp; Genba review'!I35="","",'Action plan &amp; Genba review'!I35)</f>
        <v/>
      </c>
      <c r="H37" s="223" t="str">
        <f>IF('Action plan &amp; Genba review'!J35="","",'Action plan &amp; Genba review'!J35)</f>
        <v/>
      </c>
      <c r="I37" s="457"/>
      <c r="J37" s="457"/>
      <c r="K37" s="457"/>
      <c r="L37" s="457"/>
      <c r="M37" s="225"/>
      <c r="N37" s="460"/>
      <c r="O37" s="278"/>
      <c r="P37" s="460"/>
      <c r="Q37" s="278"/>
      <c r="R37" s="459"/>
      <c r="S37" s="471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</row>
    <row r="38" spans="1:34" ht="40.5" customHeight="1">
      <c r="A38" s="413"/>
      <c r="B38" s="469" t="s">
        <v>244</v>
      </c>
      <c r="C38" s="286"/>
      <c r="D38" s="276"/>
      <c r="E38" s="228"/>
      <c r="F38" s="228"/>
      <c r="G38" s="228"/>
      <c r="H38" s="228"/>
      <c r="I38" s="276"/>
      <c r="J38" s="276"/>
      <c r="K38" s="276"/>
      <c r="L38" s="276"/>
      <c r="M38" s="225"/>
      <c r="N38" s="279"/>
      <c r="O38" s="280"/>
      <c r="P38" s="279"/>
      <c r="Q38" s="280"/>
      <c r="R38" s="459"/>
      <c r="S38" s="276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</row>
    <row r="39" spans="1:34" ht="40.5" customHeight="1">
      <c r="A39" s="413"/>
      <c r="B39" s="218" t="str">
        <f>IF('Quick Response'!L9="","",'Quick Response'!L9)</f>
        <v/>
      </c>
      <c r="C39" s="219" t="str">
        <f>IF('Action plan &amp; Genba review'!A36="","",'Action plan &amp; Genba review'!A36)</f>
        <v/>
      </c>
      <c r="D39" s="468">
        <v>16</v>
      </c>
      <c r="E39" s="220" t="str">
        <f>IF('Action plan &amp; Genba review'!C36="","",'Action plan &amp; Genba review'!C36)</f>
        <v/>
      </c>
      <c r="F39" s="221" t="str">
        <f>IF('Action plan &amp; Genba review'!D36="","",'Action plan &amp; Genba review'!D36)</f>
        <v/>
      </c>
      <c r="G39" s="222" t="str">
        <f>IF('Action plan &amp; Genba review'!I36="","",'Action plan &amp; Genba review'!I36)</f>
        <v/>
      </c>
      <c r="H39" s="223" t="str">
        <f>IF('Action plan &amp; Genba review'!J36="","",'Action plan &amp; Genba review'!J36)</f>
        <v/>
      </c>
      <c r="I39" s="457"/>
      <c r="J39" s="457"/>
      <c r="K39" s="457"/>
      <c r="L39" s="457"/>
      <c r="M39" s="225"/>
      <c r="N39" s="460"/>
      <c r="O39" s="278"/>
      <c r="P39" s="460"/>
      <c r="Q39" s="278"/>
      <c r="R39" s="459"/>
      <c r="S39" s="471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</row>
    <row r="40" spans="1:34" ht="40.5" customHeight="1">
      <c r="A40" s="413"/>
      <c r="B40" s="469" t="s">
        <v>244</v>
      </c>
      <c r="C40" s="286"/>
      <c r="D40" s="276"/>
      <c r="E40" s="228"/>
      <c r="F40" s="228"/>
      <c r="G40" s="228"/>
      <c r="H40" s="228"/>
      <c r="I40" s="276"/>
      <c r="J40" s="276"/>
      <c r="K40" s="276"/>
      <c r="L40" s="276"/>
      <c r="M40" s="225"/>
      <c r="N40" s="279"/>
      <c r="O40" s="280"/>
      <c r="P40" s="279"/>
      <c r="Q40" s="280"/>
      <c r="R40" s="459"/>
      <c r="S40" s="276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</row>
    <row r="41" spans="1:34" ht="40.5" customHeight="1">
      <c r="A41" s="413"/>
      <c r="B41" s="218" t="str">
        <f>IF('Quick Response'!L9="","",'Quick Response'!L9)</f>
        <v/>
      </c>
      <c r="C41" s="219" t="str">
        <f>IF('Action plan &amp; Genba review'!A37="","",'Action plan &amp; Genba review'!A37)</f>
        <v/>
      </c>
      <c r="D41" s="468">
        <v>17</v>
      </c>
      <c r="E41" s="220" t="str">
        <f>IF('Action plan &amp; Genba review'!C37="","",'Action plan &amp; Genba review'!C37)</f>
        <v/>
      </c>
      <c r="F41" s="221" t="str">
        <f>IF('Action plan &amp; Genba review'!D37="","",'Action plan &amp; Genba review'!D37)</f>
        <v/>
      </c>
      <c r="G41" s="222" t="str">
        <f>IF('Action plan &amp; Genba review'!I37="","",'Action plan &amp; Genba review'!I37)</f>
        <v/>
      </c>
      <c r="H41" s="223" t="str">
        <f>IF('Action plan &amp; Genba review'!J37="","",'Action plan &amp; Genba review'!J37)</f>
        <v/>
      </c>
      <c r="I41" s="457"/>
      <c r="J41" s="457"/>
      <c r="K41" s="457"/>
      <c r="L41" s="457"/>
      <c r="M41" s="225"/>
      <c r="N41" s="460"/>
      <c r="O41" s="278"/>
      <c r="P41" s="460"/>
      <c r="Q41" s="278"/>
      <c r="R41" s="459"/>
      <c r="S41" s="471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</row>
    <row r="42" spans="1:34" ht="40.5" customHeight="1">
      <c r="A42" s="413"/>
      <c r="B42" s="469" t="s">
        <v>244</v>
      </c>
      <c r="C42" s="286"/>
      <c r="D42" s="276"/>
      <c r="E42" s="228"/>
      <c r="F42" s="228"/>
      <c r="G42" s="228"/>
      <c r="H42" s="228"/>
      <c r="I42" s="276"/>
      <c r="J42" s="276"/>
      <c r="K42" s="276"/>
      <c r="L42" s="276"/>
      <c r="M42" s="225"/>
      <c r="N42" s="279"/>
      <c r="O42" s="280"/>
      <c r="P42" s="279"/>
      <c r="Q42" s="280"/>
      <c r="R42" s="459"/>
      <c r="S42" s="276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</row>
    <row r="43" spans="1:34" ht="40.5" customHeight="1">
      <c r="A43" s="413"/>
      <c r="B43" s="218" t="str">
        <f>IF('Quick Response'!L9="","",'Quick Response'!L9)</f>
        <v/>
      </c>
      <c r="C43" s="219" t="str">
        <f>IF('Action plan &amp; Genba review'!A38="","",'Action plan &amp; Genba review'!A38)</f>
        <v/>
      </c>
      <c r="D43" s="468">
        <v>18</v>
      </c>
      <c r="E43" s="220" t="str">
        <f>IF('Action plan &amp; Genba review'!C38="","",'Action plan &amp; Genba review'!C38)</f>
        <v/>
      </c>
      <c r="F43" s="221" t="str">
        <f>IF('Action plan &amp; Genba review'!D38="","",'Action plan &amp; Genba review'!D38)</f>
        <v/>
      </c>
      <c r="G43" s="222" t="str">
        <f>IF('Action plan &amp; Genba review'!I38="","",'Action plan &amp; Genba review'!I38)</f>
        <v/>
      </c>
      <c r="H43" s="223" t="str">
        <f>IF('Action plan &amp; Genba review'!J38="","",'Action plan &amp; Genba review'!J38)</f>
        <v/>
      </c>
      <c r="I43" s="457"/>
      <c r="J43" s="457"/>
      <c r="K43" s="457"/>
      <c r="L43" s="457"/>
      <c r="M43" s="225"/>
      <c r="N43" s="460"/>
      <c r="O43" s="278"/>
      <c r="P43" s="460"/>
      <c r="Q43" s="278"/>
      <c r="R43" s="459"/>
      <c r="S43" s="471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</row>
    <row r="44" spans="1:34" ht="40.5" customHeight="1">
      <c r="A44" s="413"/>
      <c r="B44" s="469" t="s">
        <v>244</v>
      </c>
      <c r="C44" s="286"/>
      <c r="D44" s="276"/>
      <c r="E44" s="228"/>
      <c r="F44" s="228"/>
      <c r="G44" s="228"/>
      <c r="H44" s="228"/>
      <c r="I44" s="276"/>
      <c r="J44" s="276"/>
      <c r="K44" s="276"/>
      <c r="L44" s="276"/>
      <c r="M44" s="225"/>
      <c r="N44" s="279"/>
      <c r="O44" s="280"/>
      <c r="P44" s="279"/>
      <c r="Q44" s="280"/>
      <c r="R44" s="459"/>
      <c r="S44" s="276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</row>
    <row r="45" spans="1:34" ht="40.5" customHeight="1">
      <c r="A45" s="413"/>
      <c r="B45" s="218" t="str">
        <f>IF('Quick Response'!L9="","",'Quick Response'!L9)</f>
        <v/>
      </c>
      <c r="C45" s="219" t="str">
        <f>IF('Action plan &amp; Genba review'!A39="","",'Action plan &amp; Genba review'!A39)</f>
        <v/>
      </c>
      <c r="D45" s="468">
        <v>19</v>
      </c>
      <c r="E45" s="220" t="str">
        <f>IF('Action plan &amp; Genba review'!C39="","",'Action plan &amp; Genba review'!C39)</f>
        <v/>
      </c>
      <c r="F45" s="221" t="str">
        <f>IF('Action plan &amp; Genba review'!D39="","",'Action plan &amp; Genba review'!D39)</f>
        <v/>
      </c>
      <c r="G45" s="222" t="str">
        <f>IF('Action plan &amp; Genba review'!I39="","",'Action plan &amp; Genba review'!I39)</f>
        <v/>
      </c>
      <c r="H45" s="223" t="str">
        <f>IF('Action plan &amp; Genba review'!J39="","",'Action plan &amp; Genba review'!J39)</f>
        <v/>
      </c>
      <c r="I45" s="457"/>
      <c r="J45" s="457"/>
      <c r="K45" s="457"/>
      <c r="L45" s="457"/>
      <c r="M45" s="225"/>
      <c r="N45" s="460"/>
      <c r="O45" s="278"/>
      <c r="P45" s="460"/>
      <c r="Q45" s="278"/>
      <c r="R45" s="459"/>
      <c r="S45" s="471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</row>
    <row r="46" spans="1:34" ht="40.5" customHeight="1">
      <c r="A46" s="413"/>
      <c r="B46" s="469" t="s">
        <v>244</v>
      </c>
      <c r="C46" s="286"/>
      <c r="D46" s="276"/>
      <c r="E46" s="228"/>
      <c r="F46" s="228"/>
      <c r="G46" s="228"/>
      <c r="H46" s="228"/>
      <c r="I46" s="322"/>
      <c r="J46" s="322"/>
      <c r="K46" s="322"/>
      <c r="L46" s="322"/>
      <c r="M46" s="225"/>
      <c r="N46" s="294"/>
      <c r="O46" s="295"/>
      <c r="P46" s="294"/>
      <c r="Q46" s="295"/>
      <c r="R46" s="459"/>
      <c r="S46" s="276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</row>
    <row r="47" spans="1:34" ht="40.5" customHeight="1">
      <c r="A47" s="413"/>
      <c r="B47" s="218" t="str">
        <f>IF('Quick Response'!L9="","",'Quick Response'!L9)</f>
        <v/>
      </c>
      <c r="C47" s="219" t="str">
        <f>IF('Action plan &amp; Genba review'!A40="","",'Action plan &amp; Genba review'!A40)</f>
        <v/>
      </c>
      <c r="D47" s="468">
        <v>20</v>
      </c>
      <c r="E47" s="220" t="str">
        <f>IF('Action plan &amp; Genba review'!C40="","",'Action plan &amp; Genba review'!C40)</f>
        <v/>
      </c>
      <c r="F47" s="221" t="str">
        <f>IF('Action plan &amp; Genba review'!D40="","",'Action plan &amp; Genba review'!D40)</f>
        <v/>
      </c>
      <c r="G47" s="222" t="str">
        <f>IF('Action plan &amp; Genba review'!I40="","",'Action plan &amp; Genba review'!I40)</f>
        <v/>
      </c>
      <c r="H47" s="235" t="str">
        <f>IF('Action plan &amp; Genba review'!J40="","",'Action plan &amp; Genba review'!J40)</f>
        <v/>
      </c>
      <c r="I47" s="457"/>
      <c r="J47" s="457"/>
      <c r="K47" s="457"/>
      <c r="L47" s="457"/>
      <c r="M47" s="225"/>
      <c r="N47" s="460"/>
      <c r="O47" s="278"/>
      <c r="P47" s="460"/>
      <c r="Q47" s="278"/>
      <c r="R47" s="459"/>
      <c r="S47" s="471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</row>
    <row r="48" spans="1:34" ht="40.5" customHeight="1">
      <c r="A48" s="413"/>
      <c r="B48" s="469" t="s">
        <v>244</v>
      </c>
      <c r="C48" s="286"/>
      <c r="D48" s="276"/>
      <c r="E48" s="228"/>
      <c r="F48" s="228"/>
      <c r="G48" s="228"/>
      <c r="H48" s="236"/>
      <c r="I48" s="276"/>
      <c r="J48" s="276"/>
      <c r="K48" s="276"/>
      <c r="L48" s="276"/>
      <c r="M48" s="225"/>
      <c r="N48" s="279"/>
      <c r="O48" s="280"/>
      <c r="P48" s="279"/>
      <c r="Q48" s="280"/>
      <c r="R48" s="459"/>
      <c r="S48" s="276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</row>
    <row r="49" spans="1:34" ht="16.5" customHeight="1">
      <c r="A49" s="237"/>
      <c r="B49" s="237"/>
      <c r="C49" s="194"/>
      <c r="D49" s="194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</row>
    <row r="50" spans="1:34" ht="48.75" customHeight="1">
      <c r="A50" s="97"/>
      <c r="B50" s="229"/>
      <c r="C50" s="229"/>
      <c r="D50" s="230"/>
      <c r="E50" s="231"/>
      <c r="F50" s="231"/>
      <c r="G50" s="231"/>
      <c r="H50" s="231"/>
      <c r="I50" s="461" t="s">
        <v>249</v>
      </c>
      <c r="J50" s="462"/>
      <c r="K50" s="462"/>
      <c r="L50" s="463"/>
      <c r="M50" s="225"/>
      <c r="N50" s="467" t="s">
        <v>250</v>
      </c>
      <c r="O50" s="462"/>
      <c r="P50" s="462"/>
      <c r="Q50" s="463"/>
      <c r="R50" s="238"/>
      <c r="S50" s="239">
        <f>MIN(S8:S48)</f>
        <v>0</v>
      </c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</row>
    <row r="51" spans="1:34" ht="27" customHeight="1">
      <c r="A51" s="97"/>
      <c r="B51" s="240"/>
      <c r="C51" s="241"/>
      <c r="D51" s="241"/>
      <c r="E51" s="97"/>
      <c r="F51" s="241"/>
      <c r="G51" s="241"/>
      <c r="H51" s="183"/>
      <c r="I51" s="183"/>
      <c r="J51" s="183"/>
      <c r="K51" s="183"/>
      <c r="L51" s="241"/>
      <c r="M51" s="97"/>
      <c r="N51" s="97"/>
      <c r="O51" s="97"/>
      <c r="P51" s="97"/>
      <c r="Q51" s="97"/>
      <c r="R51" s="194"/>
      <c r="S51" s="183"/>
      <c r="T51" s="241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</row>
    <row r="52" spans="1:34" ht="27" customHeight="1">
      <c r="A52" s="97"/>
      <c r="B52" s="240"/>
      <c r="C52" s="241"/>
      <c r="D52" s="241"/>
      <c r="E52" s="97"/>
      <c r="F52" s="241"/>
      <c r="G52" s="241"/>
      <c r="H52" s="242"/>
      <c r="I52" s="464" t="s">
        <v>251</v>
      </c>
      <c r="J52" s="463"/>
      <c r="K52" s="465" t="str">
        <f>IFERROR(IF((COUNTIF(I8:L48,"OK")/(COUNTA(I8:L48)))=1,"100%",(COUNTIF(I8:L48,"OK")/(COUNTA(I8:L48)))),"")</f>
        <v/>
      </c>
      <c r="L52" s="463"/>
      <c r="M52" s="97"/>
      <c r="N52" s="97"/>
      <c r="O52" s="97"/>
      <c r="P52" s="97"/>
      <c r="Q52" s="97"/>
      <c r="R52" s="194"/>
      <c r="S52" s="183"/>
      <c r="T52" s="241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</row>
    <row r="53" spans="1:34" ht="27" customHeight="1">
      <c r="A53" s="97"/>
      <c r="B53" s="97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194"/>
      <c r="S53" s="241"/>
      <c r="T53" s="241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</row>
    <row r="54" spans="1:34" ht="30" customHeight="1">
      <c r="A54" s="97"/>
      <c r="B54" s="97"/>
      <c r="C54" s="241"/>
      <c r="D54" s="241"/>
      <c r="E54" s="466" t="s">
        <v>252</v>
      </c>
      <c r="F54" s="462"/>
      <c r="G54" s="462"/>
      <c r="H54" s="462"/>
      <c r="I54" s="462"/>
      <c r="J54" s="462"/>
      <c r="K54" s="463"/>
      <c r="L54" s="97"/>
      <c r="M54" s="241"/>
      <c r="N54" s="241"/>
      <c r="O54" s="241"/>
      <c r="P54" s="241"/>
      <c r="Q54" s="241"/>
      <c r="R54" s="194"/>
      <c r="S54" s="241"/>
      <c r="T54" s="241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</row>
    <row r="55" spans="1:34" ht="25.5" customHeight="1">
      <c r="A55" s="97"/>
      <c r="B55" s="97"/>
      <c r="C55" s="241"/>
      <c r="D55" s="243" t="s">
        <v>231</v>
      </c>
      <c r="E55" s="244" t="s">
        <v>236</v>
      </c>
      <c r="F55" s="245" t="s">
        <v>236</v>
      </c>
      <c r="G55" s="246" t="s">
        <v>236</v>
      </c>
      <c r="H55" s="247" t="s">
        <v>236</v>
      </c>
      <c r="I55" s="248" t="s">
        <v>253</v>
      </c>
      <c r="J55" s="248" t="s">
        <v>254</v>
      </c>
      <c r="K55" s="249" t="s">
        <v>255</v>
      </c>
      <c r="L55" s="97"/>
      <c r="M55" s="97"/>
      <c r="N55" s="97"/>
      <c r="O55" s="97"/>
      <c r="P55" s="97"/>
      <c r="Q55" s="97"/>
      <c r="R55" s="194"/>
      <c r="S55" s="97"/>
      <c r="T55" s="241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</row>
    <row r="56" spans="1:34" ht="15" customHeight="1">
      <c r="A56" s="97"/>
      <c r="B56" s="97"/>
      <c r="C56" s="470" t="s">
        <v>243</v>
      </c>
      <c r="D56" s="455">
        <v>1</v>
      </c>
      <c r="E56" s="449"/>
      <c r="F56" s="451"/>
      <c r="G56" s="452"/>
      <c r="H56" s="453"/>
      <c r="I56" s="454"/>
      <c r="J56" s="454"/>
      <c r="K56" s="454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</row>
    <row r="57" spans="1:34" ht="15" customHeight="1">
      <c r="A57" s="97"/>
      <c r="B57" s="97"/>
      <c r="C57" s="322"/>
      <c r="D57" s="276"/>
      <c r="E57" s="276"/>
      <c r="F57" s="276"/>
      <c r="G57" s="276"/>
      <c r="H57" s="276"/>
      <c r="I57" s="276"/>
      <c r="J57" s="276"/>
      <c r="K57" s="276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</row>
    <row r="58" spans="1:34" ht="15" customHeight="1">
      <c r="A58" s="97"/>
      <c r="B58" s="97"/>
      <c r="C58" s="322"/>
      <c r="D58" s="450">
        <v>2</v>
      </c>
      <c r="E58" s="449"/>
      <c r="F58" s="451"/>
      <c r="G58" s="452"/>
      <c r="H58" s="453"/>
      <c r="I58" s="454"/>
      <c r="J58" s="454"/>
      <c r="K58" s="454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</row>
    <row r="59" spans="1:34" ht="14.25" customHeight="1">
      <c r="A59" s="97"/>
      <c r="B59" s="97"/>
      <c r="C59" s="322"/>
      <c r="D59" s="276"/>
      <c r="E59" s="276"/>
      <c r="F59" s="276"/>
      <c r="G59" s="276"/>
      <c r="H59" s="276"/>
      <c r="I59" s="276"/>
      <c r="J59" s="276"/>
      <c r="K59" s="276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</row>
    <row r="60" spans="1:34" ht="14.25" customHeight="1">
      <c r="A60" s="97"/>
      <c r="B60" s="97"/>
      <c r="C60" s="322"/>
      <c r="D60" s="450">
        <v>3</v>
      </c>
      <c r="E60" s="449"/>
      <c r="F60" s="451"/>
      <c r="G60" s="452"/>
      <c r="H60" s="453"/>
      <c r="I60" s="454"/>
      <c r="J60" s="454"/>
      <c r="K60" s="454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</row>
    <row r="61" spans="1:34" ht="14.25" customHeight="1">
      <c r="A61" s="97"/>
      <c r="B61" s="97"/>
      <c r="C61" s="322"/>
      <c r="D61" s="276"/>
      <c r="E61" s="276"/>
      <c r="F61" s="276"/>
      <c r="G61" s="276"/>
      <c r="H61" s="276"/>
      <c r="I61" s="276"/>
      <c r="J61" s="276"/>
      <c r="K61" s="276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</row>
    <row r="62" spans="1:34" ht="14.25" customHeight="1">
      <c r="A62" s="97"/>
      <c r="B62" s="97"/>
      <c r="C62" s="322"/>
      <c r="D62" s="450">
        <v>4</v>
      </c>
      <c r="E62" s="449"/>
      <c r="F62" s="451"/>
      <c r="G62" s="452"/>
      <c r="H62" s="453"/>
      <c r="I62" s="454"/>
      <c r="J62" s="454"/>
      <c r="K62" s="454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</row>
    <row r="63" spans="1:34" ht="14.25" customHeight="1">
      <c r="A63" s="97"/>
      <c r="B63" s="97"/>
      <c r="C63" s="322"/>
      <c r="D63" s="276"/>
      <c r="E63" s="322"/>
      <c r="F63" s="322"/>
      <c r="G63" s="322"/>
      <c r="H63" s="322"/>
      <c r="I63" s="322"/>
      <c r="J63" s="322"/>
      <c r="K63" s="322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</row>
    <row r="64" spans="1:34" ht="14.25" customHeight="1">
      <c r="A64" s="97"/>
      <c r="B64" s="97"/>
      <c r="C64" s="322"/>
      <c r="D64" s="455">
        <v>5</v>
      </c>
      <c r="E64" s="449"/>
      <c r="F64" s="451"/>
      <c r="G64" s="452"/>
      <c r="H64" s="453"/>
      <c r="I64" s="454"/>
      <c r="J64" s="454"/>
      <c r="K64" s="454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</row>
    <row r="65" spans="1:34" ht="14.25" customHeight="1">
      <c r="A65" s="97"/>
      <c r="B65" s="97"/>
      <c r="C65" s="322"/>
      <c r="D65" s="276"/>
      <c r="E65" s="276"/>
      <c r="F65" s="276"/>
      <c r="G65" s="276"/>
      <c r="H65" s="276"/>
      <c r="I65" s="276"/>
      <c r="J65" s="276"/>
      <c r="K65" s="276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</row>
    <row r="66" spans="1:34" ht="14.25" customHeight="1">
      <c r="A66" s="97"/>
      <c r="B66" s="97"/>
      <c r="C66" s="322"/>
      <c r="D66" s="450">
        <v>6</v>
      </c>
      <c r="E66" s="449"/>
      <c r="F66" s="451"/>
      <c r="G66" s="452"/>
      <c r="H66" s="453"/>
      <c r="I66" s="454"/>
      <c r="J66" s="454"/>
      <c r="K66" s="454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1:34" ht="14.25" customHeight="1">
      <c r="A67" s="97"/>
      <c r="B67" s="97"/>
      <c r="C67" s="322"/>
      <c r="D67" s="276"/>
      <c r="E67" s="276"/>
      <c r="F67" s="276"/>
      <c r="G67" s="276"/>
      <c r="H67" s="276"/>
      <c r="I67" s="276"/>
      <c r="J67" s="276"/>
      <c r="K67" s="276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</row>
    <row r="68" spans="1:34" ht="14.25" customHeight="1">
      <c r="A68" s="97"/>
      <c r="B68" s="97"/>
      <c r="C68" s="322"/>
      <c r="D68" s="450">
        <v>7</v>
      </c>
      <c r="E68" s="449"/>
      <c r="F68" s="451"/>
      <c r="G68" s="452"/>
      <c r="H68" s="453"/>
      <c r="I68" s="454"/>
      <c r="J68" s="454"/>
      <c r="K68" s="454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</row>
    <row r="69" spans="1:34" ht="14.25" customHeight="1">
      <c r="A69" s="97"/>
      <c r="B69" s="97"/>
      <c r="C69" s="322"/>
      <c r="D69" s="276"/>
      <c r="E69" s="276"/>
      <c r="F69" s="276"/>
      <c r="G69" s="276"/>
      <c r="H69" s="276"/>
      <c r="I69" s="276"/>
      <c r="J69" s="276"/>
      <c r="K69" s="276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</row>
    <row r="70" spans="1:34" ht="14.25" customHeight="1">
      <c r="A70" s="97"/>
      <c r="B70" s="97"/>
      <c r="C70" s="322"/>
      <c r="D70" s="455">
        <v>8</v>
      </c>
      <c r="E70" s="449"/>
      <c r="F70" s="451"/>
      <c r="G70" s="452"/>
      <c r="H70" s="453"/>
      <c r="I70" s="454"/>
      <c r="J70" s="454"/>
      <c r="K70" s="454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</row>
    <row r="71" spans="1:34" ht="14.25" customHeight="1">
      <c r="A71" s="97"/>
      <c r="B71" s="97"/>
      <c r="C71" s="322"/>
      <c r="D71" s="276"/>
      <c r="E71" s="276"/>
      <c r="F71" s="276"/>
      <c r="G71" s="276"/>
      <c r="H71" s="276"/>
      <c r="I71" s="276"/>
      <c r="J71" s="276"/>
      <c r="K71" s="276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</row>
    <row r="72" spans="1:34" ht="14.25" customHeight="1">
      <c r="A72" s="97"/>
      <c r="B72" s="97"/>
      <c r="C72" s="322"/>
      <c r="D72" s="450">
        <v>9</v>
      </c>
      <c r="E72" s="449"/>
      <c r="F72" s="451"/>
      <c r="G72" s="452"/>
      <c r="H72" s="453"/>
      <c r="I72" s="454"/>
      <c r="J72" s="454"/>
      <c r="K72" s="454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</row>
    <row r="73" spans="1:34" ht="14.25" customHeight="1">
      <c r="A73" s="97"/>
      <c r="B73" s="97"/>
      <c r="C73" s="322"/>
      <c r="D73" s="276"/>
      <c r="E73" s="276"/>
      <c r="F73" s="276"/>
      <c r="G73" s="276"/>
      <c r="H73" s="276"/>
      <c r="I73" s="276"/>
      <c r="J73" s="276"/>
      <c r="K73" s="276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</row>
    <row r="74" spans="1:34" ht="14.25" customHeight="1">
      <c r="A74" s="97"/>
      <c r="B74" s="97"/>
      <c r="C74" s="322"/>
      <c r="D74" s="450">
        <v>10</v>
      </c>
      <c r="E74" s="449"/>
      <c r="F74" s="451"/>
      <c r="G74" s="452"/>
      <c r="H74" s="453"/>
      <c r="I74" s="454"/>
      <c r="J74" s="454"/>
      <c r="K74" s="454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</row>
    <row r="75" spans="1:34" ht="14.25" customHeight="1">
      <c r="A75" s="97"/>
      <c r="B75" s="97"/>
      <c r="C75" s="276"/>
      <c r="D75" s="276"/>
      <c r="E75" s="276"/>
      <c r="F75" s="276"/>
      <c r="G75" s="276"/>
      <c r="H75" s="276"/>
      <c r="I75" s="276"/>
      <c r="J75" s="276"/>
      <c r="K75" s="276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</row>
    <row r="76" spans="1:34" ht="14.25" customHeight="1">
      <c r="A76" s="97"/>
      <c r="B76" s="97"/>
      <c r="C76" s="470" t="s">
        <v>245</v>
      </c>
      <c r="D76" s="450">
        <v>11</v>
      </c>
      <c r="E76" s="449"/>
      <c r="F76" s="451"/>
      <c r="G76" s="452"/>
      <c r="H76" s="453"/>
      <c r="I76" s="454"/>
      <c r="J76" s="454"/>
      <c r="K76" s="454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</row>
    <row r="77" spans="1:34" ht="14.25" customHeight="1">
      <c r="A77" s="97"/>
      <c r="B77" s="97"/>
      <c r="C77" s="322"/>
      <c r="D77" s="276"/>
      <c r="E77" s="276"/>
      <c r="F77" s="276"/>
      <c r="G77" s="276"/>
      <c r="H77" s="276"/>
      <c r="I77" s="276"/>
      <c r="J77" s="276"/>
      <c r="K77" s="276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</row>
    <row r="78" spans="1:34" ht="14.25" customHeight="1">
      <c r="A78" s="97"/>
      <c r="B78" s="97"/>
      <c r="C78" s="322"/>
      <c r="D78" s="450">
        <v>12</v>
      </c>
      <c r="E78" s="449"/>
      <c r="F78" s="451"/>
      <c r="G78" s="452"/>
      <c r="H78" s="453"/>
      <c r="I78" s="454"/>
      <c r="J78" s="454"/>
      <c r="K78" s="454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</row>
    <row r="79" spans="1:34" ht="14.25" customHeight="1">
      <c r="A79" s="97"/>
      <c r="B79" s="97"/>
      <c r="C79" s="322"/>
      <c r="D79" s="276"/>
      <c r="E79" s="276"/>
      <c r="F79" s="276"/>
      <c r="G79" s="276"/>
      <c r="H79" s="276"/>
      <c r="I79" s="276"/>
      <c r="J79" s="276"/>
      <c r="K79" s="276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</row>
    <row r="80" spans="1:34" ht="14.25" customHeight="1">
      <c r="A80" s="97"/>
      <c r="B80" s="97"/>
      <c r="C80" s="322"/>
      <c r="D80" s="450">
        <v>13</v>
      </c>
      <c r="E80" s="449"/>
      <c r="F80" s="451"/>
      <c r="G80" s="452"/>
      <c r="H80" s="453"/>
      <c r="I80" s="454"/>
      <c r="J80" s="454"/>
      <c r="K80" s="454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</row>
    <row r="81" spans="1:34" ht="14.25" customHeight="1">
      <c r="A81" s="97"/>
      <c r="B81" s="97"/>
      <c r="C81" s="322"/>
      <c r="D81" s="276"/>
      <c r="E81" s="276"/>
      <c r="F81" s="276"/>
      <c r="G81" s="276"/>
      <c r="H81" s="276"/>
      <c r="I81" s="276"/>
      <c r="J81" s="276"/>
      <c r="K81" s="276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</row>
    <row r="82" spans="1:34" ht="14.25" customHeight="1">
      <c r="A82" s="97"/>
      <c r="B82" s="97"/>
      <c r="C82" s="322"/>
      <c r="D82" s="450">
        <v>14</v>
      </c>
      <c r="E82" s="449"/>
      <c r="F82" s="451"/>
      <c r="G82" s="452"/>
      <c r="H82" s="453"/>
      <c r="I82" s="454"/>
      <c r="J82" s="454"/>
      <c r="K82" s="454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</row>
    <row r="83" spans="1:34" ht="14.25" customHeight="1">
      <c r="A83" s="97"/>
      <c r="B83" s="97"/>
      <c r="C83" s="322"/>
      <c r="D83" s="276"/>
      <c r="E83" s="276"/>
      <c r="F83" s="276"/>
      <c r="G83" s="276"/>
      <c r="H83" s="276"/>
      <c r="I83" s="276"/>
      <c r="J83" s="276"/>
      <c r="K83" s="276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</row>
    <row r="84" spans="1:34" ht="14.25" customHeight="1">
      <c r="A84" s="97"/>
      <c r="B84" s="97"/>
      <c r="C84" s="322"/>
      <c r="D84" s="455">
        <v>15</v>
      </c>
      <c r="E84" s="449"/>
      <c r="F84" s="451"/>
      <c r="G84" s="452"/>
      <c r="H84" s="453"/>
      <c r="I84" s="454"/>
      <c r="J84" s="454"/>
      <c r="K84" s="454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</row>
    <row r="85" spans="1:34" ht="14.25" customHeight="1">
      <c r="A85" s="97"/>
      <c r="B85" s="97"/>
      <c r="C85" s="322"/>
      <c r="D85" s="276"/>
      <c r="E85" s="276"/>
      <c r="F85" s="276"/>
      <c r="G85" s="276"/>
      <c r="H85" s="276"/>
      <c r="I85" s="276"/>
      <c r="J85" s="276"/>
      <c r="K85" s="276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</row>
    <row r="86" spans="1:34" ht="14.25" customHeight="1">
      <c r="A86" s="97"/>
      <c r="B86" s="97"/>
      <c r="C86" s="322"/>
      <c r="D86" s="450">
        <v>16</v>
      </c>
      <c r="E86" s="449"/>
      <c r="F86" s="451"/>
      <c r="G86" s="452"/>
      <c r="H86" s="453"/>
      <c r="I86" s="454"/>
      <c r="J86" s="454"/>
      <c r="K86" s="454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</row>
    <row r="87" spans="1:34" ht="14.25" customHeight="1">
      <c r="A87" s="97"/>
      <c r="B87" s="97"/>
      <c r="C87" s="322"/>
      <c r="D87" s="276"/>
      <c r="E87" s="276"/>
      <c r="F87" s="276"/>
      <c r="G87" s="276"/>
      <c r="H87" s="276"/>
      <c r="I87" s="276"/>
      <c r="J87" s="276"/>
      <c r="K87" s="276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</row>
    <row r="88" spans="1:34" ht="14.25" customHeight="1">
      <c r="A88" s="97"/>
      <c r="B88" s="97"/>
      <c r="C88" s="322"/>
      <c r="D88" s="450">
        <v>17</v>
      </c>
      <c r="E88" s="449"/>
      <c r="F88" s="451"/>
      <c r="G88" s="452"/>
      <c r="H88" s="453"/>
      <c r="I88" s="454"/>
      <c r="J88" s="454"/>
      <c r="K88" s="454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</row>
    <row r="89" spans="1:34" ht="14.25" customHeight="1">
      <c r="A89" s="97"/>
      <c r="B89" s="97"/>
      <c r="C89" s="322"/>
      <c r="D89" s="276"/>
      <c r="E89" s="276"/>
      <c r="F89" s="276"/>
      <c r="G89" s="276"/>
      <c r="H89" s="276"/>
      <c r="I89" s="276"/>
      <c r="J89" s="276"/>
      <c r="K89" s="276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</row>
    <row r="90" spans="1:34" ht="14.25" customHeight="1">
      <c r="A90" s="97"/>
      <c r="B90" s="97"/>
      <c r="C90" s="322"/>
      <c r="D90" s="455">
        <v>18</v>
      </c>
      <c r="E90" s="449"/>
      <c r="F90" s="451"/>
      <c r="G90" s="452"/>
      <c r="H90" s="453"/>
      <c r="I90" s="454"/>
      <c r="J90" s="454"/>
      <c r="K90" s="454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</row>
    <row r="91" spans="1:34" ht="14.25" customHeight="1">
      <c r="A91" s="97"/>
      <c r="B91" s="97"/>
      <c r="C91" s="322"/>
      <c r="D91" s="276"/>
      <c r="E91" s="276"/>
      <c r="F91" s="276"/>
      <c r="G91" s="276"/>
      <c r="H91" s="276"/>
      <c r="I91" s="276"/>
      <c r="J91" s="276"/>
      <c r="K91" s="276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</row>
    <row r="92" spans="1:34" ht="14.25" customHeight="1">
      <c r="A92" s="97"/>
      <c r="B92" s="97"/>
      <c r="C92" s="322"/>
      <c r="D92" s="450">
        <v>19</v>
      </c>
      <c r="E92" s="449"/>
      <c r="F92" s="451"/>
      <c r="G92" s="452"/>
      <c r="H92" s="453"/>
      <c r="I92" s="454"/>
      <c r="J92" s="454"/>
      <c r="K92" s="454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</row>
    <row r="93" spans="1:34" ht="14.25" customHeight="1">
      <c r="A93" s="97"/>
      <c r="B93" s="97"/>
      <c r="C93" s="322"/>
      <c r="D93" s="276"/>
      <c r="E93" s="276"/>
      <c r="F93" s="276"/>
      <c r="G93" s="276"/>
      <c r="H93" s="276"/>
      <c r="I93" s="276"/>
      <c r="J93" s="276"/>
      <c r="K93" s="276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</row>
    <row r="94" spans="1:34" ht="14.25" customHeight="1">
      <c r="A94" s="97"/>
      <c r="B94" s="97"/>
      <c r="C94" s="322"/>
      <c r="D94" s="450">
        <v>20</v>
      </c>
      <c r="E94" s="449"/>
      <c r="F94" s="451"/>
      <c r="G94" s="452"/>
      <c r="H94" s="453"/>
      <c r="I94" s="454"/>
      <c r="J94" s="454"/>
      <c r="K94" s="454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</row>
    <row r="95" spans="1:34" ht="14.25" customHeight="1">
      <c r="A95" s="97"/>
      <c r="B95" s="97"/>
      <c r="C95" s="276"/>
      <c r="D95" s="276"/>
      <c r="E95" s="276"/>
      <c r="F95" s="276"/>
      <c r="G95" s="276"/>
      <c r="H95" s="276"/>
      <c r="I95" s="276"/>
      <c r="J95" s="276"/>
      <c r="K95" s="276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</row>
    <row r="96" spans="1:34" ht="14.2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</row>
    <row r="97" spans="1:34" ht="14.2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</row>
    <row r="98" spans="1:34" ht="14.2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</row>
    <row r="99" spans="1:34" ht="14.2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</row>
    <row r="100" spans="1:34" ht="14.2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</row>
    <row r="101" spans="1:34" ht="14.2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</row>
    <row r="102" spans="1:34" ht="14.2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</row>
    <row r="103" spans="1:34" ht="14.2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</row>
    <row r="104" spans="1:34" ht="14.2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</row>
    <row r="105" spans="1:34" ht="14.2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</row>
    <row r="106" spans="1:34" ht="14.2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</row>
    <row r="107" spans="1:34" ht="14.2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</row>
    <row r="108" spans="1:34" ht="14.2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</row>
    <row r="109" spans="1:34" ht="14.2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</row>
    <row r="110" spans="1:34" ht="14.2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</row>
    <row r="111" spans="1:34" ht="14.2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</row>
    <row r="112" spans="1:34" ht="14.2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</row>
    <row r="113" spans="1:34" ht="14.2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</row>
    <row r="114" spans="1:34" ht="14.2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</row>
    <row r="115" spans="1:34" ht="14.2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</row>
    <row r="116" spans="1:34" ht="14.2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</row>
    <row r="117" spans="1:34" ht="14.2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</row>
    <row r="118" spans="1:34" ht="14.2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</row>
    <row r="119" spans="1:34" ht="14.2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</row>
    <row r="120" spans="1:34" ht="14.2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</row>
    <row r="121" spans="1:34" ht="14.2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</row>
    <row r="122" spans="1:34" ht="14.2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</row>
    <row r="123" spans="1:34" ht="14.2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</row>
    <row r="124" spans="1:34" ht="14.2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</row>
    <row r="125" spans="1:34" ht="14.2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</row>
    <row r="126" spans="1:34" ht="14.2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</row>
    <row r="127" spans="1:34" ht="14.2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</row>
    <row r="128" spans="1:34" ht="14.2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</row>
    <row r="129" spans="1:34" ht="14.2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</row>
    <row r="130" spans="1:34" ht="14.2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</row>
    <row r="131" spans="1:34" ht="14.2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</row>
    <row r="132" spans="1:34" ht="14.2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</row>
    <row r="133" spans="1:34" ht="14.2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</row>
    <row r="134" spans="1:34" ht="14.2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</row>
    <row r="135" spans="1:34" ht="14.2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</row>
    <row r="136" spans="1:34" ht="14.2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</row>
    <row r="137" spans="1:34" ht="14.2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</row>
    <row r="138" spans="1:34" ht="14.2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</row>
    <row r="139" spans="1:34" ht="14.2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</row>
    <row r="140" spans="1:34" ht="14.2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</row>
    <row r="141" spans="1:34" ht="14.2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</row>
    <row r="142" spans="1:34" ht="14.2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</row>
    <row r="143" spans="1:34" ht="14.2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</row>
    <row r="144" spans="1:34" ht="14.2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</row>
    <row r="145" spans="1:34" ht="14.2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</row>
    <row r="146" spans="1:34" ht="14.2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</row>
    <row r="147" spans="1:34" ht="14.2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</row>
    <row r="148" spans="1:34" ht="14.2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</row>
    <row r="149" spans="1:34" ht="14.2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</row>
    <row r="150" spans="1:34" ht="14.2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</row>
    <row r="151" spans="1:34" ht="14.2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</row>
    <row r="152" spans="1:34" ht="14.2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</row>
    <row r="153" spans="1:34" ht="14.2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</row>
    <row r="154" spans="1:34" ht="14.2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</row>
    <row r="155" spans="1:34" ht="14.2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</row>
    <row r="156" spans="1:34" ht="14.2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</row>
    <row r="157" spans="1:34" ht="14.2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</row>
    <row r="158" spans="1:34" ht="14.2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</row>
    <row r="159" spans="1:34" ht="14.2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</row>
    <row r="160" spans="1:34" ht="14.2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</row>
    <row r="161" spans="1:34" ht="14.2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</row>
    <row r="162" spans="1:34" ht="14.2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</row>
    <row r="163" spans="1:34" ht="14.2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</row>
    <row r="164" spans="1:34" ht="14.2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</row>
    <row r="165" spans="1:34" ht="14.2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</row>
    <row r="166" spans="1:34" ht="14.2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</row>
    <row r="167" spans="1:34" ht="14.2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</row>
    <row r="168" spans="1:34" ht="14.2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</row>
    <row r="169" spans="1:34" ht="14.2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</row>
    <row r="170" spans="1:34" ht="14.2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</row>
    <row r="171" spans="1:34" ht="14.2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</row>
    <row r="172" spans="1:34" ht="14.2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</row>
    <row r="173" spans="1:34" ht="14.2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</row>
    <row r="174" spans="1:34" ht="14.2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</row>
    <row r="175" spans="1:34" ht="14.2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</row>
    <row r="176" spans="1:34" ht="14.2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</row>
    <row r="177" spans="1:34" ht="14.2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</row>
    <row r="178" spans="1:34" ht="14.2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</row>
    <row r="179" spans="1:34" ht="14.2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</row>
    <row r="180" spans="1:34" ht="14.2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</row>
    <row r="181" spans="1:34" ht="14.2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</row>
    <row r="182" spans="1:34" ht="14.2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</row>
    <row r="183" spans="1:34" ht="14.2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</row>
    <row r="184" spans="1:34" ht="14.2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</row>
    <row r="185" spans="1:34" ht="14.2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</row>
    <row r="186" spans="1:34" ht="14.2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</row>
    <row r="187" spans="1:34" ht="14.2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</row>
    <row r="188" spans="1:34" ht="14.2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</row>
    <row r="189" spans="1:34" ht="14.2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</row>
    <row r="190" spans="1:34" ht="14.2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</row>
    <row r="191" spans="1:34" ht="14.2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</row>
    <row r="192" spans="1:34" ht="14.2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</row>
    <row r="193" spans="1:34" ht="14.2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</row>
    <row r="194" spans="1:34" ht="14.2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</row>
    <row r="195" spans="1:34" ht="14.2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</row>
    <row r="196" spans="1:34" ht="14.2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</row>
    <row r="197" spans="1:34" ht="14.2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</row>
    <row r="198" spans="1:34" ht="14.2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</row>
    <row r="199" spans="1:34" ht="14.2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</row>
    <row r="200" spans="1:34" ht="14.2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</row>
    <row r="201" spans="1:34" ht="14.2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</row>
    <row r="202" spans="1:34" ht="14.2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</row>
    <row r="203" spans="1:34" ht="14.2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</row>
    <row r="204" spans="1:34" ht="14.2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</row>
    <row r="205" spans="1:34" ht="14.2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</row>
    <row r="206" spans="1:34" ht="14.2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</row>
    <row r="207" spans="1:34" ht="14.2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</row>
    <row r="208" spans="1:34" ht="14.2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</row>
    <row r="209" spans="1:34" ht="14.2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</row>
    <row r="210" spans="1:34" ht="14.2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</row>
    <row r="211" spans="1:34" ht="14.2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</row>
    <row r="212" spans="1:34" ht="14.2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</row>
    <row r="213" spans="1:34" ht="14.2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</row>
    <row r="214" spans="1:34" ht="14.2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</row>
    <row r="215" spans="1:34" ht="14.2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</row>
    <row r="216" spans="1:34" ht="14.2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</row>
    <row r="217" spans="1:34" ht="14.2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</row>
    <row r="218" spans="1:34" ht="14.2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</row>
    <row r="219" spans="1:34" ht="14.2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</row>
    <row r="220" spans="1:34" ht="14.2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</row>
    <row r="221" spans="1:34" ht="14.2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</row>
    <row r="222" spans="1:34" ht="14.2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</row>
    <row r="223" spans="1:34" ht="14.2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</row>
    <row r="224" spans="1:34" ht="14.2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</row>
    <row r="225" spans="1:34" ht="14.2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</row>
    <row r="226" spans="1:34" ht="14.2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</row>
    <row r="227" spans="1:34" ht="14.2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</row>
    <row r="228" spans="1:34" ht="14.2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</row>
    <row r="229" spans="1:34" ht="14.2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</row>
    <row r="230" spans="1:34" ht="14.2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</row>
    <row r="231" spans="1:34" ht="14.2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</row>
    <row r="232" spans="1:34" ht="14.2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</row>
    <row r="233" spans="1:34" ht="14.2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</row>
    <row r="234" spans="1:34" ht="14.2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</row>
    <row r="235" spans="1:34" ht="14.2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</row>
    <row r="236" spans="1:34" ht="14.2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</row>
    <row r="237" spans="1:34" ht="14.2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</row>
    <row r="238" spans="1:34" ht="14.2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</row>
    <row r="239" spans="1:34" ht="14.2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</row>
    <row r="240" spans="1:34" ht="14.2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</row>
    <row r="241" spans="1:34" ht="14.2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</row>
    <row r="242" spans="1:34" ht="14.2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</row>
    <row r="243" spans="1:34" ht="14.2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</row>
    <row r="244" spans="1:34" ht="14.2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</row>
    <row r="245" spans="1:34" ht="14.2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</row>
    <row r="246" spans="1:34" ht="14.2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</row>
    <row r="247" spans="1:34" ht="14.2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</row>
    <row r="248" spans="1:34" ht="14.2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</row>
    <row r="249" spans="1:34" ht="14.2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</row>
    <row r="250" spans="1:34" ht="14.2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</row>
    <row r="251" spans="1:34" ht="14.2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</row>
    <row r="252" spans="1:34" ht="14.2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</row>
    <row r="253" spans="1:34" ht="14.2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</row>
    <row r="254" spans="1:34" ht="14.2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</row>
    <row r="255" spans="1:34" ht="14.2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</row>
    <row r="256" spans="1:34" ht="14.2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</row>
    <row r="257" spans="1:34" ht="14.2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</row>
    <row r="258" spans="1:34" ht="14.2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</row>
    <row r="259" spans="1:34" ht="14.2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</row>
    <row r="260" spans="1:34" ht="14.2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</row>
    <row r="261" spans="1:34" ht="14.2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</row>
    <row r="262" spans="1:34" ht="14.2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</row>
    <row r="263" spans="1:34" ht="14.2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</row>
    <row r="264" spans="1:34" ht="14.2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</row>
    <row r="265" spans="1:34" ht="14.2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</row>
    <row r="266" spans="1:34" ht="14.2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</row>
    <row r="267" spans="1:34" ht="14.2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</row>
    <row r="268" spans="1:34" ht="14.2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</row>
    <row r="269" spans="1:34" ht="14.2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</row>
    <row r="270" spans="1:34" ht="14.2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</row>
    <row r="271" spans="1:34" ht="14.2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</row>
    <row r="272" spans="1:34" ht="14.2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</row>
    <row r="273" spans="1:34" ht="14.2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</row>
    <row r="274" spans="1:34" ht="14.2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</row>
    <row r="275" spans="1:34" ht="14.2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</row>
    <row r="276" spans="1:34" ht="14.2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</row>
    <row r="277" spans="1:34" ht="14.2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</row>
    <row r="278" spans="1:34" ht="14.2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</row>
    <row r="279" spans="1:34" ht="14.2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</row>
    <row r="280" spans="1:34" ht="14.2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</row>
    <row r="281" spans="1:34" ht="14.2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</row>
    <row r="282" spans="1:34" ht="14.2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</row>
    <row r="283" spans="1:34" ht="14.2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</row>
    <row r="284" spans="1:34" ht="14.2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</row>
    <row r="285" spans="1:34" ht="14.2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</row>
    <row r="286" spans="1:34" ht="14.2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</row>
    <row r="287" spans="1:34" ht="14.2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</row>
    <row r="288" spans="1:34" ht="14.2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</row>
    <row r="289" spans="1:34" ht="14.2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</row>
    <row r="290" spans="1:34" ht="14.2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</row>
    <row r="291" spans="1:34" ht="14.2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</row>
    <row r="292" spans="1:34" ht="14.2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</row>
    <row r="293" spans="1:34" ht="14.2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</row>
    <row r="294" spans="1:34" ht="14.2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</row>
    <row r="295" spans="1:34" ht="15.75" customHeight="1"/>
    <row r="296" spans="1:34" ht="15.75" customHeight="1"/>
    <row r="297" spans="1:34" ht="15.75" customHeight="1"/>
    <row r="298" spans="1:34" ht="15.75" customHeight="1"/>
    <row r="299" spans="1:34" ht="15.75" customHeight="1"/>
    <row r="300" spans="1:34" ht="15.75" customHeight="1"/>
    <row r="301" spans="1:34" ht="15.75" customHeight="1"/>
    <row r="302" spans="1:34" ht="15.75" customHeight="1"/>
    <row r="303" spans="1:34" ht="15.75" customHeight="1"/>
    <row r="304" spans="1:3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1">
    <mergeCell ref="A1:B1"/>
    <mergeCell ref="C1:S1"/>
    <mergeCell ref="E3:L6"/>
    <mergeCell ref="N3:Q5"/>
    <mergeCell ref="R3:R6"/>
    <mergeCell ref="S3:S6"/>
    <mergeCell ref="N6:Q6"/>
    <mergeCell ref="N7:O7"/>
    <mergeCell ref="N8:O9"/>
    <mergeCell ref="S8:S9"/>
    <mergeCell ref="D8:D9"/>
    <mergeCell ref="B9:C9"/>
    <mergeCell ref="I8:I9"/>
    <mergeCell ref="J8:J9"/>
    <mergeCell ref="P7:Q7"/>
    <mergeCell ref="A8:A27"/>
    <mergeCell ref="K8:K9"/>
    <mergeCell ref="L8:L9"/>
    <mergeCell ref="P8:Q9"/>
    <mergeCell ref="I10:I11"/>
    <mergeCell ref="J10:J11"/>
    <mergeCell ref="K10:K11"/>
    <mergeCell ref="L10:L11"/>
    <mergeCell ref="N10:O11"/>
    <mergeCell ref="S10:S11"/>
    <mergeCell ref="D10:D11"/>
    <mergeCell ref="B11:C11"/>
    <mergeCell ref="K12:K13"/>
    <mergeCell ref="L12:L13"/>
    <mergeCell ref="N12:O13"/>
    <mergeCell ref="P12:Q13"/>
    <mergeCell ref="S12:S13"/>
    <mergeCell ref="B13:C13"/>
    <mergeCell ref="D12:D13"/>
    <mergeCell ref="I12:I13"/>
    <mergeCell ref="J12:J13"/>
    <mergeCell ref="P10:Q11"/>
    <mergeCell ref="D14:D15"/>
    <mergeCell ref="B15:C15"/>
    <mergeCell ref="I14:I15"/>
    <mergeCell ref="J14:J15"/>
    <mergeCell ref="K14:K15"/>
    <mergeCell ref="L14:L15"/>
    <mergeCell ref="N14:O15"/>
    <mergeCell ref="P14:Q15"/>
    <mergeCell ref="S14:S15"/>
    <mergeCell ref="S16:S17"/>
    <mergeCell ref="D16:D17"/>
    <mergeCell ref="I16:I17"/>
    <mergeCell ref="J16:J17"/>
    <mergeCell ref="K16:K17"/>
    <mergeCell ref="L16:L17"/>
    <mergeCell ref="N16:O17"/>
    <mergeCell ref="P16:Q17"/>
    <mergeCell ref="B17:C17"/>
    <mergeCell ref="K20:K21"/>
    <mergeCell ref="L20:L21"/>
    <mergeCell ref="N20:O21"/>
    <mergeCell ref="S20:S21"/>
    <mergeCell ref="P20:Q21"/>
    <mergeCell ref="B21:C21"/>
    <mergeCell ref="D18:D19"/>
    <mergeCell ref="I18:I19"/>
    <mergeCell ref="J18:J19"/>
    <mergeCell ref="K18:K19"/>
    <mergeCell ref="L18:L19"/>
    <mergeCell ref="N18:O19"/>
    <mergeCell ref="S18:S19"/>
    <mergeCell ref="P18:Q19"/>
    <mergeCell ref="B19:C19"/>
    <mergeCell ref="D24:D25"/>
    <mergeCell ref="I24:I25"/>
    <mergeCell ref="J24:J25"/>
    <mergeCell ref="K24:K25"/>
    <mergeCell ref="L24:L25"/>
    <mergeCell ref="N24:O25"/>
    <mergeCell ref="S24:S25"/>
    <mergeCell ref="P24:Q25"/>
    <mergeCell ref="B25:C25"/>
    <mergeCell ref="R11:R27"/>
    <mergeCell ref="L26:L27"/>
    <mergeCell ref="N26:O27"/>
    <mergeCell ref="D22:D23"/>
    <mergeCell ref="I22:I23"/>
    <mergeCell ref="J22:J23"/>
    <mergeCell ref="K22:K23"/>
    <mergeCell ref="L22:L23"/>
    <mergeCell ref="N22:O23"/>
    <mergeCell ref="S22:S23"/>
    <mergeCell ref="P22:Q23"/>
    <mergeCell ref="B23:C23"/>
    <mergeCell ref="D20:D21"/>
    <mergeCell ref="I20:I21"/>
    <mergeCell ref="J20:J21"/>
    <mergeCell ref="D26:D27"/>
    <mergeCell ref="I26:I27"/>
    <mergeCell ref="B32:C32"/>
    <mergeCell ref="B34:C34"/>
    <mergeCell ref="J26:J27"/>
    <mergeCell ref="K26:K27"/>
    <mergeCell ref="S26:S27"/>
    <mergeCell ref="N28:R28"/>
    <mergeCell ref="S29:S30"/>
    <mergeCell ref="S31:S32"/>
    <mergeCell ref="S33:S34"/>
    <mergeCell ref="P26:Q27"/>
    <mergeCell ref="B27:C27"/>
    <mergeCell ref="L29:L30"/>
    <mergeCell ref="N29:O30"/>
    <mergeCell ref="P29:Q30"/>
    <mergeCell ref="D29:D30"/>
    <mergeCell ref="B30:C30"/>
    <mergeCell ref="I29:I30"/>
    <mergeCell ref="I31:I32"/>
    <mergeCell ref="J31:J32"/>
    <mergeCell ref="K31:K32"/>
    <mergeCell ref="L31:L32"/>
    <mergeCell ref="N31:O32"/>
    <mergeCell ref="D31:D32"/>
    <mergeCell ref="D33:D34"/>
    <mergeCell ref="I33:I34"/>
    <mergeCell ref="J33:J34"/>
    <mergeCell ref="K33:K34"/>
    <mergeCell ref="L33:L34"/>
    <mergeCell ref="N33:O34"/>
    <mergeCell ref="P33:Q34"/>
    <mergeCell ref="D35:D36"/>
    <mergeCell ref="I35:I36"/>
    <mergeCell ref="J35:J36"/>
    <mergeCell ref="K35:K36"/>
    <mergeCell ref="S45:S46"/>
    <mergeCell ref="S47:S48"/>
    <mergeCell ref="L35:L36"/>
    <mergeCell ref="N35:O36"/>
    <mergeCell ref="S35:S36"/>
    <mergeCell ref="S37:S38"/>
    <mergeCell ref="S39:S40"/>
    <mergeCell ref="S41:S42"/>
    <mergeCell ref="S43:S44"/>
    <mergeCell ref="P35:Q36"/>
    <mergeCell ref="D68:D69"/>
    <mergeCell ref="E68:E69"/>
    <mergeCell ref="F68:F69"/>
    <mergeCell ref="G68:G69"/>
    <mergeCell ref="H68:H69"/>
    <mergeCell ref="I68:I69"/>
    <mergeCell ref="D70:D71"/>
    <mergeCell ref="E70:E71"/>
    <mergeCell ref="F70:F71"/>
    <mergeCell ref="G70:G71"/>
    <mergeCell ref="H70:H71"/>
    <mergeCell ref="I70:I71"/>
    <mergeCell ref="D72:D73"/>
    <mergeCell ref="E72:E73"/>
    <mergeCell ref="J76:J77"/>
    <mergeCell ref="J78:J79"/>
    <mergeCell ref="K78:K79"/>
    <mergeCell ref="J80:J81"/>
    <mergeCell ref="K80:K81"/>
    <mergeCell ref="J82:J83"/>
    <mergeCell ref="K82:K83"/>
    <mergeCell ref="J72:J73"/>
    <mergeCell ref="K72:K73"/>
    <mergeCell ref="J74:J75"/>
    <mergeCell ref="K74:K75"/>
    <mergeCell ref="K76:K77"/>
    <mergeCell ref="F72:F73"/>
    <mergeCell ref="G72:G73"/>
    <mergeCell ref="H72:H73"/>
    <mergeCell ref="I72:I73"/>
    <mergeCell ref="F74:F75"/>
    <mergeCell ref="G74:G75"/>
    <mergeCell ref="F76:F77"/>
    <mergeCell ref="G76:G77"/>
    <mergeCell ref="F78:F79"/>
    <mergeCell ref="G78:G79"/>
    <mergeCell ref="H74:H75"/>
    <mergeCell ref="I74:I75"/>
    <mergeCell ref="H76:H77"/>
    <mergeCell ref="I76:I77"/>
    <mergeCell ref="H78:H79"/>
    <mergeCell ref="I78:I79"/>
    <mergeCell ref="D47:D48"/>
    <mergeCell ref="I47:I48"/>
    <mergeCell ref="C56:C75"/>
    <mergeCell ref="D56:D57"/>
    <mergeCell ref="E56:E57"/>
    <mergeCell ref="F56:F57"/>
    <mergeCell ref="G56:G57"/>
    <mergeCell ref="B48:C48"/>
    <mergeCell ref="D62:D63"/>
    <mergeCell ref="E62:E63"/>
    <mergeCell ref="D64:D65"/>
    <mergeCell ref="E64:E65"/>
    <mergeCell ref="D66:D67"/>
    <mergeCell ref="E66:E67"/>
    <mergeCell ref="D74:D75"/>
    <mergeCell ref="E74:E75"/>
    <mergeCell ref="C76:C95"/>
    <mergeCell ref="D76:D77"/>
    <mergeCell ref="G80:G81"/>
    <mergeCell ref="H80:H81"/>
    <mergeCell ref="I80:I81"/>
    <mergeCell ref="D82:D83"/>
    <mergeCell ref="E82:E83"/>
    <mergeCell ref="F82:F83"/>
    <mergeCell ref="G82:G83"/>
    <mergeCell ref="H82:H83"/>
    <mergeCell ref="I82:I83"/>
    <mergeCell ref="B36:C36"/>
    <mergeCell ref="D37:D38"/>
    <mergeCell ref="I37:I38"/>
    <mergeCell ref="J37:J38"/>
    <mergeCell ref="K37:K38"/>
    <mergeCell ref="L37:L38"/>
    <mergeCell ref="N37:O38"/>
    <mergeCell ref="P37:Q38"/>
    <mergeCell ref="B38:C38"/>
    <mergeCell ref="D39:D40"/>
    <mergeCell ref="I39:I40"/>
    <mergeCell ref="J39:J40"/>
    <mergeCell ref="K39:K40"/>
    <mergeCell ref="L39:L40"/>
    <mergeCell ref="N39:O40"/>
    <mergeCell ref="P39:Q40"/>
    <mergeCell ref="B40:C40"/>
    <mergeCell ref="D41:D42"/>
    <mergeCell ref="I41:I42"/>
    <mergeCell ref="J41:J42"/>
    <mergeCell ref="K41:K42"/>
    <mergeCell ref="L41:L42"/>
    <mergeCell ref="N41:O42"/>
    <mergeCell ref="P41:Q42"/>
    <mergeCell ref="B42:C42"/>
    <mergeCell ref="N43:O44"/>
    <mergeCell ref="P43:Q44"/>
    <mergeCell ref="B44:C44"/>
    <mergeCell ref="D45:D46"/>
    <mergeCell ref="I45:I46"/>
    <mergeCell ref="J45:J46"/>
    <mergeCell ref="K45:K46"/>
    <mergeCell ref="L45:L46"/>
    <mergeCell ref="N45:O46"/>
    <mergeCell ref="P45:Q46"/>
    <mergeCell ref="B46:C46"/>
    <mergeCell ref="A29:A48"/>
    <mergeCell ref="J29:J30"/>
    <mergeCell ref="K29:K30"/>
    <mergeCell ref="R29:R48"/>
    <mergeCell ref="P31:Q32"/>
    <mergeCell ref="H56:H57"/>
    <mergeCell ref="I56:I57"/>
    <mergeCell ref="J56:J57"/>
    <mergeCell ref="K56:K57"/>
    <mergeCell ref="J47:J48"/>
    <mergeCell ref="K47:K48"/>
    <mergeCell ref="I50:L50"/>
    <mergeCell ref="I52:J52"/>
    <mergeCell ref="K52:L52"/>
    <mergeCell ref="E54:K54"/>
    <mergeCell ref="L47:L48"/>
    <mergeCell ref="N47:O48"/>
    <mergeCell ref="N50:Q50"/>
    <mergeCell ref="P47:Q48"/>
    <mergeCell ref="D43:D44"/>
    <mergeCell ref="I43:I44"/>
    <mergeCell ref="J43:J44"/>
    <mergeCell ref="K43:K44"/>
    <mergeCell ref="L43:L44"/>
    <mergeCell ref="J58:J59"/>
    <mergeCell ref="K58:K59"/>
    <mergeCell ref="D58:D59"/>
    <mergeCell ref="E58:E59"/>
    <mergeCell ref="F58:F59"/>
    <mergeCell ref="G58:G59"/>
    <mergeCell ref="H58:H59"/>
    <mergeCell ref="I58:I59"/>
    <mergeCell ref="D60:D61"/>
    <mergeCell ref="E60:E61"/>
    <mergeCell ref="F60:F61"/>
    <mergeCell ref="G60:G61"/>
    <mergeCell ref="H60:H61"/>
    <mergeCell ref="I60:I61"/>
    <mergeCell ref="J60:J61"/>
    <mergeCell ref="K60:K61"/>
    <mergeCell ref="J66:J67"/>
    <mergeCell ref="J68:J69"/>
    <mergeCell ref="K68:K69"/>
    <mergeCell ref="J70:J71"/>
    <mergeCell ref="K70:K71"/>
    <mergeCell ref="F62:F63"/>
    <mergeCell ref="G62:G63"/>
    <mergeCell ref="J62:J63"/>
    <mergeCell ref="K62:K63"/>
    <mergeCell ref="J64:J65"/>
    <mergeCell ref="K64:K65"/>
    <mergeCell ref="K66:K67"/>
    <mergeCell ref="H62:H63"/>
    <mergeCell ref="I62:I63"/>
    <mergeCell ref="F64:F65"/>
    <mergeCell ref="G64:G65"/>
    <mergeCell ref="H64:H65"/>
    <mergeCell ref="I64:I65"/>
    <mergeCell ref="F66:F67"/>
    <mergeCell ref="G66:G67"/>
    <mergeCell ref="H66:H67"/>
    <mergeCell ref="I66:I67"/>
    <mergeCell ref="J84:J85"/>
    <mergeCell ref="K84:K85"/>
    <mergeCell ref="D86:D87"/>
    <mergeCell ref="E86:E87"/>
    <mergeCell ref="F86:F87"/>
    <mergeCell ref="G86:G87"/>
    <mergeCell ref="H86:H87"/>
    <mergeCell ref="I86:I87"/>
    <mergeCell ref="J86:J87"/>
    <mergeCell ref="K86:K87"/>
    <mergeCell ref="J88:J89"/>
    <mergeCell ref="K88:K89"/>
    <mergeCell ref="D90:D91"/>
    <mergeCell ref="E90:E91"/>
    <mergeCell ref="F90:F91"/>
    <mergeCell ref="G90:G91"/>
    <mergeCell ref="H90:H91"/>
    <mergeCell ref="I90:I91"/>
    <mergeCell ref="J90:J91"/>
    <mergeCell ref="K90:K91"/>
    <mergeCell ref="J92:J93"/>
    <mergeCell ref="K92:K93"/>
    <mergeCell ref="D94:D95"/>
    <mergeCell ref="E94:E95"/>
    <mergeCell ref="F94:F95"/>
    <mergeCell ref="G94:G95"/>
    <mergeCell ref="H94:H95"/>
    <mergeCell ref="I94:I95"/>
    <mergeCell ref="J94:J95"/>
    <mergeCell ref="K94:K95"/>
    <mergeCell ref="E76:E77"/>
    <mergeCell ref="D78:D79"/>
    <mergeCell ref="E78:E79"/>
    <mergeCell ref="D92:D93"/>
    <mergeCell ref="E92:E93"/>
    <mergeCell ref="F92:F93"/>
    <mergeCell ref="G92:G93"/>
    <mergeCell ref="H92:H93"/>
    <mergeCell ref="I92:I93"/>
    <mergeCell ref="D88:D89"/>
    <mergeCell ref="E88:E89"/>
    <mergeCell ref="F88:F89"/>
    <mergeCell ref="G88:G89"/>
    <mergeCell ref="H88:H89"/>
    <mergeCell ref="I88:I89"/>
    <mergeCell ref="D84:D85"/>
    <mergeCell ref="E84:E85"/>
    <mergeCell ref="F84:F85"/>
    <mergeCell ref="G84:G85"/>
    <mergeCell ref="H84:H85"/>
    <mergeCell ref="I84:I85"/>
    <mergeCell ref="D80:D81"/>
    <mergeCell ref="E80:E81"/>
    <mergeCell ref="F80:F81"/>
  </mergeCells>
  <conditionalFormatting sqref="E9:H9">
    <cfRule type="cellIs" dxfId="108" priority="23" operator="equal">
      <formula>"NOK"</formula>
    </cfRule>
    <cfRule type="cellIs" dxfId="107" priority="24" operator="equal">
      <formula>"OK"</formula>
    </cfRule>
    <cfRule type="cellIs" dxfId="106" priority="25" operator="equal">
      <formula>"conditional ok"</formula>
    </cfRule>
  </conditionalFormatting>
  <conditionalFormatting sqref="E11:H11">
    <cfRule type="cellIs" dxfId="105" priority="30" operator="equal">
      <formula>"OK"</formula>
    </cfRule>
    <cfRule type="cellIs" dxfId="104" priority="29" operator="equal">
      <formula>"NOK"</formula>
    </cfRule>
    <cfRule type="cellIs" dxfId="103" priority="31" operator="equal">
      <formula>"conditional ok"</formula>
    </cfRule>
  </conditionalFormatting>
  <conditionalFormatting sqref="E13:H13">
    <cfRule type="cellIs" dxfId="102" priority="37" operator="equal">
      <formula>"conditional ok"</formula>
    </cfRule>
    <cfRule type="cellIs" dxfId="101" priority="35" operator="equal">
      <formula>"NOK"</formula>
    </cfRule>
    <cfRule type="cellIs" dxfId="100" priority="36" operator="equal">
      <formula>"OK"</formula>
    </cfRule>
  </conditionalFormatting>
  <conditionalFormatting sqref="E15:H15">
    <cfRule type="cellIs" dxfId="99" priority="41" operator="equal">
      <formula>"NOK"</formula>
    </cfRule>
    <cfRule type="cellIs" dxfId="98" priority="42" operator="equal">
      <formula>"OK"</formula>
    </cfRule>
    <cfRule type="cellIs" dxfId="97" priority="43" operator="equal">
      <formula>"conditional ok"</formula>
    </cfRule>
  </conditionalFormatting>
  <conditionalFormatting sqref="E17:H17">
    <cfRule type="cellIs" dxfId="96" priority="127" operator="equal">
      <formula>"conditional ok"</formula>
    </cfRule>
    <cfRule type="cellIs" dxfId="95" priority="126" operator="equal">
      <formula>"OK"</formula>
    </cfRule>
    <cfRule type="cellIs" dxfId="94" priority="125" operator="equal">
      <formula>"NOK"</formula>
    </cfRule>
  </conditionalFormatting>
  <conditionalFormatting sqref="E19:H19">
    <cfRule type="cellIs" dxfId="93" priority="144" operator="equal">
      <formula>"OK"</formula>
    </cfRule>
    <cfRule type="cellIs" dxfId="92" priority="143" operator="equal">
      <formula>"NOK"</formula>
    </cfRule>
    <cfRule type="cellIs" dxfId="91" priority="145" operator="equal">
      <formula>"conditional ok"</formula>
    </cfRule>
  </conditionalFormatting>
  <conditionalFormatting sqref="E21:H21">
    <cfRule type="cellIs" dxfId="90" priority="162" operator="equal">
      <formula>"OK"</formula>
    </cfRule>
    <cfRule type="cellIs" dxfId="89" priority="161" operator="equal">
      <formula>"NOK"</formula>
    </cfRule>
    <cfRule type="cellIs" dxfId="88" priority="163" operator="equal">
      <formula>"conditional ok"</formula>
    </cfRule>
  </conditionalFormatting>
  <conditionalFormatting sqref="E23:H23">
    <cfRule type="cellIs" dxfId="87" priority="181" operator="equal">
      <formula>"conditional ok"</formula>
    </cfRule>
    <cfRule type="cellIs" dxfId="86" priority="180" operator="equal">
      <formula>"OK"</formula>
    </cfRule>
    <cfRule type="cellIs" dxfId="85" priority="179" operator="equal">
      <formula>"NOK"</formula>
    </cfRule>
  </conditionalFormatting>
  <conditionalFormatting sqref="E25:H25">
    <cfRule type="cellIs" dxfId="84" priority="198" operator="equal">
      <formula>"OK"</formula>
    </cfRule>
    <cfRule type="cellIs" dxfId="83" priority="197" operator="equal">
      <formula>"NOK"</formula>
    </cfRule>
    <cfRule type="cellIs" dxfId="82" priority="199" operator="equal">
      <formula>"conditional ok"</formula>
    </cfRule>
  </conditionalFormatting>
  <conditionalFormatting sqref="E27:H27">
    <cfRule type="cellIs" dxfId="81" priority="215" operator="equal">
      <formula>"NOK"</formula>
    </cfRule>
    <cfRule type="cellIs" dxfId="80" priority="216" operator="equal">
      <formula>"OK"</formula>
    </cfRule>
    <cfRule type="cellIs" dxfId="79" priority="217" operator="equal">
      <formula>"conditional ok"</formula>
    </cfRule>
  </conditionalFormatting>
  <conditionalFormatting sqref="E30:H30">
    <cfRule type="cellIs" dxfId="78" priority="48" operator="equal">
      <formula>"OK"</formula>
    </cfRule>
    <cfRule type="cellIs" dxfId="77" priority="49" operator="equal">
      <formula>"conditional ok"</formula>
    </cfRule>
    <cfRule type="cellIs" dxfId="76" priority="47" operator="equal">
      <formula>"NOK"</formula>
    </cfRule>
  </conditionalFormatting>
  <conditionalFormatting sqref="E32:H32">
    <cfRule type="cellIs" dxfId="75" priority="53" operator="equal">
      <formula>"NOK"</formula>
    </cfRule>
    <cfRule type="cellIs" dxfId="74" priority="54" operator="equal">
      <formula>"OK"</formula>
    </cfRule>
    <cfRule type="cellIs" dxfId="73" priority="55" operator="equal">
      <formula>"conditional ok"</formula>
    </cfRule>
  </conditionalFormatting>
  <conditionalFormatting sqref="E34:H34">
    <cfRule type="cellIs" dxfId="72" priority="60" operator="equal">
      <formula>"OK"</formula>
    </cfRule>
    <cfRule type="cellIs" dxfId="71" priority="61" operator="equal">
      <formula>"conditional ok"</formula>
    </cfRule>
    <cfRule type="cellIs" dxfId="70" priority="59" operator="equal">
      <formula>"NOK"</formula>
    </cfRule>
  </conditionalFormatting>
  <conditionalFormatting sqref="E36:H36">
    <cfRule type="cellIs" dxfId="69" priority="65" operator="equal">
      <formula>"NOK"</formula>
    </cfRule>
    <cfRule type="cellIs" dxfId="68" priority="66" operator="equal">
      <formula>"OK"</formula>
    </cfRule>
    <cfRule type="cellIs" dxfId="67" priority="67" operator="equal">
      <formula>"conditional ok"</formula>
    </cfRule>
  </conditionalFormatting>
  <conditionalFormatting sqref="E40:H40">
    <cfRule type="cellIs" dxfId="66" priority="231" operator="equal">
      <formula>"NOK"</formula>
    </cfRule>
    <cfRule type="cellIs" dxfId="65" priority="232" operator="equal">
      <formula>"OK"</formula>
    </cfRule>
    <cfRule type="cellIs" dxfId="64" priority="234" operator="equal">
      <formula>"conditional ok"</formula>
    </cfRule>
  </conditionalFormatting>
  <conditionalFormatting sqref="E42:H42">
    <cfRule type="cellIs" dxfId="63" priority="239" operator="equal">
      <formula>"NOK"</formula>
    </cfRule>
    <cfRule type="cellIs" dxfId="62" priority="240" operator="equal">
      <formula>"OK"</formula>
    </cfRule>
    <cfRule type="cellIs" dxfId="61" priority="242" operator="equal">
      <formula>"conditional ok"</formula>
    </cfRule>
  </conditionalFormatting>
  <conditionalFormatting sqref="E44:H44">
    <cfRule type="cellIs" dxfId="60" priority="247" operator="equal">
      <formula>"NOK"</formula>
    </cfRule>
    <cfRule type="cellIs" dxfId="59" priority="248" operator="equal">
      <formula>"OK"</formula>
    </cfRule>
    <cfRule type="cellIs" dxfId="58" priority="250" operator="equal">
      <formula>"conditional ok"</formula>
    </cfRule>
  </conditionalFormatting>
  <conditionalFormatting sqref="E46:H46">
    <cfRule type="cellIs" dxfId="57" priority="255" operator="equal">
      <formula>"NOK"</formula>
    </cfRule>
    <cfRule type="cellIs" dxfId="56" priority="256" operator="equal">
      <formula>"OK"</formula>
    </cfRule>
    <cfRule type="cellIs" dxfId="55" priority="258" operator="equal">
      <formula>"conditional ok"</formula>
    </cfRule>
  </conditionalFormatting>
  <conditionalFormatting sqref="E48:H48">
    <cfRule type="cellIs" dxfId="54" priority="266" operator="equal">
      <formula>"conditional ok"</formula>
    </cfRule>
    <cfRule type="cellIs" dxfId="53" priority="263" operator="equal">
      <formula>"NOK"</formula>
    </cfRule>
    <cfRule type="cellIs" dxfId="52" priority="264" operator="equal">
      <formula>"OK"</formula>
    </cfRule>
  </conditionalFormatting>
  <conditionalFormatting sqref="I8:J8 K8:L48 I10:J10 I12:J12 I14:J14 I29:J29 I31:J31 I33:J33 I35:J35 E38:H38">
    <cfRule type="cellIs" dxfId="51" priority="7" operator="equal">
      <formula>"OK"</formula>
    </cfRule>
    <cfRule type="cellIs" dxfId="50" priority="6" operator="equal">
      <formula>"NOK"</formula>
    </cfRule>
  </conditionalFormatting>
  <conditionalFormatting sqref="I16:J16">
    <cfRule type="cellIs" dxfId="49" priority="119" operator="equal">
      <formula>"NOK"</formula>
    </cfRule>
    <cfRule type="cellIs" dxfId="48" priority="120" operator="equal">
      <formula>"OK"</formula>
    </cfRule>
  </conditionalFormatting>
  <conditionalFormatting sqref="I18:J18">
    <cfRule type="cellIs" dxfId="47" priority="137" operator="equal">
      <formula>"NOK"</formula>
    </cfRule>
    <cfRule type="cellIs" dxfId="46" priority="138" operator="equal">
      <formula>"OK"</formula>
    </cfRule>
  </conditionalFormatting>
  <conditionalFormatting sqref="I20:J20">
    <cfRule type="cellIs" dxfId="45" priority="155" operator="equal">
      <formula>"NOK"</formula>
    </cfRule>
    <cfRule type="cellIs" dxfId="44" priority="156" operator="equal">
      <formula>"OK"</formula>
    </cfRule>
  </conditionalFormatting>
  <conditionalFormatting sqref="I22:J22">
    <cfRule type="cellIs" dxfId="43" priority="174" operator="equal">
      <formula>"OK"</formula>
    </cfRule>
    <cfRule type="cellIs" dxfId="42" priority="173" operator="equal">
      <formula>"NOK"</formula>
    </cfRule>
  </conditionalFormatting>
  <conditionalFormatting sqref="I24:J24">
    <cfRule type="cellIs" dxfId="41" priority="192" operator="equal">
      <formula>"OK"</formula>
    </cfRule>
    <cfRule type="cellIs" dxfId="40" priority="191" operator="equal">
      <formula>"NOK"</formula>
    </cfRule>
  </conditionalFormatting>
  <conditionalFormatting sqref="I26:J26">
    <cfRule type="cellIs" dxfId="39" priority="209" operator="equal">
      <formula>"NOK"</formula>
    </cfRule>
    <cfRule type="cellIs" dxfId="38" priority="210" operator="equal">
      <formula>"OK"</formula>
    </cfRule>
  </conditionalFormatting>
  <conditionalFormatting sqref="I37:J37">
    <cfRule type="cellIs" dxfId="37" priority="228" operator="equal">
      <formula>"OK"</formula>
    </cfRule>
    <cfRule type="cellIs" dxfId="36" priority="227" operator="equal">
      <formula>"NOK"</formula>
    </cfRule>
  </conditionalFormatting>
  <conditionalFormatting sqref="I39:J39">
    <cfRule type="cellIs" dxfId="35" priority="235" operator="equal">
      <formula>"NOK"</formula>
    </cfRule>
    <cfRule type="cellIs" dxfId="34" priority="236" operator="equal">
      <formula>"OK"</formula>
    </cfRule>
  </conditionalFormatting>
  <conditionalFormatting sqref="I41:J41">
    <cfRule type="cellIs" dxfId="33" priority="243" operator="equal">
      <formula>"NOK"</formula>
    </cfRule>
    <cfRule type="cellIs" dxfId="32" priority="244" operator="equal">
      <formula>"OK"</formula>
    </cfRule>
  </conditionalFormatting>
  <conditionalFormatting sqref="I43:J43">
    <cfRule type="cellIs" dxfId="31" priority="251" operator="equal">
      <formula>"NOK"</formula>
    </cfRule>
    <cfRule type="cellIs" dxfId="30" priority="252" operator="equal">
      <formula>"OK"</formula>
    </cfRule>
  </conditionalFormatting>
  <conditionalFormatting sqref="I45:J45">
    <cfRule type="cellIs" dxfId="29" priority="259" operator="equal">
      <formula>"NOK"</formula>
    </cfRule>
    <cfRule type="cellIs" dxfId="28" priority="260" operator="equal">
      <formula>"OK"</formula>
    </cfRule>
  </conditionalFormatting>
  <conditionalFormatting sqref="I47:J47">
    <cfRule type="cellIs" dxfId="27" priority="267" operator="equal">
      <formula>"NOK"</formula>
    </cfRule>
    <cfRule type="cellIs" dxfId="26" priority="268" operator="equal">
      <formula>"OK"</formula>
    </cfRule>
  </conditionalFormatting>
  <conditionalFormatting sqref="I8:L48 E38:H38">
    <cfRule type="cellIs" dxfId="25" priority="11" operator="equal">
      <formula>"conditional ok"</formula>
    </cfRule>
  </conditionalFormatting>
  <conditionalFormatting sqref="K8:L48">
    <cfRule type="cellIs" dxfId="24" priority="8" operator="equal">
      <formula>"CONDITIONNAL OK"</formula>
    </cfRule>
  </conditionalFormatting>
  <conditionalFormatting sqref="K52:L52">
    <cfRule type="cellIs" dxfId="23" priority="3" operator="equal">
      <formula>"100%"</formula>
    </cfRule>
    <cfRule type="cellIs" dxfId="22" priority="2" operator="notEqual">
      <formula>"100%"</formula>
    </cfRule>
    <cfRule type="cellIs" dxfId="21" priority="14" operator="equal">
      <formula>"100%"</formula>
    </cfRule>
    <cfRule type="containsBlanks" dxfId="20" priority="1">
      <formula>LEN(TRIM(K52))=0</formula>
    </cfRule>
    <cfRule type="cellIs" dxfId="19" priority="13" operator="notEqual">
      <formula>"100%"</formula>
    </cfRule>
    <cfRule type="containsBlanks" dxfId="18" priority="12">
      <formula>LEN(TRIM(K52))=0</formula>
    </cfRule>
  </conditionalFormatting>
  <conditionalFormatting sqref="S8:S27 S29:S48">
    <cfRule type="cellIs" dxfId="17" priority="5" operator="notEqual">
      <formula>9</formula>
    </cfRule>
    <cfRule type="cellIs" dxfId="16" priority="4" operator="equal">
      <formula>9</formula>
    </cfRule>
  </conditionalFormatting>
  <conditionalFormatting sqref="S50">
    <cfRule type="cellIs" dxfId="15" priority="16" operator="notEqual">
      <formula>9</formula>
    </cfRule>
    <cfRule type="cellIs" dxfId="14" priority="15" operator="equal">
      <formula>9</formula>
    </cfRule>
  </conditionalFormatting>
  <dataValidations count="7">
    <dataValidation type="list" allowBlank="1" showErrorMessage="1" sqref="J8 J10 J12 J14 J16 J18 J20 J22 J24 J26 J29 J31 J33 J35 J37 J39 J41 J43 J45 J47" xr:uid="{00000000-0002-0000-0800-000000000000}">
      <formula1>IF(I8="OK",Option1,Option3)</formula1>
    </dataValidation>
    <dataValidation type="list" allowBlank="1" showErrorMessage="1" sqref="J28" xr:uid="{00000000-0002-0000-0800-000001000000}">
      <formula1>TM__</formula1>
    </dataValidation>
    <dataValidation type="list" allowBlank="1" showErrorMessage="1" sqref="K28" xr:uid="{00000000-0002-0000-0800-000002000000}">
      <formula1>TF__</formula1>
    </dataValidation>
    <dataValidation type="list" allowBlank="1" showErrorMessage="1" sqref="S8 S10 S12 S14 S16 S18 S20 S22 S24 S26 S29 S31 S33 S35 S37 S39 S41 S43 S45 S47" xr:uid="{00000000-0002-0000-0800-000003000000}">
      <formula1>"0,1,2,3,4,5,6,7,8,9"</formula1>
    </dataValidation>
    <dataValidation type="list" allowBlank="1" showErrorMessage="1" sqref="I8 E9:H9 I10 E11:H11 I12 E13:H13 I14 E15:H15 I16 E17:H17 I18 E19:H19 I20 E21:H21 I22 E23:H23 I24 E25:H25 I26 E27:H27 I28:I29 E30:H30 I31 E32:H32 I33 E34:H34 I35 E36:H36 I37 E38:H38 I39 E40:H40 I41 E42:H42 I43 E44:H44 I45 E46:H46 I47 E48:H48" xr:uid="{00000000-0002-0000-0800-000004000000}">
      <formula1>Option1</formula1>
    </dataValidation>
    <dataValidation type="list" allowBlank="1" showErrorMessage="1" sqref="K8:L8 K10:L10 K12:L12 K14:L14 K16:L16 K18:L18 K20:L20 K22:L22 K24:L24 K26:L26 K29:L29 K31:L31 K33:L33 K35:L35 K37:L37 K39:L39 K41:L41 K43:L43 K45:L45 K47:L47" xr:uid="{00000000-0002-0000-0800-000005000000}">
      <formula1>IF(OR(J8="NOK",J8="Conditional OK"),Option3,Option1)</formula1>
    </dataValidation>
    <dataValidation type="list" allowBlank="1" showErrorMessage="1" sqref="L28" xr:uid="{00000000-0002-0000-0800-000006000000}">
      <formula1>TG__</formula1>
    </dataValidation>
  </dataValidations>
  <printOptions verticalCentered="1"/>
  <pageMargins left="0.19685039370078741" right="0.19685039370078741" top="0.15748031496062992" bottom="7.874015748031496E-2" header="0" footer="0"/>
  <pageSetup paperSize="9" orientation="landscape"/>
  <colBreaks count="1" manualBreakCount="1">
    <brk id="12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1" width="34.6640625" customWidth="1"/>
    <col min="2" max="3" width="11.33203125" customWidth="1"/>
    <col min="4" max="4" width="32.6640625" customWidth="1"/>
    <col min="5" max="5" width="17.109375" customWidth="1"/>
    <col min="6" max="6" width="17.44140625" customWidth="1"/>
    <col min="7" max="7" width="11.33203125" customWidth="1"/>
    <col min="8" max="8" width="30" customWidth="1"/>
    <col min="9" max="9" width="36.109375" customWidth="1"/>
    <col min="10" max="10" width="35.33203125" customWidth="1"/>
    <col min="11" max="11" width="33" customWidth="1"/>
    <col min="12" max="12" width="15.109375" customWidth="1"/>
    <col min="13" max="13" width="19.44140625" customWidth="1"/>
    <col min="14" max="14" width="18.5546875" customWidth="1"/>
    <col min="15" max="15" width="16.88671875" customWidth="1"/>
    <col min="16" max="26" width="11.33203125" customWidth="1"/>
  </cols>
  <sheetData>
    <row r="1" spans="1:26" ht="14.2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26" ht="42" customHeight="1">
      <c r="A2" s="227"/>
      <c r="B2" s="520" t="s">
        <v>256</v>
      </c>
      <c r="C2" s="462"/>
      <c r="D2" s="462"/>
      <c r="E2" s="462"/>
      <c r="F2" s="462"/>
      <c r="G2" s="462"/>
      <c r="H2" s="462"/>
      <c r="I2" s="462"/>
      <c r="J2" s="462"/>
      <c r="K2" s="462"/>
      <c r="L2" s="463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26" ht="14.25" customHeight="1">
      <c r="A3" s="227"/>
      <c r="B3" s="227"/>
      <c r="C3" s="227"/>
      <c r="D3" s="227"/>
      <c r="E3" s="227"/>
      <c r="F3" s="227"/>
      <c r="G3" s="227"/>
      <c r="H3" s="227"/>
      <c r="I3" s="250">
        <f>COUNTIF(I15:K17,"ok")</f>
        <v>0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14.25" customHeight="1">
      <c r="A4" s="227"/>
      <c r="B4" s="227"/>
      <c r="C4" s="227"/>
      <c r="D4" s="227"/>
      <c r="E4" s="227"/>
      <c r="F4" s="227"/>
      <c r="G4" s="227"/>
      <c r="H4" s="227"/>
      <c r="I4" s="250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spans="1:26" ht="14.25" customHeight="1">
      <c r="A5" s="251" t="s">
        <v>257</v>
      </c>
      <c r="B5" s="521" t="str">
        <f>IF('SQA Genba Check'!C3="","",'SQA Genba Check'!C3)</f>
        <v/>
      </c>
      <c r="C5" s="286"/>
      <c r="D5" s="28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4.25" customHeight="1">
      <c r="A6" s="251" t="s">
        <v>258</v>
      </c>
      <c r="B6" s="521"/>
      <c r="C6" s="286"/>
      <c r="D6" s="28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4.25" customHeight="1">
      <c r="A7" s="251" t="s">
        <v>259</v>
      </c>
      <c r="B7" s="521"/>
      <c r="C7" s="286"/>
      <c r="D7" s="287"/>
      <c r="E7" s="522" t="s">
        <v>260</v>
      </c>
      <c r="F7" s="402"/>
      <c r="G7" s="402"/>
      <c r="H7" s="402"/>
      <c r="I7" s="523" t="str">
        <f>COUNTIF(I15:K17,"ok")&amp;"/ 9"</f>
        <v>0/ 9</v>
      </c>
      <c r="J7" s="483"/>
      <c r="K7" s="484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26" ht="14.25" customHeight="1">
      <c r="A8" s="251" t="s">
        <v>261</v>
      </c>
      <c r="B8" s="521"/>
      <c r="C8" s="286"/>
      <c r="D8" s="287"/>
      <c r="E8" s="404"/>
      <c r="F8" s="284"/>
      <c r="G8" s="284"/>
      <c r="H8" s="284"/>
      <c r="I8" s="485"/>
      <c r="J8" s="284"/>
      <c r="K8" s="486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spans="1:26" ht="14.25" customHeight="1">
      <c r="A9" s="251" t="s">
        <v>262</v>
      </c>
      <c r="B9" s="521"/>
      <c r="C9" s="286"/>
      <c r="D9" s="287"/>
      <c r="E9" s="404"/>
      <c r="F9" s="284"/>
      <c r="G9" s="284"/>
      <c r="H9" s="284"/>
      <c r="I9" s="487"/>
      <c r="J9" s="488"/>
      <c r="K9" s="489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spans="1:26" ht="18.75" customHeight="1">
      <c r="A10" s="251" t="s">
        <v>263</v>
      </c>
      <c r="B10" s="521"/>
      <c r="C10" s="286"/>
      <c r="D10" s="287"/>
      <c r="E10" s="252"/>
      <c r="F10" s="252"/>
      <c r="G10" s="252"/>
      <c r="H10" s="252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spans="1:26" ht="18" customHeight="1">
      <c r="A11" s="251" t="s">
        <v>264</v>
      </c>
      <c r="B11" s="509"/>
      <c r="C11" s="286"/>
      <c r="D11" s="287"/>
      <c r="E11" s="227"/>
      <c r="F11" s="227"/>
      <c r="G11" s="227"/>
      <c r="H11" s="227"/>
      <c r="I11" s="510" t="s">
        <v>265</v>
      </c>
      <c r="J11" s="286"/>
      <c r="K11" s="28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pans="1:26" ht="36" customHeight="1">
      <c r="A12" s="511" t="s">
        <v>266</v>
      </c>
      <c r="B12" s="289"/>
      <c r="C12" s="289"/>
      <c r="D12" s="289"/>
      <c r="E12" s="512" t="s">
        <v>267</v>
      </c>
      <c r="F12" s="513"/>
      <c r="G12" s="513"/>
      <c r="H12" s="513"/>
      <c r="I12" s="510" t="s">
        <v>268</v>
      </c>
      <c r="J12" s="287"/>
      <c r="K12" s="253" t="s">
        <v>269</v>
      </c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92" customHeight="1">
      <c r="A13" s="514" t="s">
        <v>270</v>
      </c>
      <c r="B13" s="402"/>
      <c r="C13" s="402"/>
      <c r="D13" s="402"/>
      <c r="E13" s="515" t="s">
        <v>271</v>
      </c>
      <c r="F13" s="483"/>
      <c r="G13" s="483"/>
      <c r="H13" s="516"/>
      <c r="I13" s="254" t="s">
        <v>272</v>
      </c>
      <c r="J13" s="255" t="s">
        <v>273</v>
      </c>
      <c r="K13" s="256" t="s">
        <v>274</v>
      </c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spans="1:26" ht="112.5" customHeight="1">
      <c r="A14" s="404"/>
      <c r="B14" s="284"/>
      <c r="C14" s="284"/>
      <c r="D14" s="284"/>
      <c r="E14" s="517"/>
      <c r="F14" s="340"/>
      <c r="G14" s="340"/>
      <c r="H14" s="280"/>
      <c r="I14" s="257" t="s">
        <v>275</v>
      </c>
      <c r="J14" s="257" t="s">
        <v>276</v>
      </c>
      <c r="K14" s="257" t="s">
        <v>277</v>
      </c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53.75" customHeight="1">
      <c r="A15" s="227"/>
      <c r="B15" s="227"/>
      <c r="C15" s="227"/>
      <c r="D15" s="227"/>
      <c r="E15" s="518" t="s">
        <v>278</v>
      </c>
      <c r="F15" s="519" t="s">
        <v>279</v>
      </c>
      <c r="G15" s="287"/>
      <c r="H15" s="258" t="s">
        <v>280</v>
      </c>
      <c r="I15" s="259"/>
      <c r="J15" s="259"/>
      <c r="K15" s="259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spans="1:26" ht="126" customHeight="1">
      <c r="A16" s="227"/>
      <c r="B16" s="227"/>
      <c r="C16" s="227"/>
      <c r="D16" s="227"/>
      <c r="E16" s="507"/>
      <c r="F16" s="519" t="s">
        <v>281</v>
      </c>
      <c r="G16" s="287"/>
      <c r="H16" s="258" t="s">
        <v>282</v>
      </c>
      <c r="I16" s="259"/>
      <c r="J16" s="259"/>
      <c r="K16" s="259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spans="1:26" ht="105" customHeight="1">
      <c r="A17" s="227"/>
      <c r="B17" s="227"/>
      <c r="C17" s="227"/>
      <c r="D17" s="227"/>
      <c r="E17" s="508"/>
      <c r="F17" s="519" t="s">
        <v>283</v>
      </c>
      <c r="G17" s="287"/>
      <c r="H17" s="258" t="s">
        <v>284</v>
      </c>
      <c r="I17" s="259"/>
      <c r="J17" s="259"/>
      <c r="K17" s="259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spans="1:26" ht="14.25" customHeight="1">
      <c r="A18" s="227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spans="1:26" ht="14.25" customHeight="1">
      <c r="A19" s="227"/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spans="1:26" ht="14.25" customHeight="1">
      <c r="A20" s="227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4.25" customHeight="1">
      <c r="A21" s="227"/>
      <c r="B21" s="501" t="s">
        <v>285</v>
      </c>
      <c r="C21" s="483"/>
      <c r="D21" s="483"/>
      <c r="E21" s="483"/>
      <c r="F21" s="483"/>
      <c r="G21" s="483"/>
      <c r="H21" s="483"/>
      <c r="I21" s="483"/>
      <c r="J21" s="483"/>
      <c r="K21" s="483"/>
      <c r="L21" s="484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spans="1:26" ht="14.25" customHeight="1">
      <c r="A22" s="227"/>
      <c r="B22" s="485"/>
      <c r="C22" s="284"/>
      <c r="D22" s="284"/>
      <c r="E22" s="284"/>
      <c r="F22" s="284"/>
      <c r="G22" s="284"/>
      <c r="H22" s="284"/>
      <c r="I22" s="284"/>
      <c r="J22" s="284"/>
      <c r="K22" s="284"/>
      <c r="L22" s="486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spans="1:26" ht="14.25" customHeight="1">
      <c r="A23" s="227"/>
      <c r="B23" s="485"/>
      <c r="C23" s="284"/>
      <c r="D23" s="284"/>
      <c r="E23" s="284"/>
      <c r="F23" s="284"/>
      <c r="G23" s="284"/>
      <c r="H23" s="284"/>
      <c r="I23" s="284"/>
      <c r="J23" s="284"/>
      <c r="K23" s="284"/>
      <c r="L23" s="486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spans="1:26" ht="14.25" customHeight="1">
      <c r="A24" s="227"/>
      <c r="B24" s="485"/>
      <c r="C24" s="284"/>
      <c r="D24" s="284"/>
      <c r="E24" s="284"/>
      <c r="F24" s="284"/>
      <c r="G24" s="284"/>
      <c r="H24" s="284"/>
      <c r="I24" s="284"/>
      <c r="J24" s="284"/>
      <c r="K24" s="284"/>
      <c r="L24" s="486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spans="1:26" ht="14.25" customHeight="1">
      <c r="A25" s="227"/>
      <c r="B25" s="485"/>
      <c r="C25" s="284"/>
      <c r="D25" s="284"/>
      <c r="E25" s="284"/>
      <c r="F25" s="284"/>
      <c r="G25" s="284"/>
      <c r="H25" s="284"/>
      <c r="I25" s="284"/>
      <c r="J25" s="284"/>
      <c r="K25" s="284"/>
      <c r="L25" s="486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spans="1:26" ht="14.25" customHeight="1">
      <c r="A26" s="227"/>
      <c r="B26" s="485"/>
      <c r="C26" s="284"/>
      <c r="D26" s="284"/>
      <c r="E26" s="284"/>
      <c r="F26" s="284"/>
      <c r="G26" s="284"/>
      <c r="H26" s="284"/>
      <c r="I26" s="284"/>
      <c r="J26" s="284"/>
      <c r="K26" s="284"/>
      <c r="L26" s="486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spans="1:26" ht="14.25" customHeight="1">
      <c r="A27" s="227"/>
      <c r="B27" s="487"/>
      <c r="C27" s="488"/>
      <c r="D27" s="488"/>
      <c r="E27" s="488"/>
      <c r="F27" s="488"/>
      <c r="G27" s="488"/>
      <c r="H27" s="488"/>
      <c r="I27" s="488"/>
      <c r="J27" s="488"/>
      <c r="K27" s="488"/>
      <c r="L27" s="489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spans="1:26" ht="14.25" customHeight="1">
      <c r="A28" s="227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spans="1:26" ht="14.25" customHeight="1">
      <c r="A29" s="227"/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spans="1:26" ht="36.75" customHeight="1">
      <c r="A30" s="260" t="s">
        <v>286</v>
      </c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spans="1:26" ht="113.25" customHeight="1">
      <c r="A31" s="503" t="s">
        <v>287</v>
      </c>
      <c r="B31" s="286"/>
      <c r="C31" s="287"/>
      <c r="D31" s="261" t="s">
        <v>288</v>
      </c>
      <c r="E31" s="261" t="s">
        <v>289</v>
      </c>
      <c r="F31" s="261" t="s">
        <v>290</v>
      </c>
      <c r="G31" s="262"/>
      <c r="H31" s="504" t="s">
        <v>291</v>
      </c>
      <c r="I31" s="286"/>
      <c r="J31" s="286"/>
      <c r="K31" s="286"/>
      <c r="L31" s="286"/>
      <c r="M31" s="286"/>
      <c r="N31" s="286"/>
      <c r="O31" s="28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60.5" customHeight="1">
      <c r="A32" s="505" t="str">
        <f>COUNTIF(I15:K17,"ok")&amp;" / 9"</f>
        <v>0 / 9</v>
      </c>
      <c r="B32" s="286"/>
      <c r="C32" s="287"/>
      <c r="D32" s="263" t="s">
        <v>275</v>
      </c>
      <c r="E32" s="263" t="s">
        <v>276</v>
      </c>
      <c r="F32" s="263" t="s">
        <v>292</v>
      </c>
      <c r="G32" s="264" t="s">
        <v>293</v>
      </c>
      <c r="H32" s="502" t="s">
        <v>294</v>
      </c>
      <c r="I32" s="286"/>
      <c r="J32" s="287"/>
      <c r="K32" s="265" t="s">
        <v>295</v>
      </c>
      <c r="L32" s="265" t="s">
        <v>81</v>
      </c>
      <c r="M32" s="266" t="s">
        <v>296</v>
      </c>
      <c r="N32" s="267" t="s">
        <v>297</v>
      </c>
      <c r="O32" s="268" t="s">
        <v>298</v>
      </c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spans="1:26" ht="40.5" customHeight="1">
      <c r="A33" s="506" t="s">
        <v>278</v>
      </c>
      <c r="B33" s="496" t="s">
        <v>299</v>
      </c>
      <c r="C33" s="278"/>
      <c r="D33" s="490">
        <f>I15</f>
        <v>0</v>
      </c>
      <c r="E33" s="490">
        <f>K15</f>
        <v>0</v>
      </c>
      <c r="F33" s="490" t="e">
        <f>#REF!</f>
        <v>#REF!</v>
      </c>
      <c r="G33" s="491"/>
      <c r="H33" s="492" t="s">
        <v>300</v>
      </c>
      <c r="I33" s="338"/>
      <c r="J33" s="278"/>
      <c r="K33" s="454"/>
      <c r="L33" s="454"/>
      <c r="M33" s="500"/>
      <c r="N33" s="500"/>
      <c r="O33" s="500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spans="1:26" ht="40.5" customHeight="1">
      <c r="A34" s="507"/>
      <c r="B34" s="294"/>
      <c r="C34" s="295"/>
      <c r="D34" s="322"/>
      <c r="E34" s="322"/>
      <c r="F34" s="322"/>
      <c r="G34" s="276"/>
      <c r="H34" s="279"/>
      <c r="I34" s="340"/>
      <c r="J34" s="280"/>
      <c r="K34" s="276"/>
      <c r="L34" s="276"/>
      <c r="M34" s="276"/>
      <c r="N34" s="276"/>
      <c r="O34" s="276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40.5" customHeight="1">
      <c r="A35" s="507"/>
      <c r="B35" s="294"/>
      <c r="C35" s="295"/>
      <c r="D35" s="322"/>
      <c r="E35" s="322"/>
      <c r="F35" s="322"/>
      <c r="G35" s="491"/>
      <c r="H35" s="492" t="s">
        <v>301</v>
      </c>
      <c r="I35" s="338"/>
      <c r="J35" s="278"/>
      <c r="K35" s="454"/>
      <c r="L35" s="454"/>
      <c r="M35" s="460"/>
      <c r="N35" s="460"/>
      <c r="O35" s="454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spans="1:26" ht="40.5" customHeight="1">
      <c r="A36" s="507"/>
      <c r="B36" s="294"/>
      <c r="C36" s="295"/>
      <c r="D36" s="322"/>
      <c r="E36" s="322"/>
      <c r="F36" s="322"/>
      <c r="G36" s="276"/>
      <c r="H36" s="279"/>
      <c r="I36" s="340"/>
      <c r="J36" s="280"/>
      <c r="K36" s="276"/>
      <c r="L36" s="276"/>
      <c r="M36" s="279"/>
      <c r="N36" s="279"/>
      <c r="O36" s="276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spans="1:26" ht="40.5" customHeight="1">
      <c r="A37" s="507"/>
      <c r="B37" s="294"/>
      <c r="C37" s="295"/>
      <c r="D37" s="322"/>
      <c r="E37" s="322"/>
      <c r="F37" s="322"/>
      <c r="G37" s="491"/>
      <c r="H37" s="492" t="s">
        <v>302</v>
      </c>
      <c r="I37" s="338"/>
      <c r="J37" s="278"/>
      <c r="K37" s="454"/>
      <c r="L37" s="498"/>
      <c r="M37" s="497"/>
      <c r="N37" s="497"/>
      <c r="O37" s="498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spans="1:26" ht="40.5" customHeight="1">
      <c r="A38" s="507"/>
      <c r="B38" s="279"/>
      <c r="C38" s="280"/>
      <c r="D38" s="276"/>
      <c r="E38" s="276"/>
      <c r="F38" s="276"/>
      <c r="G38" s="276"/>
      <c r="H38" s="279"/>
      <c r="I38" s="340"/>
      <c r="J38" s="280"/>
      <c r="K38" s="276"/>
      <c r="L38" s="276"/>
      <c r="M38" s="279"/>
      <c r="N38" s="279"/>
      <c r="O38" s="276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40.5" customHeight="1">
      <c r="A39" s="507"/>
      <c r="B39" s="496" t="s">
        <v>303</v>
      </c>
      <c r="C39" s="278"/>
      <c r="D39" s="490">
        <f t="shared" ref="D39:F39" si="0">I16</f>
        <v>0</v>
      </c>
      <c r="E39" s="490">
        <f t="shared" si="0"/>
        <v>0</v>
      </c>
      <c r="F39" s="490">
        <f t="shared" si="0"/>
        <v>0</v>
      </c>
      <c r="G39" s="491"/>
      <c r="H39" s="492" t="s">
        <v>300</v>
      </c>
      <c r="I39" s="338"/>
      <c r="J39" s="278"/>
      <c r="K39" s="454"/>
      <c r="L39" s="495"/>
      <c r="M39" s="499"/>
      <c r="N39" s="499"/>
      <c r="O39" s="495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40.5" customHeight="1">
      <c r="A40" s="507"/>
      <c r="B40" s="294"/>
      <c r="C40" s="295"/>
      <c r="D40" s="322"/>
      <c r="E40" s="322"/>
      <c r="F40" s="322"/>
      <c r="G40" s="276"/>
      <c r="H40" s="279"/>
      <c r="I40" s="340"/>
      <c r="J40" s="280"/>
      <c r="K40" s="276"/>
      <c r="L40" s="276"/>
      <c r="M40" s="279"/>
      <c r="N40" s="279"/>
      <c r="O40" s="276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40.5" customHeight="1">
      <c r="A41" s="507"/>
      <c r="B41" s="294"/>
      <c r="C41" s="295"/>
      <c r="D41" s="322"/>
      <c r="E41" s="322"/>
      <c r="F41" s="322"/>
      <c r="G41" s="491"/>
      <c r="H41" s="492" t="s">
        <v>301</v>
      </c>
      <c r="I41" s="338"/>
      <c r="J41" s="278"/>
      <c r="K41" s="454"/>
      <c r="L41" s="493"/>
      <c r="M41" s="494"/>
      <c r="N41" s="494"/>
      <c r="O41" s="493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spans="1:26" ht="40.5" customHeight="1">
      <c r="A42" s="507"/>
      <c r="B42" s="294"/>
      <c r="C42" s="295"/>
      <c r="D42" s="322"/>
      <c r="E42" s="322"/>
      <c r="F42" s="322"/>
      <c r="G42" s="276"/>
      <c r="H42" s="279"/>
      <c r="I42" s="340"/>
      <c r="J42" s="280"/>
      <c r="K42" s="276"/>
      <c r="L42" s="276"/>
      <c r="M42" s="279"/>
      <c r="N42" s="279"/>
      <c r="O42" s="276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 ht="40.5" customHeight="1">
      <c r="A43" s="507"/>
      <c r="B43" s="294"/>
      <c r="C43" s="295"/>
      <c r="D43" s="322"/>
      <c r="E43" s="322"/>
      <c r="F43" s="322"/>
      <c r="G43" s="491"/>
      <c r="H43" s="492" t="s">
        <v>302</v>
      </c>
      <c r="I43" s="338"/>
      <c r="J43" s="278"/>
      <c r="K43" s="454"/>
      <c r="L43" s="493"/>
      <c r="M43" s="494"/>
      <c r="N43" s="494"/>
      <c r="O43" s="493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spans="1:26" ht="40.5" customHeight="1">
      <c r="A44" s="507"/>
      <c r="B44" s="279"/>
      <c r="C44" s="280"/>
      <c r="D44" s="276"/>
      <c r="E44" s="276"/>
      <c r="F44" s="276"/>
      <c r="G44" s="276"/>
      <c r="H44" s="279"/>
      <c r="I44" s="340"/>
      <c r="J44" s="280"/>
      <c r="K44" s="276"/>
      <c r="L44" s="276"/>
      <c r="M44" s="279"/>
      <c r="N44" s="279"/>
      <c r="O44" s="276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spans="1:26" ht="40.5" customHeight="1">
      <c r="A45" s="507"/>
      <c r="B45" s="496" t="s">
        <v>304</v>
      </c>
      <c r="C45" s="278"/>
      <c r="D45" s="490">
        <f t="shared" ref="D45:F45" si="1">I17</f>
        <v>0</v>
      </c>
      <c r="E45" s="490">
        <f t="shared" si="1"/>
        <v>0</v>
      </c>
      <c r="F45" s="490">
        <f t="shared" si="1"/>
        <v>0</v>
      </c>
      <c r="G45" s="491"/>
      <c r="H45" s="492" t="s">
        <v>300</v>
      </c>
      <c r="I45" s="338"/>
      <c r="J45" s="278"/>
      <c r="K45" s="454"/>
      <c r="L45" s="493"/>
      <c r="M45" s="494"/>
      <c r="N45" s="494"/>
      <c r="O45" s="493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spans="1:26" ht="40.5" customHeight="1">
      <c r="A46" s="507"/>
      <c r="B46" s="294"/>
      <c r="C46" s="295"/>
      <c r="D46" s="322"/>
      <c r="E46" s="322"/>
      <c r="F46" s="322"/>
      <c r="G46" s="276"/>
      <c r="H46" s="279"/>
      <c r="I46" s="340"/>
      <c r="J46" s="280"/>
      <c r="K46" s="276"/>
      <c r="L46" s="276"/>
      <c r="M46" s="279"/>
      <c r="N46" s="279"/>
      <c r="O46" s="276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40.5" customHeight="1">
      <c r="A47" s="507"/>
      <c r="B47" s="294"/>
      <c r="C47" s="295"/>
      <c r="D47" s="322"/>
      <c r="E47" s="322"/>
      <c r="F47" s="322"/>
      <c r="G47" s="491"/>
      <c r="H47" s="492" t="s">
        <v>301</v>
      </c>
      <c r="I47" s="338"/>
      <c r="J47" s="278"/>
      <c r="K47" s="454"/>
      <c r="L47" s="493"/>
      <c r="M47" s="494"/>
      <c r="N47" s="494"/>
      <c r="O47" s="493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40.5" customHeight="1">
      <c r="A48" s="507"/>
      <c r="B48" s="294"/>
      <c r="C48" s="295"/>
      <c r="D48" s="322"/>
      <c r="E48" s="322"/>
      <c r="F48" s="322"/>
      <c r="G48" s="276"/>
      <c r="H48" s="279"/>
      <c r="I48" s="340"/>
      <c r="J48" s="280"/>
      <c r="K48" s="276"/>
      <c r="L48" s="276"/>
      <c r="M48" s="279"/>
      <c r="N48" s="279"/>
      <c r="O48" s="276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40.5" customHeight="1">
      <c r="A49" s="507"/>
      <c r="B49" s="294"/>
      <c r="C49" s="295"/>
      <c r="D49" s="322"/>
      <c r="E49" s="322"/>
      <c r="F49" s="322"/>
      <c r="G49" s="491"/>
      <c r="H49" s="492" t="s">
        <v>302</v>
      </c>
      <c r="I49" s="338"/>
      <c r="J49" s="278"/>
      <c r="K49" s="454"/>
      <c r="L49" s="493"/>
      <c r="M49" s="494"/>
      <c r="N49" s="494"/>
      <c r="O49" s="493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40.5" customHeight="1">
      <c r="A50" s="508"/>
      <c r="B50" s="279"/>
      <c r="C50" s="280"/>
      <c r="D50" s="276"/>
      <c r="E50" s="276"/>
      <c r="F50" s="276"/>
      <c r="G50" s="276"/>
      <c r="H50" s="279"/>
      <c r="I50" s="340"/>
      <c r="J50" s="280"/>
      <c r="K50" s="276"/>
      <c r="L50" s="276"/>
      <c r="M50" s="279"/>
      <c r="N50" s="279"/>
      <c r="O50" s="276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4.25" customHeight="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4.25" customHeight="1">
      <c r="A52" s="227"/>
      <c r="B52" s="482" t="s">
        <v>305</v>
      </c>
      <c r="C52" s="483"/>
      <c r="D52" s="483"/>
      <c r="E52" s="483"/>
      <c r="F52" s="483"/>
      <c r="G52" s="484"/>
      <c r="H52" s="227"/>
      <c r="I52" s="482" t="s">
        <v>306</v>
      </c>
      <c r="J52" s="483"/>
      <c r="K52" s="484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14.25" customHeight="1">
      <c r="A53" s="227"/>
      <c r="B53" s="485"/>
      <c r="C53" s="284"/>
      <c r="D53" s="284"/>
      <c r="E53" s="284"/>
      <c r="F53" s="284"/>
      <c r="G53" s="486"/>
      <c r="H53" s="227"/>
      <c r="I53" s="485"/>
      <c r="J53" s="284"/>
      <c r="K53" s="486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4.25" customHeight="1">
      <c r="A54" s="227"/>
      <c r="B54" s="487"/>
      <c r="C54" s="488"/>
      <c r="D54" s="488"/>
      <c r="E54" s="488"/>
      <c r="F54" s="488"/>
      <c r="G54" s="489"/>
      <c r="H54" s="227"/>
      <c r="I54" s="487"/>
      <c r="J54" s="488"/>
      <c r="K54" s="489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4.25" customHeight="1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spans="1:26" ht="14.25" customHeight="1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spans="1:26" ht="14.25" customHeight="1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spans="1:26" ht="14.25" customHeight="1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spans="1:26" ht="14.25" customHeight="1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spans="1:26" ht="14.25" customHeight="1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 ht="14.25" customHeight="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spans="1:26" ht="14.25" customHeight="1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25" customHeight="1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spans="1:26" ht="14.25" customHeight="1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spans="1:26" ht="14.25" customHeight="1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spans="1:26" ht="14.25" customHeight="1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 ht="14.25" customHeight="1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spans="1:26" ht="14.25" customHeight="1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spans="1:26" ht="14.25" customHeight="1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spans="1:26" ht="14.25" customHeight="1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spans="1:26" ht="14.25" customHeight="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spans="1:26" ht="14.25" customHeight="1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spans="1:26" ht="14.25" customHeight="1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spans="1:26" ht="14.25" customHeight="1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pans="1:26" ht="14.25" customHeight="1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spans="1:26" ht="14.25" customHeight="1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spans="1:26" ht="14.25" customHeight="1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4.25" customHeight="1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spans="1:26" ht="14.25" customHeight="1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spans="1:26" ht="14.25" customHeight="1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spans="1:26" ht="14.25" customHeight="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spans="1:26" ht="14.25" customHeight="1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spans="1:26" ht="14.25" customHeight="1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spans="1:26" ht="14.25" customHeight="1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spans="1:26" ht="14.25" customHeight="1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spans="1:26" ht="14.25" customHeight="1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spans="1:26" ht="14.25" customHeight="1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spans="1:26" ht="14.25" customHeight="1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spans="1:26" ht="14.25" customHeight="1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spans="1:26" ht="14.25" customHeight="1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spans="1:26" ht="14.25" customHeight="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spans="1:26" ht="14.25" customHeight="1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spans="1:26" ht="14.25" customHeight="1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spans="1:26" ht="14.25" customHeight="1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spans="1:26" ht="14.25" customHeight="1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spans="1:26" ht="14.25" customHeight="1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spans="1:26" ht="14.25" customHeight="1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spans="1:26" ht="14.2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spans="1:26" ht="14.2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spans="1:26" ht="14.2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spans="1:26" ht="14.2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spans="1:26" ht="14.2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spans="1:26" ht="14.2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spans="1:26" ht="14.2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spans="1:26" ht="14.2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spans="1:26" ht="14.2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spans="1:26" ht="14.2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spans="1:26" ht="14.2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spans="1:26" ht="14.2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spans="1:26" ht="14.2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spans="1:26" ht="14.2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spans="1:26" ht="14.2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spans="1:26" ht="14.2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spans="1:26" ht="14.2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spans="1:26" ht="14.2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spans="1:26" ht="14.2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spans="1:26" ht="14.2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spans="1:26" ht="14.2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spans="1:26" ht="14.2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spans="1:26" ht="14.2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spans="1:26" ht="14.2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 ht="14.2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spans="1:26" ht="14.2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spans="1:26" ht="14.2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spans="1:26" ht="14.2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spans="1:26" ht="14.2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spans="1:26" ht="14.2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spans="1:26" ht="14.2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spans="1:26" ht="14.2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spans="1:26" ht="14.2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spans="1:26" ht="14.2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spans="1:26" ht="14.2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spans="1:26" ht="14.2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spans="1:26" ht="14.2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spans="1:26" ht="14.2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spans="1:26" ht="14.2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spans="1:26" ht="14.2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spans="1:26" ht="14.2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spans="1:26" ht="14.2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spans="1:26" ht="14.2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spans="1:26" ht="14.2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spans="1:26" ht="14.2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spans="1:26" ht="14.2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spans="1:26" ht="14.2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spans="1:26" ht="14.2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spans="1:26" ht="14.2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spans="1:26" ht="14.2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spans="1:26" ht="14.2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spans="1:26" ht="14.2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spans="1:26" ht="14.2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spans="1:26" ht="14.2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spans="1:26" ht="14.2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spans="1:26" ht="14.2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spans="1:26" ht="14.2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spans="1:26" ht="14.2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spans="1:26" ht="14.2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spans="1:26" ht="14.2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spans="1:26" ht="14.2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spans="1:26" ht="14.2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spans="1:26" ht="14.2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 ht="14.2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spans="1:26" ht="14.2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spans="1:26" ht="14.2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spans="1:26" ht="14.2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spans="1:26" ht="14.2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spans="1:26" ht="14.2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spans="1:26" ht="14.2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spans="1:26" ht="14.2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spans="1:26" ht="14.2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spans="1:26" ht="14.2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spans="1:26" ht="14.2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spans="1:26" ht="14.2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spans="1:26" ht="14.2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spans="1:26" ht="14.2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spans="1:26" ht="14.2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spans="1:26" ht="14.2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spans="1:26" ht="14.2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spans="1:26" ht="14.2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spans="1:26" ht="14.2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spans="1:26" ht="14.2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spans="1:26" ht="14.2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spans="1:26" ht="14.2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spans="1:26" ht="14.2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spans="1:26" ht="14.2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spans="1:26" ht="14.2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spans="1:26" ht="14.2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spans="1:26" ht="14.2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spans="1:26" ht="14.2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spans="1:26" ht="14.2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spans="1:26" ht="14.2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spans="1:26" ht="14.2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spans="1:26" ht="14.2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spans="1:26" ht="14.2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spans="1:26" ht="14.2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spans="1:26" ht="14.2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spans="1:26" ht="14.2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spans="1:26" ht="14.2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spans="1:26" ht="14.2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spans="1:26" ht="14.2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spans="1:26" ht="14.2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spans="1:26" ht="14.2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spans="1:26" ht="14.2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spans="1:26" ht="14.2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spans="1:26" ht="14.2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spans="1:26" ht="14.2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spans="1:26" ht="14.2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spans="1:26" ht="14.2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spans="1:26" ht="14.2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spans="1:26" ht="14.2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spans="1:26" ht="14.2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spans="1:26" ht="14.2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spans="1:26" ht="14.2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spans="1:26" ht="14.2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spans="1:26" ht="14.2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spans="1:26" ht="14.2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spans="1:26" ht="14.2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spans="1:26" ht="14.2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spans="1:26" ht="14.2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spans="1:26" ht="14.2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spans="1:26" ht="14.2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spans="1:26" ht="14.2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spans="1:26" ht="14.2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spans="1:26" ht="14.2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spans="1:26" ht="14.2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spans="1:26" ht="14.2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spans="1:26" ht="14.2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spans="1:26" ht="14.2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spans="1:26" ht="14.2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spans="1:26" ht="14.2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spans="1:26" ht="14.2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spans="1:26" ht="14.2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spans="1:26" ht="14.2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spans="1:26" ht="14.2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spans="1:26" ht="14.2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spans="1:26" ht="14.2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spans="1:26" ht="14.2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spans="1:26" ht="14.2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spans="1:26" ht="14.2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spans="1:26" ht="14.2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spans="1:26" ht="14.2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spans="1:26" ht="14.2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spans="1:26" ht="14.2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spans="1:26" ht="14.2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spans="1:26" ht="14.2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spans="1:26" ht="14.2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spans="1:26" ht="14.2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 ht="14.2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spans="1:26" ht="14.2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spans="1:26" ht="14.2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spans="1:26" ht="14.2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spans="1:26" ht="14.2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spans="1:26" ht="14.2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2:L2"/>
    <mergeCell ref="B5:D5"/>
    <mergeCell ref="B6:D6"/>
    <mergeCell ref="B7:D7"/>
    <mergeCell ref="E7:H9"/>
    <mergeCell ref="I7:K9"/>
    <mergeCell ref="B8:D8"/>
    <mergeCell ref="B9:D9"/>
    <mergeCell ref="B10:D10"/>
    <mergeCell ref="B11:D11"/>
    <mergeCell ref="I11:K11"/>
    <mergeCell ref="A12:D12"/>
    <mergeCell ref="E12:H12"/>
    <mergeCell ref="I12:J12"/>
    <mergeCell ref="A13:D14"/>
    <mergeCell ref="E13:H14"/>
    <mergeCell ref="E15:E17"/>
    <mergeCell ref="F15:G15"/>
    <mergeCell ref="F16:G16"/>
    <mergeCell ref="F17:G17"/>
    <mergeCell ref="B21:L27"/>
    <mergeCell ref="E33:E38"/>
    <mergeCell ref="F33:F38"/>
    <mergeCell ref="G33:G34"/>
    <mergeCell ref="H33:J34"/>
    <mergeCell ref="K33:K34"/>
    <mergeCell ref="L33:L34"/>
    <mergeCell ref="M33:M34"/>
    <mergeCell ref="N33:N34"/>
    <mergeCell ref="H32:J32"/>
    <mergeCell ref="G35:G36"/>
    <mergeCell ref="H35:J36"/>
    <mergeCell ref="K35:K36"/>
    <mergeCell ref="L35:L36"/>
    <mergeCell ref="M35:M36"/>
    <mergeCell ref="N35:N36"/>
    <mergeCell ref="H37:J38"/>
    <mergeCell ref="K37:K38"/>
    <mergeCell ref="L37:L38"/>
    <mergeCell ref="M37:M38"/>
    <mergeCell ref="A31:C31"/>
    <mergeCell ref="H31:O31"/>
    <mergeCell ref="A32:C32"/>
    <mergeCell ref="A33:A50"/>
    <mergeCell ref="N43:N44"/>
    <mergeCell ref="O43:O44"/>
    <mergeCell ref="N37:N38"/>
    <mergeCell ref="O37:O38"/>
    <mergeCell ref="B39:C44"/>
    <mergeCell ref="D39:D44"/>
    <mergeCell ref="D33:D38"/>
    <mergeCell ref="G37:G38"/>
    <mergeCell ref="E39:E44"/>
    <mergeCell ref="F39:F44"/>
    <mergeCell ref="G39:G40"/>
    <mergeCell ref="H39:J40"/>
    <mergeCell ref="K39:K40"/>
    <mergeCell ref="L39:L40"/>
    <mergeCell ref="M39:M40"/>
    <mergeCell ref="N39:N40"/>
    <mergeCell ref="G43:G44"/>
    <mergeCell ref="H43:J44"/>
    <mergeCell ref="K43:K44"/>
    <mergeCell ref="L43:L44"/>
    <mergeCell ref="B33:C38"/>
    <mergeCell ref="O33:O34"/>
    <mergeCell ref="O35:O36"/>
    <mergeCell ref="O39:O40"/>
    <mergeCell ref="G41:G42"/>
    <mergeCell ref="H41:J42"/>
    <mergeCell ref="K41:K42"/>
    <mergeCell ref="L41:L42"/>
    <mergeCell ref="M41:M42"/>
    <mergeCell ref="N41:N42"/>
    <mergeCell ref="O41:O42"/>
    <mergeCell ref="B45:C50"/>
    <mergeCell ref="D45:D50"/>
    <mergeCell ref="O45:O46"/>
    <mergeCell ref="G47:G48"/>
    <mergeCell ref="H47:J48"/>
    <mergeCell ref="K47:K48"/>
    <mergeCell ref="L47:L48"/>
    <mergeCell ref="M47:M48"/>
    <mergeCell ref="N47:N48"/>
    <mergeCell ref="O47:O48"/>
    <mergeCell ref="K49:K50"/>
    <mergeCell ref="L49:L50"/>
    <mergeCell ref="M49:M50"/>
    <mergeCell ref="N49:N50"/>
    <mergeCell ref="O49:O50"/>
    <mergeCell ref="M43:M44"/>
    <mergeCell ref="B52:G54"/>
    <mergeCell ref="E45:E50"/>
    <mergeCell ref="F45:F50"/>
    <mergeCell ref="G45:G46"/>
    <mergeCell ref="H45:J46"/>
    <mergeCell ref="K45:K46"/>
    <mergeCell ref="L45:L46"/>
    <mergeCell ref="M45:M46"/>
    <mergeCell ref="N45:N46"/>
    <mergeCell ref="G49:G50"/>
    <mergeCell ref="H49:J50"/>
    <mergeCell ref="I52:K54"/>
  </mergeCells>
  <conditionalFormatting sqref="A32">
    <cfRule type="cellIs" dxfId="13" priority="3" operator="lessThan">
      <formula>9</formula>
    </cfRule>
    <cfRule type="cellIs" dxfId="12" priority="4" operator="equal">
      <formula>9</formula>
    </cfRule>
  </conditionalFormatting>
  <conditionalFormatting sqref="A32:C32">
    <cfRule type="expression" dxfId="11" priority="15">
      <formula>$I$3&lt;9</formula>
    </cfRule>
    <cfRule type="expression" dxfId="10" priority="16">
      <formula>$I$3=9</formula>
    </cfRule>
  </conditionalFormatting>
  <conditionalFormatting sqref="D33:F50">
    <cfRule type="cellIs" dxfId="9" priority="12" operator="equal">
      <formula>"Conditional OK"</formula>
    </cfRule>
    <cfRule type="cellIs" dxfId="8" priority="13" operator="equal">
      <formula>"NOK"</formula>
    </cfRule>
    <cfRule type="cellIs" dxfId="7" priority="14" operator="equal">
      <formula>"OK"</formula>
    </cfRule>
  </conditionalFormatting>
  <conditionalFormatting sqref="G33 G35 G37 G39 G41 G43 G45 G47 G49">
    <cfRule type="cellIs" dxfId="6" priority="5" operator="equal">
      <formula>"ok"</formula>
    </cfRule>
    <cfRule type="cellIs" dxfId="5" priority="6" operator="equal">
      <formula>"nok"</formula>
    </cfRule>
  </conditionalFormatting>
  <conditionalFormatting sqref="I7">
    <cfRule type="expression" dxfId="4" priority="1">
      <formula>$I$3&lt;9</formula>
    </cfRule>
    <cfRule type="expression" dxfId="3" priority="2">
      <formula>$I$3=9</formula>
    </cfRule>
  </conditionalFormatting>
  <conditionalFormatting sqref="I15:K17">
    <cfRule type="cellIs" dxfId="2" priority="9" operator="equal">
      <formula>"Conditional OK"</formula>
    </cfRule>
    <cfRule type="cellIs" dxfId="1" priority="10" operator="equal">
      <formula>"NOK"</formula>
    </cfRule>
    <cfRule type="cellIs" dxfId="0" priority="11" operator="equal">
      <formula>"OK"</formula>
    </cfRule>
  </conditionalFormatting>
  <dataValidations count="2">
    <dataValidation type="list" allowBlank="1" showErrorMessage="1" sqref="I15:I17" xr:uid="{00000000-0002-0000-0900-000000000000}">
      <formula1>"OK,NOK"</formula1>
    </dataValidation>
    <dataValidation type="list" allowBlank="1" showErrorMessage="1" sqref="G33 G35 G37 G39 G41 G43 G45 G47 G49" xr:uid="{00000000-0002-0000-0900-000001000000}">
      <formula1>"EX,DEP,ENF"</formula1>
    </dataValidation>
  </dataValidations>
  <printOptions horizontalCentered="1" verticalCentered="1"/>
  <pageMargins left="0.70866141732283472" right="0.70866141732283472" top="0.74803149606299213" bottom="0.74803149606299213" header="0" footer="0"/>
  <pageSetup paperSize="9" orientation="landscape"/>
  <rowBreaks count="1" manualBreakCount="1">
    <brk id="29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44140625" defaultRowHeight="15" customHeight="1"/>
  <cols>
    <col min="1" max="1" width="8.88671875" customWidth="1"/>
    <col min="2" max="3" width="14.5546875" customWidth="1"/>
    <col min="4" max="26" width="8.88671875" customWidth="1"/>
  </cols>
  <sheetData>
    <row r="1" spans="1:26" ht="14.25" customHeight="1">
      <c r="A1" s="183" t="s">
        <v>307</v>
      </c>
      <c r="B1" s="183" t="s">
        <v>308</v>
      </c>
      <c r="C1" s="183" t="s">
        <v>308</v>
      </c>
      <c r="D1" s="183"/>
      <c r="E1" s="183"/>
      <c r="F1" s="183"/>
      <c r="G1" s="183"/>
      <c r="H1" s="183" t="s">
        <v>307</v>
      </c>
      <c r="I1" s="183" t="s">
        <v>307</v>
      </c>
      <c r="J1" s="183" t="s">
        <v>308</v>
      </c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26" ht="14.25" customHeight="1">
      <c r="A2" s="183" t="s">
        <v>308</v>
      </c>
      <c r="B2" s="183" t="s">
        <v>309</v>
      </c>
      <c r="C2" s="183" t="s">
        <v>309</v>
      </c>
      <c r="D2" s="183"/>
      <c r="E2" s="183"/>
      <c r="F2" s="183"/>
      <c r="G2" s="183"/>
      <c r="H2" s="183" t="s">
        <v>308</v>
      </c>
      <c r="I2" s="183" t="s">
        <v>308</v>
      </c>
      <c r="J2" s="183" t="s">
        <v>309</v>
      </c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4.2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4.25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4.25" customHeight="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4.25" customHeight="1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4.25" customHeight="1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4.25" customHeight="1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4.25" customHeight="1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4.25" customHeight="1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4.25" customHeight="1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4.25" customHeight="1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4.25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4.25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4.25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4.25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spans="1:26" ht="14.25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spans="1:26" ht="14.25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14.25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4.25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4.25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14.25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14.2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14.2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14.2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14.2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14.2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14.2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14.2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14.2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spans="1:26" ht="14.2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spans="1:26" ht="14.2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spans="1:26" ht="14.2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spans="1:26" ht="14.2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spans="1:26" ht="14.2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spans="1:26" ht="14.2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spans="1:26" ht="14.2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14.2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14.2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14.2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14.2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14.2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14.2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14.2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14.2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14.2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14.2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spans="1:26" ht="14.2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spans="1:26" ht="14.2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spans="1:26" ht="14.2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spans="1:26" ht="14.2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14.2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14.2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14.2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spans="1:26" ht="14.2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14.2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14.2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4.2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14.2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14.2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14.2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4.2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14.2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spans="1:26" ht="14.2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4.2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14.2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14.2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14.2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spans="1:26" ht="14.2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spans="1:26" ht="14.2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14.2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14.2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14.2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14.2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14.2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14.2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14.2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14.2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14.2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spans="1:26" ht="14.2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14.2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14.2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14.2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14.2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spans="1:26" ht="14.2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14.2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14.2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14.2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spans="1:26" ht="14.2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spans="1:26" ht="14.2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spans="1:26" ht="14.2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spans="1:26" ht="14.2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spans="1:26" ht="14.2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spans="1:26" ht="14.2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spans="1:26" ht="14.2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spans="1:26" ht="14.2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spans="1:26" ht="14.2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spans="1:26" ht="14.2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spans="1:26" ht="14.2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spans="1:26" ht="14.2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spans="1:26" ht="14.2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spans="1:26" ht="14.2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spans="1:26" ht="14.2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spans="1:26" ht="14.2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spans="1:26" ht="14.2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spans="1:26" ht="14.2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spans="1:26" ht="14.2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spans="1:26" ht="14.2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spans="1:26" ht="14.2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spans="1:26" ht="14.2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spans="1:26" ht="14.2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spans="1:26" ht="14.2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spans="1:26" ht="14.2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spans="1:26" ht="14.2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spans="1:26" ht="14.2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spans="1:26" ht="14.2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spans="1:26" ht="14.2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spans="1:26" ht="14.2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spans="1:26" ht="14.2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spans="1:26" ht="14.2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spans="1:26" ht="14.2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spans="1:26" ht="14.2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spans="1:26" ht="14.2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spans="1:26" ht="14.2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spans="1:26" ht="14.2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spans="1:26" ht="14.2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spans="1:26" ht="14.2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spans="1:26" ht="14.2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spans="1:26" ht="14.2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spans="1:26" ht="14.2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spans="1:26" ht="14.2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spans="1:26" ht="14.2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spans="1:26" ht="14.2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spans="1:26" ht="14.2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spans="1:26" ht="14.2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spans="1:26" ht="14.2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6" ht="14.2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spans="1:26" ht="14.2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spans="1:26" ht="14.2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spans="1:26" ht="14.2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spans="1:26" ht="14.2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spans="1:26" ht="14.2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spans="1:26" ht="14.2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spans="1:26" ht="14.2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spans="1:26" ht="14.2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spans="1:26" ht="14.2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spans="1:26" ht="14.2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spans="1:26" ht="14.2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spans="1:26" ht="14.2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spans="1:26" ht="14.2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spans="1:26" ht="14.2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spans="1:26" ht="14.2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spans="1:26" ht="14.2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spans="1:26" ht="14.2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spans="1:26" ht="14.2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spans="1:26" ht="14.2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spans="1:26" ht="14.2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spans="1:26" ht="14.2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spans="1:26" ht="14.2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spans="1:26" ht="14.2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spans="1:26" ht="14.2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spans="1:26" ht="14.2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spans="1:26" ht="14.2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spans="1:26" ht="14.2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spans="1:26" ht="14.2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spans="1:26" ht="14.2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spans="1:26" ht="14.2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spans="1:26" ht="14.2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spans="1:26" ht="14.2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spans="1:26" ht="14.2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spans="1:26" ht="14.2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spans="1:26" ht="14.2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spans="1:26" ht="14.2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spans="1:26" ht="14.2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spans="1:26" ht="14.2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spans="1:26" ht="14.2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spans="1:26" ht="14.2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spans="1:26" ht="14.2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spans="1:26" ht="14.2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spans="1:26" ht="14.2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spans="1:26" ht="14.2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spans="1:26" ht="14.2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14.2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14.2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spans="1:26" ht="14.2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spans="1:26" ht="14.2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14.2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14.2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14.2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spans="1:26" ht="14.2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14.2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14.2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14.2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14.2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14.2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14.2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spans="1:26" ht="14.2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14.2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14.2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spans="1:26" ht="14.2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14.2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spans="1:26" ht="14.2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14.2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14.2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14.2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14.2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14.2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14.2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14.2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14.2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spans="1:26" ht="14.2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14.2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14.2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14.2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spans="1:26" ht="14.2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spans="1:26" ht="14.2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spans="1:26" ht="14.2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spans="1:26" ht="14.2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spans="1:26" ht="14.2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spans="1:26" ht="14.2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44140625" defaultRowHeight="15" customHeight="1"/>
  <cols>
    <col min="1" max="1" width="8.88671875" customWidth="1"/>
    <col min="2" max="2" width="95.5546875" customWidth="1"/>
    <col min="3" max="3" width="25.6640625" customWidth="1"/>
    <col min="4" max="4" width="19.88671875" customWidth="1"/>
    <col min="5" max="24" width="8.88671875" customWidth="1"/>
  </cols>
  <sheetData>
    <row r="1" spans="1:26" ht="11.25" customHeight="1">
      <c r="A1" s="26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spans="1:26" ht="24" customHeight="1">
      <c r="A2" s="270" t="s">
        <v>310</v>
      </c>
      <c r="B2" s="270" t="s">
        <v>311</v>
      </c>
      <c r="C2" s="270" t="s">
        <v>253</v>
      </c>
      <c r="D2" s="270" t="s">
        <v>254</v>
      </c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 spans="1:26" ht="30.75" customHeight="1">
      <c r="A3" s="272" t="s">
        <v>312</v>
      </c>
      <c r="B3" s="273" t="s">
        <v>313</v>
      </c>
      <c r="C3" s="272" t="s">
        <v>314</v>
      </c>
      <c r="D3" s="274">
        <v>42398</v>
      </c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spans="1:26" ht="30.75" customHeight="1">
      <c r="A4" s="272" t="s">
        <v>315</v>
      </c>
      <c r="B4" s="273" t="s">
        <v>316</v>
      </c>
      <c r="C4" s="272" t="s">
        <v>317</v>
      </c>
      <c r="D4" s="274">
        <v>42453</v>
      </c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spans="1:26" ht="30.75" customHeight="1">
      <c r="A5" s="272" t="s">
        <v>318</v>
      </c>
      <c r="B5" s="273" t="s">
        <v>319</v>
      </c>
      <c r="C5" s="272" t="s">
        <v>317</v>
      </c>
      <c r="D5" s="274">
        <v>42618</v>
      </c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spans="1:26" ht="30.75" customHeight="1">
      <c r="A6" s="272" t="s">
        <v>320</v>
      </c>
      <c r="B6" s="273" t="s">
        <v>321</v>
      </c>
      <c r="C6" s="272" t="s">
        <v>314</v>
      </c>
      <c r="D6" s="274">
        <v>42780</v>
      </c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spans="1:26" ht="30.75" customHeight="1">
      <c r="A7" s="272" t="s">
        <v>322</v>
      </c>
      <c r="B7" s="273" t="s">
        <v>323</v>
      </c>
      <c r="C7" s="272" t="s">
        <v>324</v>
      </c>
      <c r="D7" s="274">
        <v>42825</v>
      </c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spans="1:26" ht="30.75" customHeight="1">
      <c r="A8" s="272" t="s">
        <v>325</v>
      </c>
      <c r="B8" s="273" t="s">
        <v>326</v>
      </c>
      <c r="C8" s="272" t="s">
        <v>327</v>
      </c>
      <c r="D8" s="274">
        <v>42888</v>
      </c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spans="1:26" ht="14.25" customHeight="1">
      <c r="A9" s="272" t="s">
        <v>328</v>
      </c>
      <c r="B9" s="273" t="s">
        <v>329</v>
      </c>
      <c r="C9" s="272" t="s">
        <v>327</v>
      </c>
      <c r="D9" s="274" t="s">
        <v>330</v>
      </c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spans="1:26" ht="14.25" customHeight="1">
      <c r="A10" s="272" t="s">
        <v>331</v>
      </c>
      <c r="B10" s="273" t="s">
        <v>332</v>
      </c>
      <c r="C10" s="272" t="s">
        <v>327</v>
      </c>
      <c r="D10" s="274" t="s">
        <v>333</v>
      </c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spans="1:26" ht="14.25" customHeight="1">
      <c r="A11" s="272" t="s">
        <v>334</v>
      </c>
      <c r="B11" s="273" t="s">
        <v>335</v>
      </c>
      <c r="C11" s="272" t="s">
        <v>327</v>
      </c>
      <c r="D11" s="274" t="s">
        <v>336</v>
      </c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spans="1:26" ht="14.25" customHeight="1">
      <c r="A12" s="272" t="s">
        <v>337</v>
      </c>
      <c r="B12" s="273" t="s">
        <v>338</v>
      </c>
      <c r="C12" s="272" t="s">
        <v>339</v>
      </c>
      <c r="D12" s="274" t="s">
        <v>340</v>
      </c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spans="1:26" ht="14.25" customHeight="1">
      <c r="A13" s="272" t="s">
        <v>341</v>
      </c>
      <c r="B13" s="273" t="s">
        <v>342</v>
      </c>
      <c r="C13" s="272" t="s">
        <v>343</v>
      </c>
      <c r="D13" s="274" t="s">
        <v>344</v>
      </c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spans="1:26" ht="25.5" customHeight="1">
      <c r="A14" s="272" t="s">
        <v>345</v>
      </c>
      <c r="B14" s="273" t="s">
        <v>346</v>
      </c>
      <c r="C14" s="272" t="s">
        <v>347</v>
      </c>
      <c r="D14" s="274" t="s">
        <v>348</v>
      </c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spans="1:26" ht="14.25" customHeight="1">
      <c r="A15" s="272" t="s">
        <v>349</v>
      </c>
      <c r="B15" s="273" t="s">
        <v>350</v>
      </c>
      <c r="C15" s="272" t="s">
        <v>351</v>
      </c>
      <c r="D15" s="274" t="s">
        <v>352</v>
      </c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spans="1:26" ht="14.25" customHeight="1">
      <c r="A16" s="272" t="s">
        <v>353</v>
      </c>
      <c r="B16" s="273" t="s">
        <v>354</v>
      </c>
      <c r="C16" s="272" t="s">
        <v>355</v>
      </c>
      <c r="D16" s="274">
        <v>44995</v>
      </c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spans="1:26" ht="14.25" customHeight="1">
      <c r="A17" s="272" t="s">
        <v>356</v>
      </c>
      <c r="B17" s="273" t="s">
        <v>357</v>
      </c>
      <c r="C17" s="272" t="s">
        <v>358</v>
      </c>
      <c r="D17" s="274">
        <v>45096</v>
      </c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spans="1:26" ht="75" customHeight="1">
      <c r="A18" s="272" t="s">
        <v>359</v>
      </c>
      <c r="B18" s="273" t="s">
        <v>360</v>
      </c>
      <c r="C18" s="272" t="s">
        <v>361</v>
      </c>
      <c r="D18" s="274">
        <v>45638</v>
      </c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spans="1:26" ht="14.25" customHeight="1">
      <c r="A19" s="272"/>
      <c r="B19" s="273"/>
      <c r="C19" s="272"/>
      <c r="D19" s="274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spans="1:26" ht="14.25" customHeight="1">
      <c r="A20" s="272"/>
      <c r="B20" s="273"/>
      <c r="C20" s="272"/>
      <c r="D20" s="274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spans="1:26" ht="14.25" customHeight="1">
      <c r="A21" s="272"/>
      <c r="B21" s="273"/>
      <c r="C21" s="272"/>
      <c r="D21" s="274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spans="1:26" ht="14.25" customHeight="1">
      <c r="A22" s="272"/>
      <c r="B22" s="273"/>
      <c r="C22" s="272"/>
      <c r="D22" s="274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spans="1:26" ht="14.25" customHeight="1">
      <c r="A23" s="272"/>
      <c r="B23" s="273"/>
      <c r="C23" s="272"/>
      <c r="D23" s="274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spans="1:26" ht="14.25" customHeight="1">
      <c r="A24" s="272"/>
      <c r="B24" s="273"/>
      <c r="C24" s="272"/>
      <c r="D24" s="274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spans="1:26" ht="14.25" customHeight="1">
      <c r="A25" s="272"/>
      <c r="B25" s="273"/>
      <c r="C25" s="272"/>
      <c r="D25" s="274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spans="1:26" ht="14.25" customHeight="1">
      <c r="A26" s="272"/>
      <c r="B26" s="273"/>
      <c r="C26" s="272"/>
      <c r="D26" s="274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spans="1:26" ht="14.25" customHeight="1">
      <c r="A27" s="272"/>
      <c r="B27" s="273"/>
      <c r="C27" s="272"/>
      <c r="D27" s="274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spans="1:26" ht="14.25" customHeight="1">
      <c r="A28" s="272"/>
      <c r="B28" s="273"/>
      <c r="C28" s="272"/>
      <c r="D28" s="274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spans="1:26" ht="14.25" customHeight="1">
      <c r="A29" s="272"/>
      <c r="B29" s="273"/>
      <c r="C29" s="272"/>
      <c r="D29" s="274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spans="1:26" ht="14.25" customHeight="1">
      <c r="A30" s="269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spans="1:26" ht="14.25" customHeight="1">
      <c r="A31" s="269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spans="1:26" ht="14.25" customHeight="1">
      <c r="A32" s="269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spans="1:26" ht="14.25" customHeight="1">
      <c r="A33" s="269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spans="1:26" ht="14.25" customHeight="1">
      <c r="A34" s="269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spans="1:26" ht="14.25" customHeight="1">
      <c r="A35" s="269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spans="1:26" ht="14.25" customHeight="1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spans="1:26" ht="14.25" customHeight="1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spans="1:26" ht="14.25" customHeight="1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spans="1:26" ht="14.25" customHeight="1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spans="1:26" ht="14.25" customHeight="1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spans="1:26" ht="14.25" customHeight="1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spans="1:26" ht="14.25" customHeight="1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spans="1:26" ht="14.25" customHeight="1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spans="1:26" ht="14.25" customHeight="1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spans="1:26" ht="14.25" customHeight="1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spans="1:26" ht="14.25" customHeight="1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spans="1:26" ht="14.25" customHeight="1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spans="1:26" ht="14.25" customHeight="1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spans="1:26" ht="14.25" customHeight="1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spans="1:26" ht="14.25" customHeight="1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spans="1:26" ht="14.25" customHeight="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spans="1:26" ht="14.25" customHeight="1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spans="1:26" ht="14.25" customHeight="1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spans="1:26" ht="14.25" customHeight="1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spans="1:26" ht="14.25" customHeight="1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spans="1:26" ht="14.25" customHeight="1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spans="1:26" ht="14.25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spans="1:26" ht="14.25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spans="1:26" ht="14.25" customHeight="1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spans="1:26" ht="14.25" customHeight="1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spans="1:26" ht="14.25" customHeight="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spans="1:26" ht="14.25" customHeight="1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spans="1:26" ht="14.25" customHeight="1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spans="1:26" ht="14.25" customHeight="1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spans="1:26" ht="14.25" customHeight="1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spans="1:26" ht="14.25" customHeight="1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spans="1:26" ht="14.25" customHeight="1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spans="1:26" ht="14.25" customHeight="1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spans="1:26" ht="14.25" customHeight="1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spans="1:26" ht="14.25" customHeight="1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spans="1:26" ht="14.25" customHeight="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spans="1:26" ht="14.25" customHeight="1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spans="1:26" ht="14.25" customHeight="1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spans="1:26" ht="14.25" customHeigh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spans="1:26" ht="14.25" customHeight="1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spans="1:26" ht="14.25" customHeight="1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spans="1:26" ht="14.25" customHeight="1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spans="1:26" ht="14.25" customHeight="1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spans="1:26" ht="14.25" customHeight="1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spans="1:26" ht="14.25" customHeight="1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spans="1:26" ht="14.25" customHeight="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spans="1:26" ht="14.25" customHeight="1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spans="1:26" ht="14.25" customHeight="1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spans="1:26" ht="14.25" customHeight="1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spans="1:26" ht="14.25" customHeight="1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spans="1:26" ht="14.25" customHeight="1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spans="1:26" ht="14.25" customHeight="1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spans="1:26" ht="14.25" customHeight="1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spans="1:26" ht="14.25" customHeight="1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spans="1:26" ht="14.25" customHeight="1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spans="1:26" ht="14.25" customHeight="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spans="1:26" ht="14.25" customHeight="1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spans="1:26" ht="14.25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spans="1:26" ht="14.25" customHeight="1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spans="1:26" ht="14.25" customHeight="1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spans="1:26" ht="14.25" customHeight="1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spans="1:26" ht="14.25" customHeight="1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spans="1:26" ht="14.25" customHeight="1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spans="1:26" ht="14.25" customHeight="1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spans="1:26" ht="14.25" customHeight="1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spans="1:26" ht="14.25" customHeight="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spans="1:26" ht="14.25" customHeight="1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spans="1:26" ht="14.25" customHeight="1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spans="1:26" ht="14.25" customHeight="1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spans="1:26" ht="14.25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spans="1:26" ht="14.25" customHeight="1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spans="1:26" ht="14.25" customHeight="1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spans="1:26" ht="14.25" customHeight="1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spans="1:26" ht="14.25" customHeight="1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spans="1:26" ht="14.25" customHeight="1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spans="1:26" ht="14.25" customHeight="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spans="1:26" ht="14.25" customHeight="1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spans="1:26" ht="14.25" customHeight="1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spans="1:26" ht="14.25" customHeight="1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spans="1:26" ht="14.25" customHeight="1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spans="1:26" ht="14.2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spans="1:26" ht="14.25" customHeight="1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spans="1:26" ht="14.25" customHeight="1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spans="1:26" ht="14.25" customHeight="1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spans="1:26" ht="14.25" customHeight="1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spans="1:26" ht="14.25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spans="1:26" ht="14.25" customHeight="1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spans="1:26" ht="14.25" customHeight="1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spans="1:26" ht="14.25" customHeight="1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spans="1:26" ht="14.25" customHeight="1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spans="1:26" ht="14.25" customHeight="1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spans="1:26" ht="14.25" customHeight="1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spans="1:26" ht="14.25" customHeight="1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spans="1:26" ht="14.25" customHeight="1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spans="1:26" ht="14.2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spans="1:26" ht="14.25" customHeight="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spans="1:26" ht="14.25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spans="1:26" ht="14.25" customHeight="1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spans="1:26" ht="14.25" customHeight="1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spans="1:26" ht="14.25" customHeight="1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spans="1:26" ht="14.25" customHeight="1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spans="1:26" ht="14.25" customHeight="1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spans="1:26" ht="14.25" customHeight="1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spans="1:26" ht="14.25" customHeight="1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spans="1:26" ht="14.25" customHeight="1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spans="1:26" ht="14.25" customHeight="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spans="1:26" ht="14.25" customHeight="1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spans="1:26" ht="14.25" customHeight="1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spans="1:26" ht="14.2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spans="1:26" ht="14.25" customHeight="1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spans="1:26" ht="14.25" customHeight="1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spans="1:26" ht="14.25" customHeight="1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spans="1:26" ht="14.25" customHeight="1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spans="1:26" ht="14.25" customHeight="1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spans="1:26" ht="14.25" customHeight="1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spans="1:26" ht="14.25" customHeight="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spans="1:26" ht="14.25" customHeight="1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spans="1:26" ht="14.25" customHeight="1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spans="1:26" ht="14.25" customHeight="1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spans="1:26" ht="14.25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spans="1:26" ht="14.25" customHeight="1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spans="1:26" ht="14.25" customHeight="1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spans="1:26" ht="14.2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spans="1:26" ht="14.25" customHeight="1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spans="1:26" ht="14.25" customHeight="1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spans="1:26" ht="14.25" customHeight="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spans="1:26" ht="14.25" customHeight="1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spans="1:26" ht="14.25" customHeight="1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spans="1:26" ht="14.25" customHeight="1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spans="1:26" ht="14.25" customHeight="1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spans="1:26" ht="14.25" customHeight="1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spans="1:26" ht="14.25" customHeight="1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spans="1:26" ht="14.25" customHeight="1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spans="1:26" ht="14.25" customHeight="1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spans="1:26" ht="14.25" customHeight="1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spans="1:26" ht="14.25" customHeight="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spans="1:26" ht="14.2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spans="1:26" ht="14.25" customHeight="1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spans="1:26" ht="14.25" customHeight="1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spans="1:26" ht="14.25" customHeight="1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spans="1:26" ht="14.25" customHeight="1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spans="1:26" ht="14.25" customHeight="1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spans="1:26" ht="14.25" customHeight="1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spans="1:26" ht="14.25" customHeight="1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spans="1:26" ht="14.25" customHeight="1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spans="1:26" ht="14.25" customHeight="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spans="1:26" ht="14.25" customHeight="1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spans="1:26" ht="14.25" customHeight="1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spans="1:26" ht="14.25" customHeight="1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spans="1:26" ht="14.25" customHeight="1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spans="1:26" ht="14.2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spans="1:26" ht="14.25" customHeight="1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spans="1:26" ht="14.25" customHeight="1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spans="1:26" ht="14.25" customHeight="1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spans="1:26" ht="14.25" customHeight="1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spans="1:26" ht="14.25" customHeight="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spans="1:26" ht="14.25" customHeight="1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spans="1:26" ht="14.25" customHeight="1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spans="1:26" ht="14.25" customHeight="1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spans="1:26" ht="14.25" customHeight="1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spans="1:26" ht="14.25" customHeight="1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spans="1:26" ht="14.25" customHeight="1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spans="1:26" ht="14.25" customHeight="1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spans="1:26" ht="14.25" customHeight="1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spans="1:26" ht="14.2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spans="1:26" ht="14.25" customHeight="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spans="1:26" ht="14.25" customHeight="1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spans="1:26" ht="14.25" customHeight="1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spans="1:26" ht="14.25" customHeight="1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spans="1:26" ht="14.25" customHeight="1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spans="1:26" ht="14.25" customHeight="1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spans="1:26" ht="14.25" customHeight="1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spans="1:26" ht="14.25" customHeight="1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spans="1:26" ht="14.25" customHeight="1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spans="1:26" ht="14.25" customHeight="1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spans="1:26" ht="14.25" customHeight="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spans="1:26" ht="14.25" customHeight="1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spans="1:26" ht="14.25" customHeight="1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spans="1:26" ht="14.2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spans="1:26" ht="14.25" customHeight="1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spans="1:26" ht="14.25" customHeight="1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spans="1:26" ht="14.25" customHeight="1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spans="1:26" ht="14.25" customHeight="1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spans="1:26" ht="14.25" customHeight="1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spans="1:26" ht="14.25" customHeight="1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7</vt:i4>
      </vt:variant>
    </vt:vector>
  </HeadingPairs>
  <TitlesOfParts>
    <vt:vector size="19" baseType="lpstr">
      <vt:lpstr>Quick Response</vt:lpstr>
      <vt:lpstr>Logical Thinking grid</vt:lpstr>
      <vt:lpstr>Assign</vt:lpstr>
      <vt:lpstr>Timeline</vt:lpstr>
      <vt:lpstr>Process Flow</vt:lpstr>
      <vt:lpstr>FTA Occ &amp; 5 Whys</vt:lpstr>
      <vt:lpstr>FTA Non Det &amp; 5 Whys</vt:lpstr>
      <vt:lpstr>Action plan &amp; Genba review</vt:lpstr>
      <vt:lpstr>SQA Genba Check</vt:lpstr>
      <vt:lpstr>StEDE3 Matrix</vt:lpstr>
      <vt:lpstr>List</vt:lpstr>
      <vt:lpstr>Revision</vt:lpstr>
      <vt:lpstr>NEWNOK__</vt:lpstr>
      <vt:lpstr>NEWOK__</vt:lpstr>
      <vt:lpstr>Option1</vt:lpstr>
      <vt:lpstr>Option2</vt:lpstr>
      <vt:lpstr>Option3</vt:lpstr>
      <vt:lpstr>Option4</vt:lpstr>
      <vt:lpstr>Option5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PICHOT</dc:creator>
  <cp:lastModifiedBy>Lassaad CHARAABI</cp:lastModifiedBy>
  <dcterms:created xsi:type="dcterms:W3CDTF">2025-10-01T16:54:43Z</dcterms:created>
  <dcterms:modified xsi:type="dcterms:W3CDTF">2025-10-02T13:57:35Z</dcterms:modified>
</cp:coreProperties>
</file>