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2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Z:\github\Preprocessor\test objects\"/>
    </mc:Choice>
  </mc:AlternateContent>
  <xr:revisionPtr revIDLastSave="0" documentId="8_{C0323EEE-09FD-40D5-B624-49D19747A3E9}" xr6:coauthVersionLast="34" xr6:coauthVersionMax="34" xr10:uidLastSave="{00000000-0000-0000-0000-000000000000}"/>
  <bookViews>
    <workbookView xWindow="120" yWindow="120" windowWidth="9420" windowHeight="3735" firstSheet="2" activeTab="2"/>
  </bookViews>
  <sheets>
    <sheet name="Grades CIS677-104" sheetId="13" r:id="rId1"/>
    <sheet name="Attendance" sheetId="14" r:id="rId2"/>
    <sheet name="Grades CSC 101" sheetId="15" r:id="rId3"/>
  </sheets>
  <calcPr calcId="179017"/>
</workbook>
</file>

<file path=xl/calcChain.xml><?xml version="1.0" encoding="utf-8"?>
<calcChain xmlns="http://schemas.openxmlformats.org/spreadsheetml/2006/main">
  <c r="R18" i="14" l="1"/>
  <c r="S18" i="14"/>
  <c r="R19" i="14"/>
  <c r="S19" i="14" s="1"/>
  <c r="R20" i="14"/>
  <c r="S20" i="14"/>
  <c r="R21" i="14"/>
  <c r="S21" i="14" s="1"/>
  <c r="R22" i="14"/>
  <c r="S22" i="14"/>
  <c r="R23" i="14"/>
  <c r="S23" i="14" s="1"/>
  <c r="R24" i="14"/>
  <c r="S24" i="14"/>
  <c r="R25" i="14"/>
  <c r="S25" i="14" s="1"/>
  <c r="R26" i="14"/>
  <c r="S26" i="14"/>
  <c r="R27" i="14"/>
  <c r="S27" i="14" s="1"/>
  <c r="R28" i="14"/>
  <c r="S28" i="14"/>
  <c r="R29" i="14"/>
  <c r="S29" i="14" s="1"/>
  <c r="R30" i="14"/>
  <c r="S30" i="14"/>
  <c r="R31" i="14"/>
  <c r="S31" i="14" s="1"/>
  <c r="R32" i="14"/>
  <c r="S32" i="14"/>
  <c r="R33" i="14"/>
  <c r="S33" i="14" s="1"/>
  <c r="R34" i="14"/>
  <c r="S34" i="14"/>
  <c r="R35" i="14"/>
  <c r="S35" i="14" s="1"/>
  <c r="R36" i="14"/>
  <c r="S36" i="14"/>
  <c r="R37" i="14"/>
  <c r="S37" i="14" s="1"/>
  <c r="R38" i="14"/>
  <c r="S38" i="14"/>
  <c r="R39" i="14"/>
  <c r="S39" i="14" s="1"/>
  <c r="R40" i="14"/>
  <c r="S40" i="14"/>
  <c r="R41" i="14"/>
  <c r="S41" i="14" s="1"/>
  <c r="R42" i="14"/>
  <c r="S42" i="14"/>
  <c r="R43" i="14"/>
  <c r="S43" i="14" s="1"/>
  <c r="R44" i="14"/>
  <c r="S44" i="14"/>
  <c r="R45" i="14"/>
  <c r="S45" i="14" s="1"/>
  <c r="R46" i="14"/>
  <c r="S46" i="14"/>
  <c r="R47" i="14"/>
  <c r="S47" i="14" s="1"/>
  <c r="R48" i="14"/>
  <c r="S48" i="14"/>
  <c r="D20" i="13"/>
  <c r="F20" i="13"/>
  <c r="G20" i="13"/>
  <c r="H20" i="13"/>
  <c r="J20" i="13"/>
  <c r="L20" i="13"/>
  <c r="M20" i="13"/>
  <c r="N20" i="13"/>
  <c r="P20" i="13"/>
  <c r="R20" i="13"/>
  <c r="U20" i="13"/>
  <c r="V20" i="13"/>
  <c r="X20" i="13"/>
  <c r="Y20" i="13" s="1"/>
  <c r="D21" i="13"/>
  <c r="F21" i="13"/>
  <c r="G21" i="13"/>
  <c r="H21" i="13"/>
  <c r="J21" i="13"/>
  <c r="L21" i="13"/>
  <c r="M21" i="13"/>
  <c r="N21" i="13"/>
  <c r="P21" i="13"/>
  <c r="R21" i="13"/>
  <c r="U21" i="13"/>
  <c r="V21" i="13"/>
  <c r="X21" i="13"/>
  <c r="Y21" i="13" s="1"/>
  <c r="D22" i="13"/>
  <c r="F22" i="13"/>
  <c r="G22" i="13"/>
  <c r="H22" i="13"/>
  <c r="J22" i="13"/>
  <c r="L22" i="13"/>
  <c r="M22" i="13"/>
  <c r="N22" i="13"/>
  <c r="P22" i="13"/>
  <c r="R22" i="13"/>
  <c r="U22" i="13"/>
  <c r="V22" i="13"/>
  <c r="X22" i="13"/>
  <c r="Y22" i="13" s="1"/>
  <c r="D23" i="13"/>
  <c r="F23" i="13"/>
  <c r="G23" i="13"/>
  <c r="H23" i="13"/>
  <c r="J23" i="13"/>
  <c r="L23" i="13"/>
  <c r="M23" i="13"/>
  <c r="N23" i="13"/>
  <c r="P23" i="13"/>
  <c r="R23" i="13"/>
  <c r="U23" i="13"/>
  <c r="V23" i="13"/>
  <c r="X23" i="13"/>
  <c r="Y23" i="13" s="1"/>
  <c r="D24" i="13"/>
  <c r="F24" i="13"/>
  <c r="G24" i="13"/>
  <c r="H24" i="13"/>
  <c r="J24" i="13"/>
  <c r="L24" i="13"/>
  <c r="M24" i="13"/>
  <c r="N24" i="13"/>
  <c r="P24" i="13"/>
  <c r="R24" i="13"/>
  <c r="U24" i="13"/>
  <c r="V24" i="13"/>
  <c r="X24" i="13"/>
  <c r="Y24" i="13" s="1"/>
  <c r="D25" i="13"/>
  <c r="F25" i="13"/>
  <c r="G25" i="13"/>
  <c r="H25" i="13"/>
  <c r="J25" i="13"/>
  <c r="L25" i="13"/>
  <c r="M25" i="13"/>
  <c r="N25" i="13"/>
  <c r="P25" i="13"/>
  <c r="R25" i="13"/>
  <c r="U25" i="13"/>
  <c r="V25" i="13"/>
  <c r="X25" i="13"/>
  <c r="Y25" i="13" s="1"/>
  <c r="D26" i="13"/>
  <c r="F26" i="13"/>
  <c r="G26" i="13"/>
  <c r="H26" i="13"/>
  <c r="J26" i="13"/>
  <c r="L26" i="13"/>
  <c r="M26" i="13"/>
  <c r="N26" i="13"/>
  <c r="P26" i="13"/>
  <c r="R26" i="13"/>
  <c r="U26" i="13"/>
  <c r="V26" i="13"/>
  <c r="X26" i="13"/>
  <c r="Y26" i="13" s="1"/>
  <c r="D27" i="13"/>
  <c r="F27" i="13"/>
  <c r="G27" i="13"/>
  <c r="H27" i="13"/>
  <c r="J27" i="13"/>
  <c r="L27" i="13"/>
  <c r="M27" i="13"/>
  <c r="N27" i="13"/>
  <c r="P27" i="13"/>
  <c r="R27" i="13"/>
  <c r="U27" i="13"/>
  <c r="V27" i="13"/>
  <c r="X27" i="13"/>
  <c r="Y27" i="13" s="1"/>
  <c r="D28" i="13"/>
  <c r="F28" i="13"/>
  <c r="G28" i="13"/>
  <c r="H28" i="13"/>
  <c r="J28" i="13"/>
  <c r="L28" i="13"/>
  <c r="M28" i="13"/>
  <c r="N28" i="13"/>
  <c r="P28" i="13"/>
  <c r="R28" i="13"/>
  <c r="U28" i="13"/>
  <c r="V28" i="13"/>
  <c r="X28" i="13"/>
  <c r="Y28" i="13" s="1"/>
  <c r="D29" i="13"/>
  <c r="F29" i="13"/>
  <c r="G29" i="13"/>
  <c r="H29" i="13"/>
  <c r="J29" i="13"/>
  <c r="L29" i="13"/>
  <c r="M29" i="13"/>
  <c r="N29" i="13"/>
  <c r="P29" i="13"/>
  <c r="R29" i="13"/>
  <c r="U29" i="13"/>
  <c r="V29" i="13"/>
  <c r="X29" i="13"/>
  <c r="Y29" i="13" s="1"/>
  <c r="D30" i="13"/>
  <c r="F30" i="13"/>
  <c r="G30" i="13"/>
  <c r="H30" i="13"/>
  <c r="J30" i="13"/>
  <c r="L30" i="13"/>
  <c r="M30" i="13"/>
  <c r="N30" i="13"/>
  <c r="P30" i="13"/>
  <c r="R30" i="13"/>
  <c r="U30" i="13"/>
  <c r="V30" i="13"/>
  <c r="X30" i="13"/>
  <c r="Y30" i="13" s="1"/>
  <c r="D31" i="13"/>
  <c r="F31" i="13"/>
  <c r="G31" i="13"/>
  <c r="H31" i="13"/>
  <c r="J31" i="13"/>
  <c r="L31" i="13"/>
  <c r="M31" i="13"/>
  <c r="N31" i="13"/>
  <c r="P31" i="13"/>
  <c r="R31" i="13"/>
  <c r="U31" i="13"/>
  <c r="V31" i="13"/>
  <c r="X31" i="13"/>
  <c r="Y31" i="13" s="1"/>
  <c r="D32" i="13"/>
  <c r="F32" i="13"/>
  <c r="G32" i="13"/>
  <c r="H32" i="13"/>
  <c r="J32" i="13"/>
  <c r="L32" i="13"/>
  <c r="M32" i="13"/>
  <c r="N32" i="13"/>
  <c r="P32" i="13"/>
  <c r="R32" i="13"/>
  <c r="U32" i="13"/>
  <c r="V32" i="13"/>
  <c r="X32" i="13"/>
  <c r="Y32" i="13" s="1"/>
  <c r="D33" i="13"/>
  <c r="F33" i="13"/>
  <c r="G33" i="13"/>
  <c r="H33" i="13"/>
  <c r="J33" i="13"/>
  <c r="L33" i="13"/>
  <c r="M33" i="13"/>
  <c r="N33" i="13"/>
  <c r="P33" i="13"/>
  <c r="R33" i="13"/>
  <c r="U33" i="13"/>
  <c r="V33" i="13"/>
  <c r="X33" i="13"/>
  <c r="Y33" i="13" s="1"/>
  <c r="D34" i="13"/>
  <c r="F34" i="13"/>
  <c r="G34" i="13"/>
  <c r="H34" i="13"/>
  <c r="J34" i="13"/>
  <c r="L34" i="13"/>
  <c r="M34" i="13"/>
  <c r="N34" i="13"/>
  <c r="P34" i="13"/>
  <c r="R34" i="13"/>
  <c r="U34" i="13"/>
  <c r="V34" i="13"/>
  <c r="X34" i="13"/>
  <c r="Y34" i="13" s="1"/>
  <c r="D35" i="13"/>
  <c r="F35" i="13"/>
  <c r="G35" i="13"/>
  <c r="H35" i="13"/>
  <c r="J35" i="13"/>
  <c r="L35" i="13"/>
  <c r="M35" i="13"/>
  <c r="N35" i="13"/>
  <c r="P35" i="13"/>
  <c r="R35" i="13"/>
  <c r="U35" i="13"/>
  <c r="V35" i="13"/>
  <c r="X35" i="13"/>
  <c r="Y35" i="13" s="1"/>
  <c r="D36" i="13"/>
  <c r="F36" i="13"/>
  <c r="G36" i="13"/>
  <c r="H36" i="13"/>
  <c r="J36" i="13"/>
  <c r="L36" i="13"/>
  <c r="M36" i="13"/>
  <c r="N36" i="13"/>
  <c r="P36" i="13"/>
  <c r="R36" i="13"/>
  <c r="U36" i="13"/>
  <c r="V36" i="13"/>
  <c r="X36" i="13"/>
  <c r="Y36" i="13" s="1"/>
  <c r="D37" i="13"/>
  <c r="F37" i="13"/>
  <c r="G37" i="13"/>
  <c r="H37" i="13"/>
  <c r="J37" i="13"/>
  <c r="L37" i="13"/>
  <c r="M37" i="13"/>
  <c r="N37" i="13"/>
  <c r="P37" i="13"/>
  <c r="R37" i="13"/>
  <c r="U37" i="13"/>
  <c r="V37" i="13"/>
  <c r="X37" i="13"/>
  <c r="Y37" i="13" s="1"/>
  <c r="D38" i="13"/>
  <c r="F38" i="13"/>
  <c r="G38" i="13"/>
  <c r="H38" i="13"/>
  <c r="J38" i="13"/>
  <c r="L38" i="13"/>
  <c r="M38" i="13"/>
  <c r="N38" i="13"/>
  <c r="P38" i="13"/>
  <c r="R38" i="13"/>
  <c r="U38" i="13"/>
  <c r="V38" i="13"/>
  <c r="X38" i="13"/>
  <c r="Y38" i="13" s="1"/>
  <c r="D39" i="13"/>
  <c r="F39" i="13"/>
  <c r="H39" i="13"/>
  <c r="J39" i="13"/>
  <c r="L39" i="13"/>
  <c r="N39" i="13"/>
  <c r="P39" i="13"/>
  <c r="R39" i="13"/>
  <c r="V39" i="13"/>
  <c r="Y39" i="13"/>
  <c r="D40" i="13"/>
  <c r="F40" i="13"/>
  <c r="G40" i="13"/>
  <c r="H40" i="13" s="1"/>
  <c r="J40" i="13"/>
  <c r="L40" i="13"/>
  <c r="M40" i="13"/>
  <c r="N40" i="13" s="1"/>
  <c r="P40" i="13"/>
  <c r="R40" i="13"/>
  <c r="U40" i="13"/>
  <c r="V40" i="13" s="1"/>
  <c r="D41" i="13"/>
  <c r="F41" i="13"/>
  <c r="H41" i="13"/>
  <c r="J41" i="13"/>
  <c r="L41" i="13"/>
  <c r="N41" i="13"/>
  <c r="P41" i="13"/>
  <c r="R41" i="13"/>
  <c r="V41" i="13"/>
  <c r="Y41" i="13"/>
  <c r="D42" i="13"/>
  <c r="F42" i="13"/>
  <c r="G42" i="13"/>
  <c r="H42" i="13"/>
  <c r="J42" i="13"/>
  <c r="L42" i="13"/>
  <c r="M42" i="13"/>
  <c r="N42" i="13"/>
  <c r="P42" i="13"/>
  <c r="R42" i="13"/>
  <c r="U42" i="13"/>
  <c r="V42" i="13"/>
  <c r="X42" i="13"/>
  <c r="Y42" i="13" s="1"/>
  <c r="D43" i="13"/>
  <c r="F43" i="13"/>
  <c r="G43" i="13"/>
  <c r="H43" i="13"/>
  <c r="J43" i="13"/>
  <c r="L43" i="13"/>
  <c r="M43" i="13"/>
  <c r="N43" i="13"/>
  <c r="P43" i="13"/>
  <c r="R43" i="13"/>
  <c r="U43" i="13"/>
  <c r="V43" i="13"/>
  <c r="X43" i="13"/>
  <c r="Y43" i="13" s="1"/>
  <c r="D44" i="13"/>
  <c r="F44" i="13"/>
  <c r="G44" i="13"/>
  <c r="H44" i="13"/>
  <c r="J44" i="13"/>
  <c r="L44" i="13"/>
  <c r="M44" i="13"/>
  <c r="N44" i="13"/>
  <c r="P44" i="13"/>
  <c r="R44" i="13"/>
  <c r="U44" i="13"/>
  <c r="V44" i="13"/>
  <c r="X44" i="13"/>
  <c r="Y44" i="13" s="1"/>
  <c r="D45" i="13"/>
  <c r="F45" i="13"/>
  <c r="G45" i="13"/>
  <c r="H45" i="13"/>
  <c r="J45" i="13"/>
  <c r="L45" i="13"/>
  <c r="M45" i="13"/>
  <c r="N45" i="13"/>
  <c r="P45" i="13"/>
  <c r="R45" i="13"/>
  <c r="U45" i="13"/>
  <c r="V45" i="13"/>
  <c r="X45" i="13"/>
  <c r="Y45" i="13" s="1"/>
  <c r="D46" i="13"/>
  <c r="F46" i="13"/>
  <c r="G46" i="13"/>
  <c r="H46" i="13"/>
  <c r="J46" i="13"/>
  <c r="L46" i="13"/>
  <c r="M46" i="13"/>
  <c r="N46" i="13"/>
  <c r="P46" i="13"/>
  <c r="R46" i="13"/>
  <c r="U46" i="13"/>
  <c r="V46" i="13"/>
  <c r="X46" i="13"/>
  <c r="Y46" i="13" s="1"/>
  <c r="D47" i="13"/>
  <c r="F47" i="13"/>
  <c r="G47" i="13"/>
  <c r="H47" i="13"/>
  <c r="J47" i="13"/>
  <c r="L47" i="13"/>
  <c r="M47" i="13"/>
  <c r="N47" i="13"/>
  <c r="P47" i="13"/>
  <c r="R47" i="13"/>
  <c r="U47" i="13"/>
  <c r="V47" i="13"/>
  <c r="X47" i="13"/>
  <c r="Y47" i="13" s="1"/>
  <c r="D48" i="13"/>
  <c r="F48" i="13"/>
  <c r="G48" i="13"/>
  <c r="H48" i="13"/>
  <c r="J48" i="13"/>
  <c r="L48" i="13"/>
  <c r="M48" i="13"/>
  <c r="N48" i="13"/>
  <c r="P48" i="13"/>
  <c r="R48" i="13"/>
  <c r="U48" i="13"/>
  <c r="V48" i="13"/>
  <c r="X48" i="13"/>
  <c r="Y48" i="13" s="1"/>
  <c r="D49" i="13"/>
  <c r="F49" i="13"/>
  <c r="H49" i="13"/>
  <c r="J49" i="13"/>
  <c r="L49" i="13"/>
  <c r="N49" i="13"/>
  <c r="P49" i="13"/>
  <c r="R49" i="13"/>
  <c r="V49" i="13"/>
  <c r="Y49" i="13"/>
  <c r="D50" i="13"/>
  <c r="F50" i="13"/>
  <c r="G50" i="13"/>
  <c r="H50" i="13" s="1"/>
  <c r="J50" i="13"/>
  <c r="L50" i="13"/>
  <c r="M50" i="13"/>
  <c r="N50" i="13" s="1"/>
  <c r="P50" i="13"/>
  <c r="R50" i="13"/>
  <c r="U50" i="13"/>
  <c r="V50" i="13" s="1"/>
  <c r="D51" i="13"/>
  <c r="F51" i="13"/>
  <c r="G51" i="13"/>
  <c r="H51" i="13" s="1"/>
  <c r="J51" i="13"/>
  <c r="L51" i="13"/>
  <c r="M51" i="13"/>
  <c r="N51" i="13" s="1"/>
  <c r="P51" i="13"/>
  <c r="R51" i="13"/>
  <c r="U51" i="13"/>
  <c r="V51" i="13" s="1"/>
  <c r="D52" i="13"/>
  <c r="F52" i="13"/>
  <c r="G52" i="13"/>
  <c r="H52" i="13" s="1"/>
  <c r="J52" i="13"/>
  <c r="L52" i="13"/>
  <c r="M52" i="13"/>
  <c r="N52" i="13" s="1"/>
  <c r="P52" i="13"/>
  <c r="R52" i="13"/>
  <c r="U52" i="13"/>
  <c r="V52" i="13" s="1"/>
  <c r="D53" i="13"/>
  <c r="F53" i="13"/>
  <c r="G53" i="13"/>
  <c r="H53" i="13" s="1"/>
  <c r="J53" i="13"/>
  <c r="L53" i="13"/>
  <c r="M53" i="13"/>
  <c r="N53" i="13" s="1"/>
  <c r="P53" i="13"/>
  <c r="R53" i="13"/>
  <c r="U53" i="13"/>
  <c r="V53" i="13" s="1"/>
  <c r="D54" i="13"/>
  <c r="F54" i="13"/>
  <c r="G54" i="13"/>
  <c r="H54" i="13" s="1"/>
  <c r="J54" i="13"/>
  <c r="L54" i="13"/>
  <c r="M54" i="13"/>
  <c r="N54" i="13" s="1"/>
  <c r="P54" i="13"/>
  <c r="R54" i="13"/>
  <c r="U54" i="13"/>
  <c r="V54" i="13" s="1"/>
  <c r="D55" i="13"/>
  <c r="F55" i="13"/>
  <c r="G55" i="13"/>
  <c r="H55" i="13" s="1"/>
  <c r="J55" i="13"/>
  <c r="L55" i="13"/>
  <c r="M55" i="13"/>
  <c r="N55" i="13" s="1"/>
  <c r="P55" i="13"/>
  <c r="R55" i="13"/>
  <c r="U55" i="13"/>
  <c r="V55" i="13" s="1"/>
  <c r="G19" i="15"/>
  <c r="K19" i="15"/>
  <c r="O19" i="15"/>
  <c r="AB19" i="15" s="1"/>
  <c r="AD19" i="15" s="1"/>
  <c r="Z19" i="15"/>
  <c r="G20" i="15"/>
  <c r="AB20" i="15" s="1"/>
  <c r="AD20" i="15" s="1"/>
  <c r="K20" i="15"/>
  <c r="O20" i="15" s="1"/>
  <c r="Z20" i="15"/>
  <c r="G21" i="15"/>
  <c r="AB21" i="15" s="1"/>
  <c r="AD21" i="15" s="1"/>
  <c r="K21" i="15"/>
  <c r="O21" i="15"/>
  <c r="Z21" i="15"/>
  <c r="G22" i="15"/>
  <c r="K22" i="15"/>
  <c r="O22" i="15"/>
  <c r="Z22" i="15"/>
  <c r="AB22" i="15"/>
  <c r="AD22" i="15" s="1"/>
  <c r="G23" i="15"/>
  <c r="K23" i="15"/>
  <c r="O23" i="15"/>
  <c r="AB23" i="15" s="1"/>
  <c r="AD23" i="15" s="1"/>
  <c r="Z23" i="15"/>
  <c r="G24" i="15"/>
  <c r="AB24" i="15" s="1"/>
  <c r="AD24" i="15" s="1"/>
  <c r="K24" i="15"/>
  <c r="O24" i="15" s="1"/>
  <c r="Z24" i="15"/>
  <c r="G25" i="15"/>
  <c r="AB25" i="15" s="1"/>
  <c r="AD25" i="15" s="1"/>
  <c r="K25" i="15"/>
  <c r="O25" i="15"/>
  <c r="Z25" i="15"/>
  <c r="G26" i="15"/>
  <c r="K26" i="15"/>
  <c r="O26" i="15"/>
  <c r="Z26" i="15"/>
  <c r="AB26" i="15"/>
  <c r="AD26" i="15" s="1"/>
  <c r="G27" i="15"/>
  <c r="K27" i="15"/>
  <c r="O27" i="15"/>
  <c r="AB27" i="15" s="1"/>
  <c r="AD27" i="15" s="1"/>
  <c r="Z27" i="15"/>
  <c r="G28" i="15"/>
  <c r="AB28" i="15" s="1"/>
  <c r="AD28" i="15" s="1"/>
  <c r="K28" i="15"/>
  <c r="O28" i="15" s="1"/>
  <c r="Z28" i="15"/>
  <c r="G29" i="15"/>
  <c r="AB29" i="15" s="1"/>
  <c r="AD29" i="15" s="1"/>
  <c r="K29" i="15"/>
  <c r="O29" i="15"/>
  <c r="Z29" i="15"/>
  <c r="G30" i="15"/>
  <c r="K30" i="15"/>
  <c r="O30" i="15"/>
  <c r="Z30" i="15"/>
  <c r="AB30" i="15"/>
  <c r="AD30" i="15" s="1"/>
  <c r="G31" i="15"/>
  <c r="K31" i="15"/>
  <c r="O31" i="15"/>
  <c r="AB31" i="15" s="1"/>
  <c r="AD31" i="15" s="1"/>
  <c r="Z31" i="15"/>
  <c r="G32" i="15"/>
  <c r="AB32" i="15" s="1"/>
  <c r="AD32" i="15" s="1"/>
  <c r="K32" i="15"/>
  <c r="O32" i="15" s="1"/>
  <c r="Z32" i="15"/>
  <c r="G33" i="15"/>
  <c r="AB33" i="15" s="1"/>
  <c r="AD33" i="15" s="1"/>
  <c r="K33" i="15"/>
  <c r="O33" i="15"/>
  <c r="Z33" i="15"/>
  <c r="G34" i="15"/>
  <c r="K34" i="15"/>
  <c r="O34" i="15"/>
  <c r="Z34" i="15"/>
  <c r="AB34" i="15"/>
  <c r="AD34" i="15" s="1"/>
  <c r="G35" i="15"/>
  <c r="K35" i="15"/>
  <c r="O35" i="15"/>
  <c r="AB35" i="15" s="1"/>
  <c r="AD35" i="15" s="1"/>
  <c r="Z35" i="15"/>
  <c r="G36" i="15"/>
  <c r="AB36" i="15" s="1"/>
  <c r="AD36" i="15" s="1"/>
  <c r="K36" i="15"/>
  <c r="O36" i="15" s="1"/>
  <c r="Z36" i="15"/>
  <c r="G37" i="15"/>
  <c r="AB37" i="15" s="1"/>
  <c r="AD37" i="15" s="1"/>
  <c r="K37" i="15"/>
  <c r="O37" i="15"/>
  <c r="Z37" i="15"/>
  <c r="G38" i="15"/>
  <c r="K38" i="15"/>
  <c r="O38" i="15"/>
  <c r="Z38" i="15"/>
  <c r="AB38" i="15"/>
  <c r="AD38" i="15" s="1"/>
  <c r="G39" i="15"/>
  <c r="K39" i="15"/>
  <c r="O39" i="15"/>
  <c r="AB39" i="15" s="1"/>
  <c r="AD39" i="15" s="1"/>
  <c r="Z39" i="15"/>
  <c r="G40" i="15"/>
  <c r="AB40" i="15" s="1"/>
  <c r="AD40" i="15" s="1"/>
  <c r="K40" i="15"/>
  <c r="O40" i="15" s="1"/>
  <c r="Z40" i="15"/>
  <c r="G41" i="15"/>
  <c r="AB41" i="15" s="1"/>
  <c r="AD41" i="15" s="1"/>
  <c r="K41" i="15"/>
  <c r="O41" i="15"/>
  <c r="Z41" i="15"/>
  <c r="G42" i="15"/>
  <c r="K42" i="15"/>
  <c r="O42" i="15"/>
  <c r="Z42" i="15"/>
  <c r="AB42" i="15"/>
  <c r="AD42" i="15" s="1"/>
  <c r="G43" i="15"/>
  <c r="K43" i="15"/>
  <c r="O43" i="15"/>
  <c r="AB43" i="15" s="1"/>
  <c r="AD43" i="15" s="1"/>
  <c r="Z43" i="15"/>
  <c r="G44" i="15"/>
  <c r="AB44" i="15" s="1"/>
  <c r="AD44" i="15" s="1"/>
  <c r="K44" i="15"/>
  <c r="O44" i="15" s="1"/>
  <c r="Z44" i="15"/>
  <c r="G45" i="15"/>
  <c r="AB45" i="15" s="1"/>
  <c r="AD45" i="15" s="1"/>
  <c r="K45" i="15"/>
  <c r="O45" i="15"/>
  <c r="Z45" i="15"/>
  <c r="G46" i="15"/>
  <c r="K46" i="15"/>
  <c r="O46" i="15"/>
  <c r="Z46" i="15"/>
  <c r="AB46" i="15"/>
  <c r="AD46" i="15" s="1"/>
  <c r="G47" i="15"/>
  <c r="K47" i="15"/>
  <c r="O47" i="15"/>
  <c r="AB47" i="15" s="1"/>
  <c r="AD47" i="15" s="1"/>
  <c r="Z47" i="15"/>
  <c r="G48" i="15"/>
  <c r="AB48" i="15" s="1"/>
  <c r="AD48" i="15" s="1"/>
  <c r="K48" i="15"/>
  <c r="O48" i="15" s="1"/>
  <c r="Z48" i="15"/>
  <c r="G49" i="15"/>
  <c r="AB49" i="15" s="1"/>
  <c r="AD49" i="15" s="1"/>
  <c r="K49" i="15"/>
  <c r="O49" i="15"/>
  <c r="Z49" i="15"/>
  <c r="G50" i="15"/>
  <c r="K50" i="15"/>
  <c r="O50" i="15"/>
  <c r="Z50" i="15"/>
  <c r="AB50" i="15"/>
  <c r="AD50" i="15" s="1"/>
  <c r="G51" i="15"/>
  <c r="K51" i="15"/>
  <c r="O51" i="15"/>
  <c r="AB51" i="15" s="1"/>
  <c r="AD51" i="15" s="1"/>
  <c r="Z51" i="15"/>
  <c r="G52" i="15"/>
  <c r="AB52" i="15" s="1"/>
  <c r="AD52" i="15" s="1"/>
  <c r="K52" i="15"/>
  <c r="O52" i="15" s="1"/>
  <c r="Z52" i="15"/>
  <c r="X55" i="13" l="1"/>
  <c r="X54" i="13"/>
  <c r="X53" i="13"/>
  <c r="X52" i="13"/>
  <c r="X51" i="13"/>
  <c r="X50" i="13"/>
  <c r="Z48" i="13"/>
  <c r="AA48" i="13" s="1"/>
  <c r="Z47" i="13"/>
  <c r="AA47" i="13" s="1"/>
  <c r="Z46" i="13"/>
  <c r="AA46" i="13" s="1"/>
  <c r="Z45" i="13"/>
  <c r="AA45" i="13" s="1"/>
  <c r="Z44" i="13"/>
  <c r="AA44" i="13" s="1"/>
  <c r="Z43" i="13"/>
  <c r="AA43" i="13" s="1"/>
  <c r="Z42" i="13"/>
  <c r="AA42" i="13" s="1"/>
  <c r="X40" i="13"/>
  <c r="Z38" i="13"/>
  <c r="AA38" i="13" s="1"/>
  <c r="Z37" i="13"/>
  <c r="AA37" i="13" s="1"/>
  <c r="Z36" i="13"/>
  <c r="AA36" i="13" s="1"/>
  <c r="Z35" i="13"/>
  <c r="AA35" i="13" s="1"/>
  <c r="Z34" i="13"/>
  <c r="AA34" i="13" s="1"/>
  <c r="Z33" i="13"/>
  <c r="AA33" i="13" s="1"/>
  <c r="Z32" i="13"/>
  <c r="AA32" i="13" s="1"/>
  <c r="Z31" i="13"/>
  <c r="AA31" i="13" s="1"/>
  <c r="Z30" i="13"/>
  <c r="AA30" i="13" s="1"/>
  <c r="Z29" i="13"/>
  <c r="AA29" i="13" s="1"/>
  <c r="Z28" i="13"/>
  <c r="AA28" i="13" s="1"/>
  <c r="Z27" i="13"/>
  <c r="AA27" i="13" s="1"/>
  <c r="Z26" i="13"/>
  <c r="AA26" i="13" s="1"/>
  <c r="Z25" i="13"/>
  <c r="AA25" i="13" s="1"/>
  <c r="Z24" i="13"/>
  <c r="AA24" i="13" s="1"/>
  <c r="Z23" i="13"/>
  <c r="AA23" i="13" s="1"/>
  <c r="Z22" i="13"/>
  <c r="AA22" i="13" s="1"/>
  <c r="Z21" i="13"/>
  <c r="AA21" i="13" s="1"/>
  <c r="Z20" i="13"/>
  <c r="AA20" i="13" s="1"/>
  <c r="Z54" i="13" l="1"/>
  <c r="AA54" i="13" s="1"/>
  <c r="Y54" i="13"/>
  <c r="Z53" i="13"/>
  <c r="AA53" i="13" s="1"/>
  <c r="Y53" i="13"/>
  <c r="Z55" i="13"/>
  <c r="AA55" i="13" s="1"/>
  <c r="Y55" i="13"/>
  <c r="Y40" i="13"/>
  <c r="Z40" i="13"/>
  <c r="AA40" i="13" s="1"/>
  <c r="Z50" i="13"/>
  <c r="AA50" i="13" s="1"/>
  <c r="Y50" i="13"/>
  <c r="Z51" i="13"/>
  <c r="AA51" i="13" s="1"/>
  <c r="Y51" i="13"/>
  <c r="Y52" i="13"/>
  <c r="Z52" i="13"/>
  <c r="AA52" i="13" s="1"/>
</calcChain>
</file>

<file path=xl/sharedStrings.xml><?xml version="1.0" encoding="utf-8"?>
<sst xmlns="http://schemas.openxmlformats.org/spreadsheetml/2006/main" count="254" uniqueCount="169">
  <si>
    <t>Dr. Betty Anne Jacoby</t>
  </si>
  <si>
    <t>Name</t>
  </si>
  <si>
    <t>Total</t>
  </si>
  <si>
    <t>Assignments</t>
  </si>
  <si>
    <t>Grade</t>
  </si>
  <si>
    <t>Final</t>
  </si>
  <si>
    <t>Professor</t>
  </si>
  <si>
    <t>Computer and Information Science</t>
  </si>
  <si>
    <t>Newark, New Jersey  07102</t>
  </si>
  <si>
    <t>Exam 1</t>
  </si>
  <si>
    <t>New Jersey Institute of Technology</t>
  </si>
  <si>
    <t>Tests</t>
  </si>
  <si>
    <t>Avg</t>
  </si>
  <si>
    <t>Course</t>
  </si>
  <si>
    <t>% Attendance</t>
  </si>
  <si>
    <t>Attendance</t>
  </si>
  <si>
    <t>Ex1 Home</t>
  </si>
  <si>
    <t>Ex1 Tot</t>
  </si>
  <si>
    <t>Fin Home</t>
  </si>
  <si>
    <t>Final Tot</t>
  </si>
  <si>
    <t>Project</t>
  </si>
  <si>
    <t>Report</t>
  </si>
  <si>
    <t>Presentation</t>
  </si>
  <si>
    <t>College of Computing Sciences</t>
  </si>
  <si>
    <t>CIS 280: Programming Language Concepts</t>
  </si>
  <si>
    <t>CRN# 11066</t>
  </si>
  <si>
    <t>Section 105</t>
  </si>
  <si>
    <t>Kupfrian Hall 106</t>
  </si>
  <si>
    <t>Wednesday        06:00 P.M. - 09:05 P.M.</t>
  </si>
  <si>
    <t>Balayeu, Jalal</t>
  </si>
  <si>
    <t>Bannerjee, Saurabh</t>
  </si>
  <si>
    <t>Cheramparambil, Sreekumar</t>
  </si>
  <si>
    <t>Culcleasure, Damon Ta</t>
  </si>
  <si>
    <t>Deb, Pronob N.</t>
  </si>
  <si>
    <t>Deshpande, Ajay Jayan</t>
  </si>
  <si>
    <t>Devireddy, Srilakshmi</t>
  </si>
  <si>
    <t>Dodeja, Pritam O.</t>
  </si>
  <si>
    <t>Durairaj, Vishnupriya</t>
  </si>
  <si>
    <t>Eddy, Nitin Joshua</t>
  </si>
  <si>
    <t>Epelu, Mabel</t>
  </si>
  <si>
    <t>Gerena, Betty</t>
  </si>
  <si>
    <t>Guduru, Hemasudha</t>
  </si>
  <si>
    <t>Khan, Faisal R.</t>
  </si>
  <si>
    <t>Hassan, Irfan</t>
  </si>
  <si>
    <t>Lehmann, Brian K.</t>
  </si>
  <si>
    <t>Lichtenstein, Linda L.</t>
  </si>
  <si>
    <t>Loh, Benjamin</t>
  </si>
  <si>
    <t>Lokhandwala, Ibrahim J.</t>
  </si>
  <si>
    <t>Lutz, Peter F.</t>
  </si>
  <si>
    <t>Osondu, Ejike</t>
  </si>
  <si>
    <t>Pandit, Deepangi M.</t>
  </si>
  <si>
    <t>Baten, Mark</t>
  </si>
  <si>
    <t>Patanwala, Ibrahim J.</t>
  </si>
  <si>
    <t>Patel, Chandramauli V.</t>
  </si>
  <si>
    <t>Shah, Mruga</t>
  </si>
  <si>
    <t>Shah, Niraj S.</t>
  </si>
  <si>
    <t>Spataro, Marie J.</t>
  </si>
  <si>
    <t>Syalee Ravpreet S.</t>
  </si>
  <si>
    <t>Weber, John W.</t>
  </si>
  <si>
    <t>Zaic, Michael</t>
  </si>
  <si>
    <t>Article Rev 1</t>
  </si>
  <si>
    <t>Article Rev 2</t>
  </si>
  <si>
    <t>Info Syst Tech</t>
  </si>
  <si>
    <t>Ethics &amp; Society</t>
  </si>
  <si>
    <t>Case Study</t>
  </si>
  <si>
    <t>Participation</t>
  </si>
  <si>
    <t>X</t>
  </si>
  <si>
    <t>Webboard</t>
  </si>
  <si>
    <t>Fall 2001: 09/05/01 - 12/19/01</t>
  </si>
  <si>
    <t>3.0 Graduate Credits</t>
  </si>
  <si>
    <t>turnitin.com</t>
  </si>
  <si>
    <t>CIS 677: Information System Principles</t>
  </si>
  <si>
    <t>Section 104</t>
  </si>
  <si>
    <t>Thursday        06:00 P.M. - 09:05 P.M.</t>
  </si>
  <si>
    <t>Kupfrian Hall 206</t>
  </si>
  <si>
    <t>Spring 2002: 01/25/02 - 05/10/02</t>
  </si>
  <si>
    <t>CRN# 11010</t>
  </si>
  <si>
    <t>Abisleiman, Rabih N.</t>
  </si>
  <si>
    <t>Abdeen, Tameezuddin Jainul</t>
  </si>
  <si>
    <t>Arumugam, Rajakumar</t>
  </si>
  <si>
    <t>Bali, Prateek Ramesh</t>
  </si>
  <si>
    <t>Bhardwaj, Suneet</t>
  </si>
  <si>
    <t>Boyle, Candida L.</t>
  </si>
  <si>
    <t>Chen, Ying-Yuan</t>
  </si>
  <si>
    <t>Cheng, Min-Jun</t>
  </si>
  <si>
    <t>Elahraf, Abeer</t>
  </si>
  <si>
    <t>Ezmat, Haisam</t>
  </si>
  <si>
    <t>Frimpong, Kofi</t>
  </si>
  <si>
    <t>Gangadhar, Akshatha</t>
  </si>
  <si>
    <t>Gokani, Gaurav N.</t>
  </si>
  <si>
    <t>Griffiths, Osei Kwame G.</t>
  </si>
  <si>
    <t>Gu, Qing</t>
  </si>
  <si>
    <t>Hydari, Kashif H.</t>
  </si>
  <si>
    <t>Jain, Rahul Jawaharlal</t>
  </si>
  <si>
    <t>Jang, Chuchyn</t>
  </si>
  <si>
    <t>Korkmaz, Mustafa</t>
  </si>
  <si>
    <t>Kucheriya, Amit I.</t>
  </si>
  <si>
    <t>Lam, Yungam</t>
  </si>
  <si>
    <t>Leighton, Linda</t>
  </si>
  <si>
    <t>Lynn, Rosele</t>
  </si>
  <si>
    <t>Mehta, Shirish</t>
  </si>
  <si>
    <t>Patel, Vinay Jaynati</t>
  </si>
  <si>
    <t>Ramlakhan, Yvette</t>
  </si>
  <si>
    <t>Salley, Nassar S.I.</t>
  </si>
  <si>
    <t>Sharma, Swetab</t>
  </si>
  <si>
    <t>Shi, Fang</t>
  </si>
  <si>
    <t>Swaminathan, Guhan L.</t>
  </si>
  <si>
    <t>Tian, Dan</t>
  </si>
  <si>
    <t>Trivedi, Mihir Y.</t>
  </si>
  <si>
    <t>Trivedi, Tejas R.</t>
  </si>
  <si>
    <t>Tsai, Ming-Hsun</t>
  </si>
  <si>
    <t>W</t>
  </si>
  <si>
    <t>Patel, Rakeshkumar C.</t>
  </si>
  <si>
    <t>bjacoby@cis.njit.edu</t>
  </si>
  <si>
    <t>Monday        05:45 P.M. - 10:50 P.M.</t>
  </si>
  <si>
    <t>3.0 Credits</t>
  </si>
  <si>
    <t>Spring 2002: 01/28/02 - 05/13/02</t>
  </si>
  <si>
    <t>Programming 2</t>
  </si>
  <si>
    <t>Programming 1</t>
  </si>
  <si>
    <t>Programming Questions</t>
  </si>
  <si>
    <t>5 Extra Credit</t>
  </si>
  <si>
    <t>http://ccsweb.njit.edu/~bjacoby</t>
  </si>
  <si>
    <t>Exam 2</t>
  </si>
  <si>
    <t>Prog</t>
  </si>
  <si>
    <t>Quest</t>
  </si>
  <si>
    <t>Reg Fall 01</t>
  </si>
  <si>
    <t>http://web.njit.edu/~jacoby</t>
  </si>
  <si>
    <t>Adams, Gilbert</t>
  </si>
  <si>
    <t>Adrien, Angela</t>
  </si>
  <si>
    <t>Ali, Patricia</t>
  </si>
  <si>
    <t>Andrake, Joseph</t>
  </si>
  <si>
    <t>Asghar, Daniel</t>
  </si>
  <si>
    <t>Baker, Scott</t>
  </si>
  <si>
    <t>Bart, Betty</t>
  </si>
  <si>
    <t>Batista, Ellen</t>
  </si>
  <si>
    <t>Chan, Philip</t>
  </si>
  <si>
    <t>Cheema, Neema</t>
  </si>
  <si>
    <t>Cutoy, John</t>
  </si>
  <si>
    <t>Dong, Linda</t>
  </si>
  <si>
    <t>Dore, Matthew R.</t>
  </si>
  <si>
    <t>Fuentes, Jose</t>
  </si>
  <si>
    <t>Kaham, Rachel</t>
  </si>
  <si>
    <t>Kim, Jane</t>
  </si>
  <si>
    <t>LaFortune, Jake J.</t>
  </si>
  <si>
    <t>Lee, Chen</t>
  </si>
  <si>
    <t>Lee, Phil</t>
  </si>
  <si>
    <t>Mathison, Ellen</t>
  </si>
  <si>
    <t>Moncayo, Dale</t>
  </si>
  <si>
    <t>Noyce, Jane</t>
  </si>
  <si>
    <t>Nutley, Samuel</t>
  </si>
  <si>
    <t>Ortega, Jennifer</t>
  </si>
  <si>
    <t>Patel, Rashad</t>
  </si>
  <si>
    <t>Shane, Maureen</t>
  </si>
  <si>
    <t>Shane, Walter</t>
  </si>
  <si>
    <t>Tripathi, Amir</t>
  </si>
  <si>
    <t>Tumbleson, Donald</t>
  </si>
  <si>
    <t>Wells, Jason D.</t>
  </si>
  <si>
    <t>Williams, Linda</t>
  </si>
  <si>
    <t>Yacoub, Mark</t>
  </si>
  <si>
    <t>Youssef, Roger</t>
  </si>
  <si>
    <t>Zisel, Jean</t>
  </si>
  <si>
    <t>CSC 101: Computer Science I</t>
  </si>
  <si>
    <t>Berkeley College</t>
  </si>
  <si>
    <t>Woodbridge, New Jersey  07095</t>
  </si>
  <si>
    <t>baj@BerkeleyCollege.edu</t>
  </si>
  <si>
    <t>Section 101</t>
  </si>
  <si>
    <t>CRN# 10101</t>
  </si>
  <si>
    <t>Tech Center 100</t>
  </si>
  <si>
    <t>Final Grade: ((Prog 1 + Prog 2 + ProgQuest Total) 30.0%) + ((Tests 70.0%))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</si>
</sst>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80" formatCode="mm/dd/yy"/>
    <numFmt numFmtId="181" formatCode="m/d"/>
    <numFmt numFmtId="183" formatCode="0.0"/>
    <numFmt numFmtId="184" formatCode="0.0%"/>
  </numFmts>
  <fonts count="6" x14ac:knownFonts="1">
    <font>
      <sz val="10"/>
      <name val="Arial"/>
    </font>
    <font>
      <b/>
      <sz val="12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180" fontId="1" fillId="0" borderId="0" xfId="0" applyNumberFormat="1" applyFont="1"/>
    <xf numFmtId="0" fontId="2" fillId="0" borderId="0" xfId="0" applyFont="1"/>
    <xf numFmtId="0" fontId="3" fillId="0" borderId="0" xfId="0" applyFont="1"/>
    <xf numFmtId="0" fontId="1" fillId="0" borderId="0" xfId="0" applyFont="1"/>
    <xf numFmtId="0" fontId="4" fillId="0" borderId="0" xfId="0" applyFont="1"/>
    <xf numFmtId="183" fontId="0" fillId="0" borderId="0" xfId="0" applyNumberFormat="1"/>
    <xf numFmtId="183" fontId="3" fillId="0" borderId="0" xfId="0" applyNumberFormat="1" applyFont="1"/>
    <xf numFmtId="183" fontId="5" fillId="0" borderId="0" xfId="0" applyNumberFormat="1" applyFont="1" applyAlignment="1">
      <alignment horizontal="right"/>
    </xf>
    <xf numFmtId="183" fontId="5" fillId="0" borderId="0" xfId="0" applyNumberFormat="1" applyFont="1"/>
    <xf numFmtId="0" fontId="3" fillId="0" borderId="0" xfId="0" applyNumberFormat="1" applyFont="1"/>
    <xf numFmtId="0" fontId="3" fillId="0" borderId="0" xfId="0" applyFont="1" applyAlignment="1">
      <alignment wrapText="1"/>
    </xf>
    <xf numFmtId="181" fontId="3" fillId="0" borderId="0" xfId="0" applyNumberFormat="1" applyFont="1"/>
    <xf numFmtId="0" fontId="5" fillId="0" borderId="0" xfId="0" applyFont="1"/>
    <xf numFmtId="10" fontId="0" fillId="0" borderId="0" xfId="0" applyNumberFormat="1"/>
    <xf numFmtId="10" fontId="3" fillId="0" borderId="0" xfId="0" applyNumberFormat="1" applyFont="1"/>
    <xf numFmtId="10" fontId="5" fillId="0" borderId="0" xfId="0" applyNumberFormat="1" applyFont="1" applyAlignment="1">
      <alignment horizontal="right"/>
    </xf>
    <xf numFmtId="183" fontId="5" fillId="0" borderId="0" xfId="0" applyNumberFormat="1" applyFont="1" applyAlignment="1">
      <alignment horizontal="center"/>
    </xf>
    <xf numFmtId="184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ccsweb.njit.edu/" TargetMode="External"/><Relationship Id="rId1" Type="http://schemas.openxmlformats.org/officeDocument/2006/relationships/hyperlink" Target="mailto:bjacoby@cis.njit.edu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://ccsweb.njit.edu/" TargetMode="External"/><Relationship Id="rId1" Type="http://schemas.openxmlformats.org/officeDocument/2006/relationships/hyperlink" Target="mailto:baj@BerkeleyCollege.ed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IV73"/>
  <sheetViews>
    <sheetView topLeftCell="R11" workbookViewId="0">
      <selection activeCell="AB14" sqref="AB14"/>
    </sheetView>
  </sheetViews>
  <sheetFormatPr defaultRowHeight="12.75" x14ac:dyDescent="0.35"/>
  <cols>
    <col min="1" max="1" width="4" customWidth="1"/>
    <col min="2" max="2" width="33" customWidth="1"/>
    <col min="3" max="3" width="7.265625" customWidth="1"/>
    <col min="4" max="4" width="6.265625" bestFit="1" customWidth="1"/>
    <col min="5" max="5" width="10" customWidth="1"/>
    <col min="6" max="6" width="6.265625" bestFit="1" customWidth="1"/>
    <col min="7" max="7" width="8.1328125" customWidth="1"/>
    <col min="8" max="8" width="6.265625" customWidth="1"/>
    <col min="9" max="9" width="6.86328125" customWidth="1"/>
    <col min="10" max="10" width="6.265625" customWidth="1"/>
    <col min="11" max="11" width="9.59765625" customWidth="1"/>
    <col min="12" max="12" width="6.265625" customWidth="1"/>
    <col min="13" max="13" width="9" customWidth="1"/>
    <col min="14" max="14" width="6.265625" customWidth="1"/>
    <col min="15" max="15" width="13.3984375" customWidth="1"/>
    <col min="16" max="16" width="7" customWidth="1"/>
    <col min="17" max="17" width="15.59765625" customWidth="1"/>
    <col min="18" max="18" width="7.86328125" customWidth="1"/>
    <col min="19" max="19" width="10.1328125" customWidth="1"/>
    <col min="20" max="20" width="12.86328125" customWidth="1"/>
    <col min="21" max="21" width="11.3984375" customWidth="1"/>
    <col min="22" max="22" width="7.265625" customWidth="1"/>
    <col min="23" max="23" width="12.59765625" customWidth="1"/>
    <col min="24" max="25" width="6.265625" customWidth="1"/>
    <col min="26" max="26" width="7.1328125" customWidth="1"/>
    <col min="27" max="27" width="7.3984375" customWidth="1"/>
    <col min="28" max="28" width="10.3984375" bestFit="1" customWidth="1"/>
  </cols>
  <sheetData>
    <row r="1" spans="1:256" ht="15" x14ac:dyDescent="0.4">
      <c r="B1" s="1">
        <v>37386</v>
      </c>
    </row>
    <row r="3" spans="1:256" ht="17.649999999999999" x14ac:dyDescent="0.5">
      <c r="A3" s="2" t="s">
        <v>0</v>
      </c>
      <c r="B3" s="2"/>
      <c r="C3" s="2"/>
      <c r="D3" s="2"/>
      <c r="E3" s="2"/>
      <c r="F3" s="2"/>
    </row>
    <row r="4" spans="1:256" ht="15" x14ac:dyDescent="0.4">
      <c r="A4" s="4" t="s">
        <v>6</v>
      </c>
      <c r="B4" s="4"/>
      <c r="C4" s="3"/>
      <c r="D4" s="3"/>
      <c r="E4" s="3"/>
      <c r="F4" s="3"/>
    </row>
    <row r="5" spans="1:256" ht="15" x14ac:dyDescent="0.4">
      <c r="A5" s="4" t="s">
        <v>7</v>
      </c>
      <c r="B5" s="4"/>
      <c r="C5" s="4"/>
      <c r="D5" s="4"/>
      <c r="E5" s="4"/>
      <c r="F5" s="4"/>
      <c r="G5" s="5"/>
      <c r="H5" s="5"/>
    </row>
    <row r="6" spans="1:256" ht="15" x14ac:dyDescent="0.4">
      <c r="A6" s="4" t="s">
        <v>23</v>
      </c>
      <c r="B6" s="4"/>
      <c r="C6" s="4"/>
      <c r="D6" s="4"/>
      <c r="E6" s="4"/>
      <c r="F6" s="4"/>
      <c r="G6" s="5"/>
      <c r="H6" s="5"/>
    </row>
    <row r="7" spans="1:256" ht="15" x14ac:dyDescent="0.4">
      <c r="A7" s="4" t="s">
        <v>10</v>
      </c>
      <c r="B7" s="4"/>
      <c r="C7" s="4"/>
      <c r="D7" s="4"/>
      <c r="E7" s="4"/>
      <c r="F7" s="4"/>
      <c r="G7" s="5"/>
      <c r="H7" s="5"/>
    </row>
    <row r="8" spans="1:256" ht="15" x14ac:dyDescent="0.4">
      <c r="A8" s="4" t="s">
        <v>8</v>
      </c>
      <c r="B8" s="4"/>
      <c r="C8" s="4"/>
      <c r="D8" s="4"/>
      <c r="E8" s="4"/>
      <c r="F8" s="4"/>
      <c r="G8" s="5"/>
      <c r="H8" s="5"/>
    </row>
    <row r="9" spans="1:256" ht="15" x14ac:dyDescent="0.4">
      <c r="A9" s="4"/>
      <c r="B9" s="4"/>
      <c r="C9" s="4"/>
      <c r="D9" s="4"/>
      <c r="E9" s="4"/>
      <c r="F9" s="4"/>
      <c r="G9" s="5"/>
      <c r="H9" s="5"/>
    </row>
    <row r="10" spans="1:256" ht="15" x14ac:dyDescent="0.4">
      <c r="A10" s="4" t="s">
        <v>113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4"/>
      <c r="DY10" s="4"/>
      <c r="DZ10" s="4"/>
      <c r="EA10" s="4"/>
      <c r="EB10" s="4"/>
      <c r="EC10" s="4"/>
      <c r="ED10" s="4"/>
      <c r="EE10" s="4"/>
      <c r="EF10" s="4"/>
      <c r="EG10" s="4"/>
      <c r="EH10" s="4"/>
      <c r="EI10" s="4"/>
      <c r="EJ10" s="4"/>
      <c r="EK10" s="4"/>
      <c r="EL10" s="4"/>
      <c r="EM10" s="4"/>
      <c r="EN10" s="4"/>
      <c r="EO10" s="4"/>
      <c r="EP10" s="4"/>
      <c r="EQ10" s="4"/>
      <c r="ER10" s="4"/>
      <c r="ES10" s="4"/>
      <c r="ET10" s="4"/>
      <c r="EU10" s="4"/>
      <c r="EV10" s="4"/>
      <c r="EW10" s="4"/>
      <c r="EX10" s="4"/>
      <c r="EY10" s="4"/>
      <c r="EZ10" s="4"/>
      <c r="FA10" s="4"/>
      <c r="FB10" s="4"/>
      <c r="FC10" s="4"/>
      <c r="FD10" s="4"/>
      <c r="FE10" s="4"/>
      <c r="FF10" s="4"/>
      <c r="FG10" s="4"/>
      <c r="FH10" s="4"/>
      <c r="FI10" s="4"/>
      <c r="FJ10" s="4"/>
      <c r="FK10" s="4"/>
      <c r="FL10" s="4"/>
      <c r="FM10" s="4"/>
      <c r="FN10" s="4"/>
      <c r="FO10" s="4"/>
      <c r="FP10" s="4"/>
      <c r="FQ10" s="4"/>
      <c r="FR10" s="4"/>
      <c r="FS10" s="4"/>
      <c r="FT10" s="4"/>
      <c r="FU10" s="4"/>
      <c r="FV10" s="4"/>
      <c r="FW10" s="4"/>
      <c r="FX10" s="4"/>
      <c r="FY10" s="4"/>
      <c r="FZ10" s="4"/>
      <c r="GA10" s="4"/>
      <c r="GB10" s="4"/>
      <c r="GC10" s="4"/>
      <c r="GD10" s="4"/>
      <c r="GE10" s="4"/>
      <c r="GF10" s="4"/>
      <c r="GG10" s="4"/>
      <c r="GH10" s="4"/>
      <c r="GI10" s="4"/>
      <c r="GJ10" s="4"/>
      <c r="GK10" s="4"/>
      <c r="GL10" s="4"/>
      <c r="GM10" s="4"/>
      <c r="GN10" s="4"/>
      <c r="GO10" s="4"/>
      <c r="GP10" s="4"/>
      <c r="GQ10" s="4"/>
      <c r="GR10" s="4"/>
      <c r="GS10" s="4"/>
      <c r="GT10" s="4"/>
      <c r="GU10" s="4"/>
      <c r="GV10" s="4"/>
      <c r="GW10" s="4"/>
      <c r="GX10" s="4"/>
      <c r="GY10" s="4"/>
      <c r="GZ10" s="4"/>
      <c r="HA10" s="4"/>
      <c r="HB10" s="4"/>
      <c r="HC10" s="4"/>
      <c r="HD10" s="4"/>
      <c r="HE10" s="4"/>
      <c r="HF10" s="4"/>
      <c r="HG10" s="4"/>
      <c r="HH10" s="4"/>
      <c r="HI10" s="4"/>
      <c r="HJ10" s="4"/>
      <c r="HK10" s="4"/>
      <c r="HL10" s="4"/>
      <c r="HM10" s="4"/>
      <c r="HN10" s="4"/>
      <c r="HO10" s="4"/>
      <c r="HP10" s="4"/>
      <c r="HQ10" s="4"/>
      <c r="HR10" s="4"/>
      <c r="HS10" s="4"/>
      <c r="HT10" s="4"/>
      <c r="HU10" s="4"/>
      <c r="HV10" s="4"/>
      <c r="HW10" s="4"/>
      <c r="HX10" s="4"/>
      <c r="HY10" s="4"/>
      <c r="HZ10" s="4"/>
      <c r="IA10" s="4"/>
      <c r="IB10" s="4"/>
      <c r="IC10" s="4"/>
      <c r="ID10" s="4"/>
      <c r="IE10" s="4"/>
      <c r="IF10" s="4"/>
      <c r="IG10" s="4"/>
      <c r="IH10" s="4"/>
      <c r="II10" s="4"/>
      <c r="IJ10" s="4"/>
      <c r="IK10" s="4"/>
      <c r="IL10" s="4"/>
      <c r="IM10" s="4"/>
      <c r="IN10" s="4"/>
      <c r="IO10" s="4"/>
      <c r="IP10" s="4"/>
      <c r="IQ10" s="4"/>
      <c r="IR10" s="4"/>
      <c r="IS10" s="4"/>
      <c r="IT10" s="4"/>
      <c r="IU10" s="4"/>
      <c r="IV10" s="4"/>
    </row>
    <row r="11" spans="1:256" ht="15" x14ac:dyDescent="0.4">
      <c r="A11" s="4" t="s">
        <v>121</v>
      </c>
      <c r="B11" s="4"/>
      <c r="C11" s="4"/>
      <c r="D11" s="4"/>
      <c r="E11" s="4"/>
      <c r="F11" s="4"/>
      <c r="G11" s="5"/>
      <c r="H11" s="5"/>
    </row>
    <row r="12" spans="1:256" ht="15" x14ac:dyDescent="0.4">
      <c r="A12" s="5"/>
      <c r="B12" s="5"/>
      <c r="C12" s="5"/>
      <c r="D12" s="5"/>
      <c r="E12" s="5"/>
      <c r="F12" s="5"/>
      <c r="G12" s="5"/>
      <c r="H12" s="5"/>
    </row>
    <row r="13" spans="1:256" ht="15" x14ac:dyDescent="0.4">
      <c r="A13" s="4" t="s">
        <v>71</v>
      </c>
      <c r="B13" s="5"/>
      <c r="C13" s="5"/>
      <c r="D13" s="5"/>
      <c r="E13" s="5"/>
      <c r="F13" s="5"/>
      <c r="G13" s="5"/>
      <c r="H13" s="5"/>
    </row>
    <row r="14" spans="1:256" s="3" customFormat="1" ht="15" x14ac:dyDescent="0.4">
      <c r="A14" s="4"/>
      <c r="B14" s="4" t="s">
        <v>76</v>
      </c>
      <c r="C14" s="4" t="s">
        <v>72</v>
      </c>
      <c r="D14" s="4"/>
      <c r="E14" s="4"/>
      <c r="F14" s="4" t="s">
        <v>69</v>
      </c>
      <c r="G14" s="4"/>
      <c r="H14" s="4"/>
      <c r="J14" s="4" t="s">
        <v>75</v>
      </c>
      <c r="K14" s="4"/>
      <c r="L14" s="4"/>
    </row>
    <row r="15" spans="1:256" s="3" customFormat="1" ht="13.5" customHeight="1" x14ac:dyDescent="0.4">
      <c r="A15" s="4"/>
      <c r="B15" s="4" t="s">
        <v>73</v>
      </c>
      <c r="C15" s="4"/>
      <c r="D15" s="4"/>
      <c r="E15" s="4"/>
      <c r="F15" s="4" t="s">
        <v>74</v>
      </c>
      <c r="G15" s="4"/>
      <c r="H15" s="4"/>
    </row>
    <row r="16" spans="1:256" s="3" customFormat="1" ht="13.5" customHeight="1" x14ac:dyDescent="0.4">
      <c r="A16" s="4"/>
      <c r="B16" s="4"/>
      <c r="C16" s="4"/>
      <c r="D16" s="4"/>
      <c r="E16" s="4"/>
      <c r="F16" s="4"/>
      <c r="G16" s="4"/>
      <c r="H16" s="4"/>
    </row>
    <row r="17" spans="1:28" ht="13.15" x14ac:dyDescent="0.4">
      <c r="B17" s="3" t="s">
        <v>1</v>
      </c>
      <c r="C17" s="3" t="s">
        <v>11</v>
      </c>
      <c r="I17" s="3"/>
      <c r="O17" s="3" t="s">
        <v>3</v>
      </c>
      <c r="P17" s="3"/>
      <c r="S17" s="3" t="s">
        <v>20</v>
      </c>
      <c r="U17" s="3"/>
      <c r="W17" s="3" t="s">
        <v>65</v>
      </c>
    </row>
    <row r="18" spans="1:28" s="3" customFormat="1" ht="13.15" x14ac:dyDescent="0.4">
      <c r="C18" s="3" t="s">
        <v>9</v>
      </c>
      <c r="D18" s="3" t="s">
        <v>4</v>
      </c>
      <c r="E18" s="3" t="s">
        <v>16</v>
      </c>
      <c r="F18" s="3" t="s">
        <v>4</v>
      </c>
      <c r="G18" s="3" t="s">
        <v>17</v>
      </c>
      <c r="H18" s="3" t="s">
        <v>4</v>
      </c>
      <c r="I18" s="3" t="s">
        <v>5</v>
      </c>
      <c r="J18" s="3" t="s">
        <v>4</v>
      </c>
      <c r="K18" s="3" t="s">
        <v>18</v>
      </c>
      <c r="L18" s="3" t="s">
        <v>4</v>
      </c>
      <c r="M18" s="3" t="s">
        <v>19</v>
      </c>
      <c r="N18" s="3" t="s">
        <v>4</v>
      </c>
      <c r="O18" s="3" t="s">
        <v>60</v>
      </c>
      <c r="P18" s="3" t="s">
        <v>4</v>
      </c>
      <c r="Q18" s="3" t="s">
        <v>61</v>
      </c>
      <c r="R18" s="3" t="s">
        <v>4</v>
      </c>
      <c r="S18" s="3" t="s">
        <v>64</v>
      </c>
      <c r="U18" s="3" t="s">
        <v>64</v>
      </c>
      <c r="V18" s="3" t="s">
        <v>4</v>
      </c>
      <c r="W18" s="3" t="s">
        <v>70</v>
      </c>
      <c r="X18" s="3" t="s">
        <v>11</v>
      </c>
      <c r="Z18" s="3" t="s">
        <v>13</v>
      </c>
      <c r="AA18" s="3" t="s">
        <v>4</v>
      </c>
    </row>
    <row r="19" spans="1:28" s="3" customFormat="1" ht="13.15" x14ac:dyDescent="0.4">
      <c r="E19" s="13"/>
      <c r="O19" s="3" t="s">
        <v>62</v>
      </c>
      <c r="Q19" s="3" t="s">
        <v>63</v>
      </c>
      <c r="S19" s="3" t="s">
        <v>21</v>
      </c>
      <c r="T19" s="3" t="s">
        <v>22</v>
      </c>
      <c r="U19" s="3" t="s">
        <v>2</v>
      </c>
      <c r="W19" s="3" t="s">
        <v>67</v>
      </c>
      <c r="X19" s="3" t="s">
        <v>12</v>
      </c>
      <c r="Y19" s="3" t="s">
        <v>4</v>
      </c>
    </row>
    <row r="20" spans="1:28" s="6" customFormat="1" ht="13.15" x14ac:dyDescent="0.4">
      <c r="A20" s="10">
        <v>1</v>
      </c>
      <c r="B20" s="7" t="s">
        <v>78</v>
      </c>
      <c r="C20" s="6">
        <v>101.9</v>
      </c>
      <c r="D20" s="8" t="str">
        <f>IF(C20&gt;=90,"A",IF(C20&gt;=87,"B+",IF(C20&gt;=80,"B",IF(C20&gt;=77,"C+",IF(C20&gt;=70,"C",IF(C20&gt;=60,"D",IF(C20&gt;=0,"F")))))))</f>
        <v>A</v>
      </c>
      <c r="E20" s="9">
        <v>93.3</v>
      </c>
      <c r="F20" s="8" t="str">
        <f>IF(E20&gt;=90,"A",IF(E20&gt;=87,"B+",IF(E20&gt;=80,"B",IF(E20&gt;=77,"C+",IF(E20&gt;=70,"C",IF(E20&gt;=60,"D",IF(E20&gt;=0,"F")))))))</f>
        <v>A</v>
      </c>
      <c r="G20" s="9">
        <f>(SUM((35*C20)+(5*E20))/40)</f>
        <v>100.825</v>
      </c>
      <c r="H20" s="8" t="str">
        <f>IF(G20&gt;=90,"A",IF(G20&gt;=87,"B+",IF(G20&gt;=80,"B",IF(G20&gt;=77,"C+",IF(G20&gt;=70,"C",IF(G20&gt;=60,"D",IF(G20&gt;=0,"F")))))))</f>
        <v>A</v>
      </c>
      <c r="I20" s="6">
        <v>96</v>
      </c>
      <c r="J20" s="8" t="str">
        <f>IF(I20&gt;=90,"A",IF(I20&gt;=87,"B+",IF(I20&gt;=80,"B",IF(I20&gt;=77,"C+",IF(I20&gt;=70,"C",IF(I20&gt;=60,"D",IF(I20&gt;=0,"F")))))))</f>
        <v>A</v>
      </c>
      <c r="K20" s="8">
        <v>100</v>
      </c>
      <c r="L20" s="8" t="str">
        <f>IF(K20&gt;=90,"A",IF(K20&gt;=87,"B+",IF(K20&gt;=80,"B",IF(K20&gt;=77,"C+",IF(K20&gt;=70,"C",IF(K20&gt;=60,"D",IF(K20&gt;=0,"F")))))))</f>
        <v>A</v>
      </c>
      <c r="M20" s="9">
        <f>(SUM((35*I20)+(5*K20))/40)</f>
        <v>96.5</v>
      </c>
      <c r="N20" s="8" t="str">
        <f>IF(M20&gt;=90,"A",IF(M20&gt;=87,"B+",IF(M20&gt;=80,"B",IF(M20&gt;=77,"C+",IF(M20&gt;=70,"C",IF(M20&gt;=60,"D",IF(M20&gt;=0,"F")))))))</f>
        <v>A</v>
      </c>
      <c r="O20" s="8">
        <v>100</v>
      </c>
      <c r="P20" s="8" t="str">
        <f>IF(O20&gt;=90,"A",IF(O20&gt;=87,"B+",IF(O20&gt;=80,"B",IF(O20&gt;=77,"C+",IF(O20&gt;=70,"C",IF(O20&gt;=60,"D",IF(O20&gt;=0,"F")))))))</f>
        <v>A</v>
      </c>
      <c r="Q20" s="8">
        <v>100</v>
      </c>
      <c r="R20" s="8" t="str">
        <f t="shared" ref="R20:R55" si="0">IF(Q20&gt;=90,"A",IF(Q20&gt;=87,"B+",IF(Q20&gt;=80,"B",IF(Q20&gt;=77,"C+",IF(Q20&gt;=70,"C",IF(Q20&gt;=60,"D",IF(Q20&gt;=0,"F")))))))</f>
        <v>A</v>
      </c>
      <c r="S20" s="8">
        <v>83.3</v>
      </c>
      <c r="T20" s="8">
        <v>100</v>
      </c>
      <c r="U20" s="8">
        <f t="shared" ref="U20:U25" si="1">(75*S20+25*T20)/100</f>
        <v>87.474999999999994</v>
      </c>
      <c r="V20" s="8" t="str">
        <f t="shared" ref="V20:V55" si="2">IF(U20&gt;=90,"A",IF(U20&gt;=87,"B+",IF(U20&gt;=80,"B",IF(U20&gt;=77,"C+",IF(U20&gt;=70,"C",IF(U20&gt;=60,"D",IF(U20&gt;=0,"F")))))))</f>
        <v>B+</v>
      </c>
      <c r="W20" s="17" t="s">
        <v>66</v>
      </c>
      <c r="X20" s="6">
        <f>(G20+M20)/2</f>
        <v>98.662499999999994</v>
      </c>
      <c r="Y20" s="8" t="str">
        <f>IF(X20&gt;=90,"A",IF(X20&gt;=87,"B+",IF(X20&gt;=80,"B",IF(X20&gt;=77,"C+",IF(X20&gt;=70,"C",IF(X20&gt;=60,"D",IF(X20&gt;=0,"F")))))))</f>
        <v>A</v>
      </c>
      <c r="Z20" s="6">
        <f>(70*X20+10*O20+10*Q20+5*U20)/95</f>
        <v>98.35526315789474</v>
      </c>
      <c r="AA20" s="8" t="str">
        <f>IF(Z20&gt;=90,"A",IF(Z20&gt;=87,"B+",IF(Z20&gt;=80,"B",IF(Z20&gt;=77,"C+",IF(Z20&gt;=70,"C",IF(Z20&gt;=60,"D",IF(Z20&gt;=0,"F")))))))</f>
        <v>A</v>
      </c>
    </row>
    <row r="21" spans="1:28" s="6" customFormat="1" ht="13.15" x14ac:dyDescent="0.4">
      <c r="A21" s="10">
        <v>2</v>
      </c>
      <c r="B21" s="7" t="s">
        <v>77</v>
      </c>
      <c r="C21" s="6">
        <v>102.8</v>
      </c>
      <c r="D21" s="8" t="str">
        <f>IF(C21&gt;=90,"A",IF(C21&gt;=87,"B+",IF(C21&gt;=80,"B",IF(C21&gt;=77,"C+",IF(C21&gt;=70,"C",IF(C21&gt;=60,"D",IF(C21&gt;=0,"F")))))))</f>
        <v>A</v>
      </c>
      <c r="E21" s="9">
        <v>95.6</v>
      </c>
      <c r="F21" s="8" t="str">
        <f>IF(E21&gt;=90,"A",IF(E21&gt;=87,"B+",IF(E21&gt;=80,"B",IF(E21&gt;=77,"C+",IF(E21&gt;=70,"C",IF(E21&gt;=60,"D",IF(E21&gt;=0,"F")))))))</f>
        <v>A</v>
      </c>
      <c r="G21" s="9">
        <f>(SUM((35*C21)+(5*E21))/40)</f>
        <v>101.9</v>
      </c>
      <c r="H21" s="8" t="str">
        <f>IF(G21&gt;=90,"A",IF(G21&gt;=87,"B+",IF(G21&gt;=80,"B",IF(G21&gt;=77,"C+",IF(G21&gt;=70,"C",IF(G21&gt;=60,"D",IF(G21&gt;=0,"F")))))))</f>
        <v>A</v>
      </c>
      <c r="I21" s="6">
        <v>96.8</v>
      </c>
      <c r="J21" s="8" t="str">
        <f>IF(I21&gt;=90,"A",IF(I21&gt;=87,"B+",IF(I21&gt;=80,"B",IF(I21&gt;=77,"C+",IF(I21&gt;=70,"C",IF(I21&gt;=60,"D",IF(I21&gt;=0,"F")))))))</f>
        <v>A</v>
      </c>
      <c r="K21" s="8">
        <v>100</v>
      </c>
      <c r="L21" s="8" t="str">
        <f>IF(K21&gt;=90,"A",IF(K21&gt;=87,"B+",IF(K21&gt;=80,"B",IF(K21&gt;=77,"C+",IF(K21&gt;=70,"C",IF(K21&gt;=60,"D",IF(K21&gt;=0,"F")))))))</f>
        <v>A</v>
      </c>
      <c r="M21" s="9">
        <f>(SUM((35*I21)+(5*K21))/40)</f>
        <v>97.2</v>
      </c>
      <c r="N21" s="8" t="str">
        <f>IF(M21&gt;=90,"A",IF(M21&gt;=87,"B+",IF(M21&gt;=80,"B",IF(M21&gt;=77,"C+",IF(M21&gt;=70,"C",IF(M21&gt;=60,"D",IF(M21&gt;=0,"F")))))))</f>
        <v>A</v>
      </c>
      <c r="O21" s="8">
        <v>100</v>
      </c>
      <c r="P21" s="8" t="str">
        <f>IF(O21&gt;=90,"A",IF(O21&gt;=87,"B+",IF(O21&gt;=80,"B",IF(O21&gt;=77,"C+",IF(O21&gt;=70,"C",IF(O21&gt;=60,"D",IF(O21&gt;=0,"F")))))))</f>
        <v>A</v>
      </c>
      <c r="Q21" s="8">
        <v>90</v>
      </c>
      <c r="R21" s="8" t="str">
        <f t="shared" si="0"/>
        <v>A</v>
      </c>
      <c r="S21" s="8">
        <v>100</v>
      </c>
      <c r="T21" s="8">
        <v>100</v>
      </c>
      <c r="U21" s="8">
        <f t="shared" si="1"/>
        <v>100</v>
      </c>
      <c r="V21" s="8" t="str">
        <f t="shared" si="2"/>
        <v>A</v>
      </c>
      <c r="W21" s="17" t="s">
        <v>66</v>
      </c>
      <c r="X21" s="6">
        <f>(G21+M21)/2</f>
        <v>99.550000000000011</v>
      </c>
      <c r="Y21" s="8" t="str">
        <f>IF(X21&gt;=90,"A",IF(X21&gt;=87,"B+",IF(X21&gt;=80,"B",IF(X21&gt;=77,"C+",IF(X21&gt;=70,"C",IF(X21&gt;=60,"D",IF(X21&gt;=0,"F")))))))</f>
        <v>A</v>
      </c>
      <c r="Z21" s="6">
        <f t="shared" ref="Z21:Z50" si="3">(70*X21+10*O21+10*Q21+5*U21)/95</f>
        <v>98.615789473684217</v>
      </c>
      <c r="AA21" s="8" t="str">
        <f>IF(Z21&gt;=90,"A",IF(Z21&gt;=87,"B+",IF(Z21&gt;=80,"B",IF(Z21&gt;=77,"C+",IF(Z21&gt;=70,"C",IF(Z21&gt;=60,"D",IF(Z21&gt;=0,"F")))))))</f>
        <v>A</v>
      </c>
    </row>
    <row r="22" spans="1:28" s="6" customFormat="1" ht="13.15" x14ac:dyDescent="0.4">
      <c r="A22" s="10">
        <v>3</v>
      </c>
      <c r="B22" s="7" t="s">
        <v>79</v>
      </c>
      <c r="C22" s="6">
        <v>100</v>
      </c>
      <c r="D22" s="8" t="str">
        <f t="shared" ref="D22:D55" si="4">IF(C22&gt;=90,"A",IF(C22&gt;=87,"B+",IF(C22&gt;=80,"B",IF(C22&gt;=77,"C+",IF(C22&gt;=70,"C",IF(C22&gt;=60,"D",IF(C22&gt;=0,"F")))))))</f>
        <v>A</v>
      </c>
      <c r="E22" s="9">
        <v>95.6</v>
      </c>
      <c r="F22" s="8" t="str">
        <f t="shared" ref="F22:F55" si="5">IF(E22&gt;=90,"A",IF(E22&gt;=87,"B+",IF(E22&gt;=80,"B",IF(E22&gt;=77,"C+",IF(E22&gt;=70,"C",IF(E22&gt;=60,"D",IF(E22&gt;=0,"F")))))))</f>
        <v>A</v>
      </c>
      <c r="G22" s="9">
        <f t="shared" ref="G22:G55" si="6">(SUM((35*C22)+(5*E22))/40)</f>
        <v>99.45</v>
      </c>
      <c r="H22" s="8" t="str">
        <f t="shared" ref="H22:H55" si="7">IF(G22&gt;=90,"A",IF(G22&gt;=87,"B+",IF(G22&gt;=80,"B",IF(G22&gt;=77,"C+",IF(G22&gt;=70,"C",IF(G22&gt;=60,"D",IF(G22&gt;=0,"F")))))))</f>
        <v>A</v>
      </c>
      <c r="I22" s="6">
        <v>95.2</v>
      </c>
      <c r="J22" s="8" t="str">
        <f t="shared" ref="J22:J55" si="8">IF(I22&gt;=90,"A",IF(I22&gt;=87,"B+",IF(I22&gt;=80,"B",IF(I22&gt;=77,"C+",IF(I22&gt;=70,"C",IF(I22&gt;=60,"D",IF(I22&gt;=0,"F")))))))</f>
        <v>A</v>
      </c>
      <c r="K22" s="8">
        <v>91.1</v>
      </c>
      <c r="L22" s="8" t="str">
        <f t="shared" ref="L22:L55" si="9">IF(K22&gt;=90,"A",IF(K22&gt;=87,"B+",IF(K22&gt;=80,"B",IF(K22&gt;=77,"C+",IF(K22&gt;=70,"C",IF(K22&gt;=60,"D",IF(K22&gt;=0,"F")))))))</f>
        <v>A</v>
      </c>
      <c r="M22" s="9">
        <f t="shared" ref="M22:M55" si="10">(SUM((35*I22)+(5*K22))/40)</f>
        <v>94.6875</v>
      </c>
      <c r="N22" s="8" t="str">
        <f t="shared" ref="N22:P50" si="11">IF(M22&gt;=90,"A",IF(M22&gt;=87,"B+",IF(M22&gt;=80,"B",IF(M22&gt;=77,"C+",IF(M22&gt;=70,"C",IF(M22&gt;=60,"D",IF(M22&gt;=0,"F")))))))</f>
        <v>A</v>
      </c>
      <c r="O22" s="8">
        <v>100</v>
      </c>
      <c r="P22" s="8" t="str">
        <f t="shared" si="11"/>
        <v>A</v>
      </c>
      <c r="Q22" s="6">
        <v>100</v>
      </c>
      <c r="R22" s="8" t="str">
        <f t="shared" si="0"/>
        <v>A</v>
      </c>
      <c r="S22" s="8">
        <v>100</v>
      </c>
      <c r="T22" s="8">
        <v>100</v>
      </c>
      <c r="U22" s="8">
        <f t="shared" si="1"/>
        <v>100</v>
      </c>
      <c r="V22" s="8" t="str">
        <f t="shared" si="2"/>
        <v>A</v>
      </c>
      <c r="W22" s="17" t="s">
        <v>66</v>
      </c>
      <c r="X22" s="6">
        <f t="shared" ref="X22:X50" si="12">(G22+M22)/2</f>
        <v>97.068749999999994</v>
      </c>
      <c r="Y22" s="8" t="str">
        <f t="shared" ref="Y22:Y55" si="13">IF(X22&gt;=90,"A",IF(X22&gt;=87,"B+",IF(X22&gt;=80,"B",IF(X22&gt;=77,"C+",IF(X22&gt;=70,"C",IF(X22&gt;=60,"D",IF(X22&gt;=0,"F")))))))</f>
        <v>A</v>
      </c>
      <c r="Z22" s="6">
        <f t="shared" si="3"/>
        <v>97.840131578947364</v>
      </c>
      <c r="AA22" s="8" t="str">
        <f t="shared" ref="AA22:AA55" si="14">IF(Z22&gt;=90,"A",IF(Z22&gt;=87,"B+",IF(Z22&gt;=80,"B",IF(Z22&gt;=77,"C+",IF(Z22&gt;=70,"C",IF(Z22&gt;=60,"D",IF(Z22&gt;=0,"F")))))))</f>
        <v>A</v>
      </c>
    </row>
    <row r="23" spans="1:28" s="6" customFormat="1" ht="13.15" x14ac:dyDescent="0.4">
      <c r="A23" s="10">
        <v>4</v>
      </c>
      <c r="B23" s="7" t="s">
        <v>80</v>
      </c>
      <c r="C23" s="6">
        <v>94.4</v>
      </c>
      <c r="D23" s="8" t="str">
        <f t="shared" si="4"/>
        <v>A</v>
      </c>
      <c r="E23" s="9">
        <v>97.8</v>
      </c>
      <c r="F23" s="8" t="str">
        <f t="shared" si="5"/>
        <v>A</v>
      </c>
      <c r="G23" s="9">
        <f t="shared" si="6"/>
        <v>94.825000000000003</v>
      </c>
      <c r="H23" s="8" t="str">
        <f t="shared" si="7"/>
        <v>A</v>
      </c>
      <c r="I23" s="6">
        <v>93.5</v>
      </c>
      <c r="J23" s="8" t="str">
        <f t="shared" si="8"/>
        <v>A</v>
      </c>
      <c r="K23" s="8">
        <v>95.6</v>
      </c>
      <c r="L23" s="8" t="str">
        <f t="shared" si="9"/>
        <v>A</v>
      </c>
      <c r="M23" s="9">
        <f t="shared" si="10"/>
        <v>93.762500000000003</v>
      </c>
      <c r="N23" s="8" t="str">
        <f t="shared" si="11"/>
        <v>A</v>
      </c>
      <c r="O23" s="8">
        <v>83.3</v>
      </c>
      <c r="P23" s="8" t="str">
        <f t="shared" si="11"/>
        <v>B</v>
      </c>
      <c r="Q23" s="6">
        <v>83.3</v>
      </c>
      <c r="R23" s="8" t="str">
        <f t="shared" si="0"/>
        <v>B</v>
      </c>
      <c r="S23" s="8">
        <v>83.3</v>
      </c>
      <c r="T23" s="8">
        <v>100</v>
      </c>
      <c r="U23" s="8">
        <f t="shared" si="1"/>
        <v>87.474999999999994</v>
      </c>
      <c r="V23" s="8" t="str">
        <f t="shared" si="2"/>
        <v>B+</v>
      </c>
      <c r="W23" s="17" t="s">
        <v>66</v>
      </c>
      <c r="X23" s="6">
        <f t="shared" si="12"/>
        <v>94.293750000000003</v>
      </c>
      <c r="Y23" s="8" t="str">
        <f t="shared" si="13"/>
        <v>A</v>
      </c>
      <c r="Z23" s="6">
        <f t="shared" si="3"/>
        <v>91.620394736842101</v>
      </c>
      <c r="AA23" s="8" t="str">
        <f t="shared" si="14"/>
        <v>A</v>
      </c>
    </row>
    <row r="24" spans="1:28" s="6" customFormat="1" ht="13.15" x14ac:dyDescent="0.4">
      <c r="A24" s="10">
        <v>5</v>
      </c>
      <c r="B24" s="7" t="s">
        <v>51</v>
      </c>
      <c r="C24" s="6">
        <v>93.5</v>
      </c>
      <c r="D24" s="8" t="str">
        <f t="shared" si="4"/>
        <v>A</v>
      </c>
      <c r="E24" s="9">
        <v>94.7</v>
      </c>
      <c r="F24" s="8" t="str">
        <f t="shared" si="5"/>
        <v>A</v>
      </c>
      <c r="G24" s="9">
        <f t="shared" si="6"/>
        <v>93.65</v>
      </c>
      <c r="H24" s="8" t="str">
        <f t="shared" si="7"/>
        <v>A</v>
      </c>
      <c r="I24" s="6">
        <v>88.8</v>
      </c>
      <c r="J24" s="8" t="str">
        <f t="shared" si="8"/>
        <v>B+</v>
      </c>
      <c r="K24" s="8">
        <v>95.6</v>
      </c>
      <c r="L24" s="8" t="str">
        <f t="shared" si="9"/>
        <v>A</v>
      </c>
      <c r="M24" s="9">
        <f t="shared" si="10"/>
        <v>89.65</v>
      </c>
      <c r="N24" s="8" t="str">
        <f t="shared" si="11"/>
        <v>B+</v>
      </c>
      <c r="O24" s="8">
        <v>100</v>
      </c>
      <c r="P24" s="8" t="str">
        <f t="shared" si="11"/>
        <v>A</v>
      </c>
      <c r="Q24" s="6">
        <v>100</v>
      </c>
      <c r="R24" s="8" t="str">
        <f t="shared" si="0"/>
        <v>A</v>
      </c>
      <c r="S24" s="8">
        <v>100</v>
      </c>
      <c r="T24" s="8">
        <v>100</v>
      </c>
      <c r="U24" s="8">
        <f t="shared" si="1"/>
        <v>100</v>
      </c>
      <c r="V24" s="8" t="str">
        <f t="shared" si="2"/>
        <v>A</v>
      </c>
      <c r="W24" s="17" t="s">
        <v>66</v>
      </c>
      <c r="X24" s="6">
        <f t="shared" si="12"/>
        <v>91.65</v>
      </c>
      <c r="Y24" s="8" t="str">
        <f t="shared" si="13"/>
        <v>A</v>
      </c>
      <c r="Z24" s="6">
        <f t="shared" si="3"/>
        <v>93.847368421052636</v>
      </c>
      <c r="AA24" s="8" t="str">
        <f t="shared" si="14"/>
        <v>A</v>
      </c>
      <c r="AB24" s="6" t="s">
        <v>125</v>
      </c>
    </row>
    <row r="25" spans="1:28" s="6" customFormat="1" ht="13.15" x14ac:dyDescent="0.4">
      <c r="A25" s="10">
        <v>6</v>
      </c>
      <c r="B25" s="7" t="s">
        <v>81</v>
      </c>
      <c r="C25" s="6">
        <v>104.7</v>
      </c>
      <c r="D25" s="8" t="str">
        <f t="shared" si="4"/>
        <v>A</v>
      </c>
      <c r="E25" s="9">
        <v>95.6</v>
      </c>
      <c r="F25" s="8" t="str">
        <f t="shared" si="5"/>
        <v>A</v>
      </c>
      <c r="G25" s="9">
        <f t="shared" si="6"/>
        <v>103.5625</v>
      </c>
      <c r="H25" s="8" t="str">
        <f t="shared" si="7"/>
        <v>A</v>
      </c>
      <c r="I25" s="6">
        <v>101.6</v>
      </c>
      <c r="J25" s="8" t="str">
        <f t="shared" si="8"/>
        <v>A</v>
      </c>
      <c r="K25" s="8">
        <v>82.2</v>
      </c>
      <c r="L25" s="8" t="str">
        <f t="shared" si="9"/>
        <v>B</v>
      </c>
      <c r="M25" s="9">
        <f t="shared" si="10"/>
        <v>99.174999999999997</v>
      </c>
      <c r="N25" s="8" t="str">
        <f t="shared" si="11"/>
        <v>A</v>
      </c>
      <c r="O25" s="8">
        <v>100</v>
      </c>
      <c r="P25" s="8" t="str">
        <f t="shared" si="11"/>
        <v>A</v>
      </c>
      <c r="Q25" s="8">
        <v>100</v>
      </c>
      <c r="R25" s="8" t="str">
        <f t="shared" si="0"/>
        <v>A</v>
      </c>
      <c r="S25" s="8">
        <v>83.3</v>
      </c>
      <c r="T25" s="8">
        <v>100</v>
      </c>
      <c r="U25" s="8">
        <f t="shared" si="1"/>
        <v>87.474999999999994</v>
      </c>
      <c r="V25" s="8" t="str">
        <f t="shared" si="2"/>
        <v>B+</v>
      </c>
      <c r="W25" s="17" t="s">
        <v>66</v>
      </c>
      <c r="X25" s="6">
        <f t="shared" si="12"/>
        <v>101.36875000000001</v>
      </c>
      <c r="Y25" s="8" t="str">
        <f t="shared" si="13"/>
        <v>A</v>
      </c>
      <c r="Z25" s="6">
        <f t="shared" si="3"/>
        <v>100.34934210526316</v>
      </c>
      <c r="AA25" s="8" t="str">
        <f t="shared" si="14"/>
        <v>A</v>
      </c>
    </row>
    <row r="26" spans="1:28" s="6" customFormat="1" ht="13.15" x14ac:dyDescent="0.4">
      <c r="A26" s="10">
        <v>7</v>
      </c>
      <c r="B26" s="7" t="s">
        <v>82</v>
      </c>
      <c r="C26" s="6">
        <v>100.9</v>
      </c>
      <c r="D26" s="8" t="str">
        <f t="shared" si="4"/>
        <v>A</v>
      </c>
      <c r="E26" s="9">
        <v>97.8</v>
      </c>
      <c r="F26" s="8" t="str">
        <f t="shared" si="5"/>
        <v>A</v>
      </c>
      <c r="G26" s="9">
        <f t="shared" si="6"/>
        <v>100.5125</v>
      </c>
      <c r="H26" s="8" t="str">
        <f t="shared" si="7"/>
        <v>A</v>
      </c>
      <c r="I26" s="6">
        <v>91.7</v>
      </c>
      <c r="J26" s="8" t="str">
        <f t="shared" si="8"/>
        <v>A</v>
      </c>
      <c r="K26" s="8">
        <v>93.3</v>
      </c>
      <c r="L26" s="8" t="str">
        <f t="shared" si="9"/>
        <v>A</v>
      </c>
      <c r="M26" s="9">
        <f t="shared" si="10"/>
        <v>91.9</v>
      </c>
      <c r="N26" s="8" t="str">
        <f t="shared" si="11"/>
        <v>A</v>
      </c>
      <c r="O26" s="8">
        <v>100</v>
      </c>
      <c r="P26" s="8" t="str">
        <f t="shared" si="11"/>
        <v>A</v>
      </c>
      <c r="Q26" s="8">
        <v>90</v>
      </c>
      <c r="R26" s="8" t="str">
        <f t="shared" si="0"/>
        <v>A</v>
      </c>
      <c r="S26" s="8">
        <v>100</v>
      </c>
      <c r="T26" s="8">
        <v>100</v>
      </c>
      <c r="U26" s="8">
        <f t="shared" ref="U26:U50" si="15">(75*S26+25*T26)/100</f>
        <v>100</v>
      </c>
      <c r="V26" s="8" t="str">
        <f t="shared" si="2"/>
        <v>A</v>
      </c>
      <c r="W26" s="17" t="s">
        <v>66</v>
      </c>
      <c r="X26" s="6">
        <f t="shared" si="12"/>
        <v>96.206250000000011</v>
      </c>
      <c r="Y26" s="8" t="str">
        <f t="shared" si="13"/>
        <v>A</v>
      </c>
      <c r="Z26" s="6">
        <f t="shared" si="3"/>
        <v>96.151973684210532</v>
      </c>
      <c r="AA26" s="8" t="str">
        <f t="shared" si="14"/>
        <v>A</v>
      </c>
    </row>
    <row r="27" spans="1:28" s="6" customFormat="1" ht="13.15" x14ac:dyDescent="0.4">
      <c r="A27" s="10">
        <v>8</v>
      </c>
      <c r="B27" s="7" t="s">
        <v>83</v>
      </c>
      <c r="C27" s="6">
        <v>81.8</v>
      </c>
      <c r="D27" s="8" t="str">
        <f t="shared" si="4"/>
        <v>B</v>
      </c>
      <c r="E27" s="9">
        <v>97.8</v>
      </c>
      <c r="F27" s="8" t="str">
        <f t="shared" si="5"/>
        <v>A</v>
      </c>
      <c r="G27" s="9">
        <f t="shared" si="6"/>
        <v>83.8</v>
      </c>
      <c r="H27" s="8" t="str">
        <f t="shared" si="7"/>
        <v>B</v>
      </c>
      <c r="I27" s="6">
        <v>91.9</v>
      </c>
      <c r="J27" s="8" t="str">
        <f t="shared" si="8"/>
        <v>A</v>
      </c>
      <c r="K27" s="8">
        <v>97.8</v>
      </c>
      <c r="L27" s="8" t="str">
        <f t="shared" si="9"/>
        <v>A</v>
      </c>
      <c r="M27" s="9">
        <f t="shared" si="10"/>
        <v>92.637500000000003</v>
      </c>
      <c r="N27" s="8" t="str">
        <f t="shared" si="11"/>
        <v>A</v>
      </c>
      <c r="O27" s="8">
        <v>100</v>
      </c>
      <c r="P27" s="8" t="str">
        <f t="shared" si="11"/>
        <v>A</v>
      </c>
      <c r="Q27" s="6">
        <v>100</v>
      </c>
      <c r="R27" s="8" t="str">
        <f t="shared" si="0"/>
        <v>A</v>
      </c>
      <c r="S27" s="8">
        <v>100</v>
      </c>
      <c r="T27" s="8">
        <v>100</v>
      </c>
      <c r="U27" s="8">
        <f t="shared" si="15"/>
        <v>100</v>
      </c>
      <c r="V27" s="8" t="str">
        <f t="shared" si="2"/>
        <v>A</v>
      </c>
      <c r="W27" s="17" t="s">
        <v>66</v>
      </c>
      <c r="X27" s="6">
        <f t="shared" si="12"/>
        <v>88.21875</v>
      </c>
      <c r="Y27" s="8" t="str">
        <f t="shared" si="13"/>
        <v>B+</v>
      </c>
      <c r="Z27" s="6">
        <f t="shared" si="3"/>
        <v>91.319078947368425</v>
      </c>
      <c r="AA27" s="8" t="str">
        <f t="shared" si="14"/>
        <v>A</v>
      </c>
    </row>
    <row r="28" spans="1:28" s="6" customFormat="1" ht="13.15" x14ac:dyDescent="0.4">
      <c r="A28" s="10">
        <v>9</v>
      </c>
      <c r="B28" s="7" t="s">
        <v>84</v>
      </c>
      <c r="C28" s="6">
        <v>96.3</v>
      </c>
      <c r="D28" s="8" t="str">
        <f t="shared" si="4"/>
        <v>A</v>
      </c>
      <c r="E28" s="9">
        <v>93.3</v>
      </c>
      <c r="F28" s="8" t="str">
        <f t="shared" si="5"/>
        <v>A</v>
      </c>
      <c r="G28" s="9">
        <f t="shared" si="6"/>
        <v>95.924999999999997</v>
      </c>
      <c r="H28" s="8" t="str">
        <f t="shared" si="7"/>
        <v>A</v>
      </c>
      <c r="I28" s="6">
        <v>96.8</v>
      </c>
      <c r="J28" s="8" t="str">
        <f t="shared" si="8"/>
        <v>A</v>
      </c>
      <c r="K28" s="8">
        <v>84.4</v>
      </c>
      <c r="L28" s="8" t="str">
        <f t="shared" si="9"/>
        <v>B</v>
      </c>
      <c r="M28" s="9">
        <f t="shared" si="10"/>
        <v>95.25</v>
      </c>
      <c r="N28" s="8" t="str">
        <f t="shared" si="11"/>
        <v>A</v>
      </c>
      <c r="O28" s="8">
        <v>100</v>
      </c>
      <c r="P28" s="8" t="str">
        <f t="shared" si="11"/>
        <v>A</v>
      </c>
      <c r="Q28" s="6">
        <v>100</v>
      </c>
      <c r="R28" s="8" t="str">
        <f t="shared" si="0"/>
        <v>A</v>
      </c>
      <c r="S28" s="8">
        <v>100</v>
      </c>
      <c r="T28" s="8">
        <v>100</v>
      </c>
      <c r="U28" s="8">
        <f t="shared" si="15"/>
        <v>100</v>
      </c>
      <c r="V28" s="8" t="str">
        <f t="shared" si="2"/>
        <v>A</v>
      </c>
      <c r="W28" s="17" t="s">
        <v>66</v>
      </c>
      <c r="X28" s="6">
        <f t="shared" si="12"/>
        <v>95.587500000000006</v>
      </c>
      <c r="Y28" s="8" t="str">
        <f t="shared" si="13"/>
        <v>A</v>
      </c>
      <c r="Z28" s="6">
        <f t="shared" si="3"/>
        <v>96.748684210526321</v>
      </c>
      <c r="AA28" s="8" t="str">
        <f t="shared" si="14"/>
        <v>A</v>
      </c>
    </row>
    <row r="29" spans="1:28" s="6" customFormat="1" ht="13.15" x14ac:dyDescent="0.4">
      <c r="A29" s="10">
        <v>10</v>
      </c>
      <c r="B29" s="7" t="s">
        <v>85</v>
      </c>
      <c r="C29" s="6">
        <v>89.7</v>
      </c>
      <c r="D29" s="8" t="str">
        <f t="shared" si="4"/>
        <v>B+</v>
      </c>
      <c r="E29" s="9">
        <v>100</v>
      </c>
      <c r="F29" s="8" t="str">
        <f t="shared" si="5"/>
        <v>A</v>
      </c>
      <c r="G29" s="9">
        <f t="shared" si="6"/>
        <v>90.987499999999997</v>
      </c>
      <c r="H29" s="8" t="str">
        <f t="shared" si="7"/>
        <v>A</v>
      </c>
      <c r="I29" s="6">
        <v>87.9</v>
      </c>
      <c r="J29" s="8" t="str">
        <f t="shared" si="8"/>
        <v>B+</v>
      </c>
      <c r="K29" s="8">
        <v>91.1</v>
      </c>
      <c r="L29" s="8" t="str">
        <f t="shared" si="9"/>
        <v>A</v>
      </c>
      <c r="M29" s="9">
        <f t="shared" si="10"/>
        <v>88.3</v>
      </c>
      <c r="N29" s="8" t="str">
        <f t="shared" si="11"/>
        <v>B+</v>
      </c>
      <c r="O29" s="8">
        <v>100</v>
      </c>
      <c r="P29" s="8" t="str">
        <f t="shared" si="11"/>
        <v>A</v>
      </c>
      <c r="Q29" s="6">
        <v>100</v>
      </c>
      <c r="R29" s="8" t="str">
        <f t="shared" si="0"/>
        <v>A</v>
      </c>
      <c r="S29" s="8">
        <v>100</v>
      </c>
      <c r="T29" s="8">
        <v>100</v>
      </c>
      <c r="U29" s="8">
        <f t="shared" si="15"/>
        <v>100</v>
      </c>
      <c r="V29" s="8" t="str">
        <f t="shared" si="2"/>
        <v>A</v>
      </c>
      <c r="W29" s="17" t="s">
        <v>66</v>
      </c>
      <c r="X29" s="6">
        <f t="shared" si="12"/>
        <v>89.643749999999997</v>
      </c>
      <c r="Y29" s="8" t="str">
        <f t="shared" si="13"/>
        <v>B+</v>
      </c>
      <c r="Z29" s="6">
        <f t="shared" si="3"/>
        <v>92.369078947368422</v>
      </c>
      <c r="AA29" s="8" t="str">
        <f t="shared" si="14"/>
        <v>A</v>
      </c>
    </row>
    <row r="30" spans="1:28" s="6" customFormat="1" ht="13.15" x14ac:dyDescent="0.4">
      <c r="A30" s="10">
        <v>11</v>
      </c>
      <c r="B30" s="7" t="s">
        <v>86</v>
      </c>
      <c r="C30" s="6">
        <v>92.5</v>
      </c>
      <c r="D30" s="8" t="str">
        <f t="shared" si="4"/>
        <v>A</v>
      </c>
      <c r="E30" s="9">
        <v>88.9</v>
      </c>
      <c r="F30" s="8" t="str">
        <f t="shared" si="5"/>
        <v>B+</v>
      </c>
      <c r="G30" s="9">
        <f t="shared" si="6"/>
        <v>92.05</v>
      </c>
      <c r="H30" s="8" t="str">
        <f t="shared" si="7"/>
        <v>A</v>
      </c>
      <c r="I30" s="6">
        <v>82.3</v>
      </c>
      <c r="J30" s="8" t="str">
        <f t="shared" si="8"/>
        <v>B</v>
      </c>
      <c r="K30" s="8">
        <v>80</v>
      </c>
      <c r="L30" s="8" t="str">
        <f t="shared" si="9"/>
        <v>B</v>
      </c>
      <c r="M30" s="9">
        <f t="shared" si="10"/>
        <v>82.012500000000003</v>
      </c>
      <c r="N30" s="8" t="str">
        <f t="shared" si="11"/>
        <v>B</v>
      </c>
      <c r="O30" s="8">
        <v>100</v>
      </c>
      <c r="P30" s="8" t="str">
        <f t="shared" si="11"/>
        <v>A</v>
      </c>
      <c r="Q30" s="6">
        <v>100</v>
      </c>
      <c r="R30" s="8" t="str">
        <f t="shared" si="0"/>
        <v>A</v>
      </c>
      <c r="S30" s="8">
        <v>100</v>
      </c>
      <c r="T30" s="8">
        <v>100</v>
      </c>
      <c r="U30" s="8">
        <f t="shared" si="15"/>
        <v>100</v>
      </c>
      <c r="V30" s="8" t="str">
        <f t="shared" si="2"/>
        <v>A</v>
      </c>
      <c r="W30" s="17" t="s">
        <v>66</v>
      </c>
      <c r="X30" s="6">
        <f t="shared" si="12"/>
        <v>87.03125</v>
      </c>
      <c r="Y30" s="8" t="str">
        <f t="shared" si="13"/>
        <v>B+</v>
      </c>
      <c r="Z30" s="6">
        <f t="shared" si="3"/>
        <v>90.444078947368425</v>
      </c>
      <c r="AA30" s="8" t="str">
        <f t="shared" si="14"/>
        <v>A</v>
      </c>
    </row>
    <row r="31" spans="1:28" s="6" customFormat="1" ht="13.15" x14ac:dyDescent="0.4">
      <c r="A31" s="10">
        <v>12</v>
      </c>
      <c r="B31" s="7" t="s">
        <v>87</v>
      </c>
      <c r="C31" s="6">
        <v>100.9</v>
      </c>
      <c r="D31" s="8" t="str">
        <f t="shared" si="4"/>
        <v>A</v>
      </c>
      <c r="E31" s="9">
        <v>100</v>
      </c>
      <c r="F31" s="8" t="str">
        <f t="shared" si="5"/>
        <v>A</v>
      </c>
      <c r="G31" s="9">
        <f t="shared" si="6"/>
        <v>100.78749999999999</v>
      </c>
      <c r="H31" s="8" t="str">
        <f t="shared" si="7"/>
        <v>A</v>
      </c>
      <c r="I31" s="6">
        <v>100</v>
      </c>
      <c r="J31" s="8" t="str">
        <f t="shared" si="8"/>
        <v>A</v>
      </c>
      <c r="K31" s="8">
        <v>91.1</v>
      </c>
      <c r="L31" s="8" t="str">
        <f t="shared" si="9"/>
        <v>A</v>
      </c>
      <c r="M31" s="9">
        <f t="shared" si="10"/>
        <v>98.887500000000003</v>
      </c>
      <c r="N31" s="8" t="str">
        <f t="shared" si="11"/>
        <v>A</v>
      </c>
      <c r="O31" s="8">
        <v>100</v>
      </c>
      <c r="P31" s="8" t="str">
        <f t="shared" si="11"/>
        <v>A</v>
      </c>
      <c r="Q31" s="6">
        <v>100</v>
      </c>
      <c r="R31" s="8" t="str">
        <f t="shared" si="0"/>
        <v>A</v>
      </c>
      <c r="S31" s="8">
        <v>100</v>
      </c>
      <c r="T31" s="8">
        <v>100</v>
      </c>
      <c r="U31" s="8">
        <f t="shared" si="15"/>
        <v>100</v>
      </c>
      <c r="V31" s="8" t="str">
        <f t="shared" si="2"/>
        <v>A</v>
      </c>
      <c r="W31" s="17" t="s">
        <v>66</v>
      </c>
      <c r="X31" s="6">
        <f t="shared" si="12"/>
        <v>99.837500000000006</v>
      </c>
      <c r="Y31" s="8" t="str">
        <f t="shared" si="13"/>
        <v>A</v>
      </c>
      <c r="Z31" s="6">
        <f t="shared" si="3"/>
        <v>99.880263157894731</v>
      </c>
      <c r="AA31" s="8" t="str">
        <f t="shared" si="14"/>
        <v>A</v>
      </c>
    </row>
    <row r="32" spans="1:28" s="6" customFormat="1" ht="13.15" x14ac:dyDescent="0.4">
      <c r="A32" s="10">
        <v>13</v>
      </c>
      <c r="B32" s="7" t="s">
        <v>88</v>
      </c>
      <c r="C32" s="6">
        <v>101.9</v>
      </c>
      <c r="D32" s="8" t="str">
        <f t="shared" si="4"/>
        <v>A</v>
      </c>
      <c r="E32" s="9">
        <v>97.8</v>
      </c>
      <c r="F32" s="8" t="str">
        <f t="shared" si="5"/>
        <v>A</v>
      </c>
      <c r="G32" s="9">
        <f t="shared" si="6"/>
        <v>101.3875</v>
      </c>
      <c r="H32" s="8" t="str">
        <f t="shared" si="7"/>
        <v>A</v>
      </c>
      <c r="I32" s="6">
        <v>96</v>
      </c>
      <c r="J32" s="8" t="str">
        <f t="shared" si="8"/>
        <v>A</v>
      </c>
      <c r="K32" s="8">
        <v>100</v>
      </c>
      <c r="L32" s="8" t="str">
        <f t="shared" si="9"/>
        <v>A</v>
      </c>
      <c r="M32" s="9">
        <f t="shared" si="10"/>
        <v>96.5</v>
      </c>
      <c r="N32" s="8" t="str">
        <f t="shared" si="11"/>
        <v>A</v>
      </c>
      <c r="O32" s="8">
        <v>100</v>
      </c>
      <c r="P32" s="8" t="str">
        <f t="shared" si="11"/>
        <v>A</v>
      </c>
      <c r="Q32" s="6">
        <v>100</v>
      </c>
      <c r="R32" s="8" t="str">
        <f t="shared" si="0"/>
        <v>A</v>
      </c>
      <c r="S32" s="8">
        <v>100</v>
      </c>
      <c r="T32" s="8">
        <v>100</v>
      </c>
      <c r="U32" s="8">
        <f t="shared" si="15"/>
        <v>100</v>
      </c>
      <c r="V32" s="8" t="str">
        <f t="shared" si="2"/>
        <v>A</v>
      </c>
      <c r="W32" s="17" t="s">
        <v>66</v>
      </c>
      <c r="X32" s="6">
        <f t="shared" si="12"/>
        <v>98.943749999999994</v>
      </c>
      <c r="Y32" s="8" t="str">
        <f t="shared" si="13"/>
        <v>A</v>
      </c>
      <c r="Z32" s="6">
        <f t="shared" si="3"/>
        <v>99.221710526315789</v>
      </c>
      <c r="AA32" s="8" t="str">
        <f t="shared" si="14"/>
        <v>A</v>
      </c>
    </row>
    <row r="33" spans="1:27" s="6" customFormat="1" ht="13.15" x14ac:dyDescent="0.4">
      <c r="A33" s="10">
        <v>14</v>
      </c>
      <c r="B33" s="7" t="s">
        <v>89</v>
      </c>
      <c r="C33" s="6">
        <v>100.9</v>
      </c>
      <c r="D33" s="8" t="str">
        <f t="shared" si="4"/>
        <v>A</v>
      </c>
      <c r="E33" s="9">
        <v>97.8</v>
      </c>
      <c r="F33" s="8" t="str">
        <f t="shared" si="5"/>
        <v>A</v>
      </c>
      <c r="G33" s="9">
        <f t="shared" si="6"/>
        <v>100.5125</v>
      </c>
      <c r="H33" s="8" t="str">
        <f t="shared" si="7"/>
        <v>A</v>
      </c>
      <c r="I33" s="6">
        <v>98.4</v>
      </c>
      <c r="J33" s="8" t="str">
        <f t="shared" si="8"/>
        <v>A</v>
      </c>
      <c r="K33" s="8">
        <v>95.6</v>
      </c>
      <c r="L33" s="8" t="str">
        <f t="shared" si="9"/>
        <v>A</v>
      </c>
      <c r="M33" s="9">
        <f t="shared" si="10"/>
        <v>98.05</v>
      </c>
      <c r="N33" s="8" t="str">
        <f t="shared" si="11"/>
        <v>A</v>
      </c>
      <c r="O33" s="8">
        <v>100</v>
      </c>
      <c r="P33" s="8" t="str">
        <f t="shared" si="11"/>
        <v>A</v>
      </c>
      <c r="Q33" s="6">
        <v>100</v>
      </c>
      <c r="R33" s="8" t="str">
        <f t="shared" si="0"/>
        <v>A</v>
      </c>
      <c r="S33" s="8">
        <v>73.3</v>
      </c>
      <c r="T33" s="8">
        <v>100</v>
      </c>
      <c r="U33" s="8">
        <f t="shared" si="15"/>
        <v>79.974999999999994</v>
      </c>
      <c r="V33" s="8" t="str">
        <f t="shared" si="2"/>
        <v>C+</v>
      </c>
      <c r="W33" s="17" t="s">
        <v>66</v>
      </c>
      <c r="X33" s="6">
        <f t="shared" si="12"/>
        <v>99.28125</v>
      </c>
      <c r="Y33" s="8" t="str">
        <f t="shared" si="13"/>
        <v>A</v>
      </c>
      <c r="Z33" s="6">
        <f t="shared" si="3"/>
        <v>98.416447368421046</v>
      </c>
      <c r="AA33" s="8" t="str">
        <f t="shared" si="14"/>
        <v>A</v>
      </c>
    </row>
    <row r="34" spans="1:27" s="6" customFormat="1" ht="13.15" x14ac:dyDescent="0.4">
      <c r="A34" s="10">
        <v>15</v>
      </c>
      <c r="B34" s="7" t="s">
        <v>90</v>
      </c>
      <c r="C34" s="6">
        <v>90.6</v>
      </c>
      <c r="D34" s="8" t="str">
        <f t="shared" si="4"/>
        <v>A</v>
      </c>
      <c r="E34" s="9">
        <v>97.8</v>
      </c>
      <c r="F34" s="8" t="str">
        <f t="shared" si="5"/>
        <v>A</v>
      </c>
      <c r="G34" s="9">
        <f t="shared" si="6"/>
        <v>91.5</v>
      </c>
      <c r="H34" s="8" t="str">
        <f t="shared" si="7"/>
        <v>A</v>
      </c>
      <c r="I34" s="6">
        <v>101.6</v>
      </c>
      <c r="J34" s="8" t="str">
        <f t="shared" si="8"/>
        <v>A</v>
      </c>
      <c r="K34" s="8">
        <v>88.9</v>
      </c>
      <c r="L34" s="8" t="str">
        <f t="shared" si="9"/>
        <v>B+</v>
      </c>
      <c r="M34" s="9">
        <f t="shared" si="10"/>
        <v>100.0125</v>
      </c>
      <c r="N34" s="8" t="str">
        <f t="shared" si="11"/>
        <v>A</v>
      </c>
      <c r="O34" s="8">
        <v>100</v>
      </c>
      <c r="P34" s="8" t="str">
        <f t="shared" si="11"/>
        <v>A</v>
      </c>
      <c r="Q34" s="6">
        <v>100</v>
      </c>
      <c r="R34" s="8" t="str">
        <f t="shared" si="0"/>
        <v>A</v>
      </c>
      <c r="S34" s="8">
        <v>100</v>
      </c>
      <c r="T34" s="8">
        <v>100</v>
      </c>
      <c r="U34" s="8">
        <f t="shared" si="15"/>
        <v>100</v>
      </c>
      <c r="V34" s="8" t="str">
        <f t="shared" si="2"/>
        <v>A</v>
      </c>
      <c r="W34" s="17" t="s">
        <v>66</v>
      </c>
      <c r="X34" s="6">
        <f t="shared" si="12"/>
        <v>95.756249999999994</v>
      </c>
      <c r="Y34" s="8" t="str">
        <f t="shared" si="13"/>
        <v>A</v>
      </c>
      <c r="Z34" s="6">
        <f t="shared" si="3"/>
        <v>96.873026315789474</v>
      </c>
      <c r="AA34" s="8" t="str">
        <f t="shared" si="14"/>
        <v>A</v>
      </c>
    </row>
    <row r="35" spans="1:27" s="6" customFormat="1" ht="13.15" x14ac:dyDescent="0.4">
      <c r="A35" s="10">
        <v>16</v>
      </c>
      <c r="B35" s="7" t="s">
        <v>91</v>
      </c>
      <c r="C35" s="6">
        <v>100</v>
      </c>
      <c r="D35" s="8" t="str">
        <f t="shared" si="4"/>
        <v>A</v>
      </c>
      <c r="E35" s="9">
        <v>100</v>
      </c>
      <c r="F35" s="8" t="str">
        <f t="shared" si="5"/>
        <v>A</v>
      </c>
      <c r="G35" s="9">
        <f t="shared" si="6"/>
        <v>100</v>
      </c>
      <c r="H35" s="8" t="str">
        <f t="shared" si="7"/>
        <v>A</v>
      </c>
      <c r="I35" s="6">
        <v>96.8</v>
      </c>
      <c r="J35" s="8" t="str">
        <f t="shared" si="8"/>
        <v>A</v>
      </c>
      <c r="K35" s="8">
        <v>91.1</v>
      </c>
      <c r="L35" s="8" t="str">
        <f t="shared" si="9"/>
        <v>A</v>
      </c>
      <c r="M35" s="9">
        <f t="shared" si="10"/>
        <v>96.087500000000006</v>
      </c>
      <c r="N35" s="8" t="str">
        <f t="shared" si="11"/>
        <v>A</v>
      </c>
      <c r="O35" s="8">
        <v>100</v>
      </c>
      <c r="P35" s="8" t="str">
        <f t="shared" si="11"/>
        <v>A</v>
      </c>
      <c r="Q35" s="6">
        <v>100</v>
      </c>
      <c r="R35" s="8" t="str">
        <f t="shared" si="0"/>
        <v>A</v>
      </c>
      <c r="S35" s="8">
        <v>100</v>
      </c>
      <c r="T35" s="8">
        <v>100</v>
      </c>
      <c r="U35" s="8">
        <f t="shared" si="15"/>
        <v>100</v>
      </c>
      <c r="V35" s="8" t="str">
        <f t="shared" si="2"/>
        <v>A</v>
      </c>
      <c r="W35" s="17" t="s">
        <v>66</v>
      </c>
      <c r="X35" s="6">
        <f t="shared" si="12"/>
        <v>98.043750000000003</v>
      </c>
      <c r="Y35" s="8" t="str">
        <f t="shared" si="13"/>
        <v>A</v>
      </c>
      <c r="Z35" s="6">
        <f t="shared" si="3"/>
        <v>98.558552631578948</v>
      </c>
      <c r="AA35" s="8" t="str">
        <f t="shared" si="14"/>
        <v>A</v>
      </c>
    </row>
    <row r="36" spans="1:27" s="6" customFormat="1" ht="13.15" x14ac:dyDescent="0.4">
      <c r="A36" s="10">
        <v>17</v>
      </c>
      <c r="B36" s="7" t="s">
        <v>92</v>
      </c>
      <c r="C36" s="6">
        <v>101.9</v>
      </c>
      <c r="D36" s="8" t="str">
        <f t="shared" si="4"/>
        <v>A</v>
      </c>
      <c r="E36" s="9">
        <v>86.7</v>
      </c>
      <c r="F36" s="8" t="str">
        <f t="shared" si="5"/>
        <v>B</v>
      </c>
      <c r="G36" s="9">
        <f t="shared" si="6"/>
        <v>100</v>
      </c>
      <c r="H36" s="8" t="str">
        <f t="shared" si="7"/>
        <v>A</v>
      </c>
      <c r="I36" s="6">
        <v>93.5</v>
      </c>
      <c r="J36" s="8" t="str">
        <f t="shared" si="8"/>
        <v>A</v>
      </c>
      <c r="K36" s="8">
        <v>91.1</v>
      </c>
      <c r="L36" s="8" t="str">
        <f t="shared" si="9"/>
        <v>A</v>
      </c>
      <c r="M36" s="9">
        <f t="shared" si="10"/>
        <v>93.2</v>
      </c>
      <c r="N36" s="8" t="str">
        <f t="shared" si="11"/>
        <v>A</v>
      </c>
      <c r="O36" s="8">
        <v>100</v>
      </c>
      <c r="P36" s="8" t="str">
        <f t="shared" si="11"/>
        <v>A</v>
      </c>
      <c r="Q36" s="8">
        <v>100</v>
      </c>
      <c r="R36" s="8" t="str">
        <f t="shared" si="0"/>
        <v>A</v>
      </c>
      <c r="S36" s="8">
        <v>100</v>
      </c>
      <c r="T36" s="8">
        <v>100</v>
      </c>
      <c r="U36" s="8">
        <f t="shared" si="15"/>
        <v>100</v>
      </c>
      <c r="V36" s="8" t="str">
        <f t="shared" si="2"/>
        <v>A</v>
      </c>
      <c r="W36" s="17" t="s">
        <v>66</v>
      </c>
      <c r="X36" s="6">
        <f t="shared" si="12"/>
        <v>96.6</v>
      </c>
      <c r="Y36" s="8" t="str">
        <f t="shared" si="13"/>
        <v>A</v>
      </c>
      <c r="Z36" s="6">
        <f t="shared" si="3"/>
        <v>97.494736842105269</v>
      </c>
      <c r="AA36" s="8" t="str">
        <f t="shared" si="14"/>
        <v>A</v>
      </c>
    </row>
    <row r="37" spans="1:27" s="6" customFormat="1" ht="13.15" x14ac:dyDescent="0.4">
      <c r="A37" s="10">
        <v>18</v>
      </c>
      <c r="B37" s="7" t="s">
        <v>93</v>
      </c>
      <c r="C37" s="6">
        <v>105.6</v>
      </c>
      <c r="D37" s="8" t="str">
        <f t="shared" si="4"/>
        <v>A</v>
      </c>
      <c r="E37" s="9">
        <v>97.8</v>
      </c>
      <c r="F37" s="8" t="str">
        <f t="shared" si="5"/>
        <v>A</v>
      </c>
      <c r="G37" s="9">
        <f t="shared" si="6"/>
        <v>104.625</v>
      </c>
      <c r="H37" s="8" t="str">
        <f t="shared" si="7"/>
        <v>A</v>
      </c>
      <c r="I37" s="6">
        <v>96.8</v>
      </c>
      <c r="J37" s="8" t="str">
        <f t="shared" si="8"/>
        <v>A</v>
      </c>
      <c r="K37" s="8">
        <v>100</v>
      </c>
      <c r="L37" s="8" t="str">
        <f t="shared" si="9"/>
        <v>A</v>
      </c>
      <c r="M37" s="9">
        <f t="shared" si="10"/>
        <v>97.2</v>
      </c>
      <c r="N37" s="8" t="str">
        <f t="shared" si="11"/>
        <v>A</v>
      </c>
      <c r="O37" s="8">
        <v>100</v>
      </c>
      <c r="P37" s="8" t="str">
        <f t="shared" si="11"/>
        <v>A</v>
      </c>
      <c r="Q37" s="6">
        <v>93.3</v>
      </c>
      <c r="R37" s="8" t="str">
        <f t="shared" si="0"/>
        <v>A</v>
      </c>
      <c r="S37" s="8">
        <v>100</v>
      </c>
      <c r="T37" s="8">
        <v>100</v>
      </c>
      <c r="U37" s="8">
        <f t="shared" si="15"/>
        <v>100</v>
      </c>
      <c r="V37" s="8" t="str">
        <f t="shared" si="2"/>
        <v>A</v>
      </c>
      <c r="W37" s="17" t="s">
        <v>66</v>
      </c>
      <c r="X37" s="6">
        <f t="shared" si="12"/>
        <v>100.91249999999999</v>
      </c>
      <c r="Y37" s="8" t="str">
        <f t="shared" si="13"/>
        <v>A</v>
      </c>
      <c r="Z37" s="6">
        <f t="shared" si="3"/>
        <v>99.96710526315789</v>
      </c>
      <c r="AA37" s="8" t="str">
        <f t="shared" si="14"/>
        <v>A</v>
      </c>
    </row>
    <row r="38" spans="1:27" s="6" customFormat="1" ht="13.15" x14ac:dyDescent="0.4">
      <c r="A38" s="10">
        <v>19</v>
      </c>
      <c r="B38" s="7" t="s">
        <v>94</v>
      </c>
      <c r="C38" s="6">
        <v>87</v>
      </c>
      <c r="D38" s="8" t="str">
        <f t="shared" si="4"/>
        <v>B+</v>
      </c>
      <c r="E38" s="9">
        <v>97.8</v>
      </c>
      <c r="F38" s="8" t="str">
        <f t="shared" si="5"/>
        <v>A</v>
      </c>
      <c r="G38" s="9">
        <f t="shared" si="6"/>
        <v>88.35</v>
      </c>
      <c r="H38" s="8" t="str">
        <f t="shared" si="7"/>
        <v>B+</v>
      </c>
      <c r="I38" s="6">
        <v>96</v>
      </c>
      <c r="J38" s="8" t="str">
        <f t="shared" si="8"/>
        <v>A</v>
      </c>
      <c r="K38" s="8">
        <v>97.8</v>
      </c>
      <c r="L38" s="8" t="str">
        <f t="shared" si="9"/>
        <v>A</v>
      </c>
      <c r="M38" s="9">
        <f t="shared" si="10"/>
        <v>96.224999999999994</v>
      </c>
      <c r="N38" s="8" t="str">
        <f t="shared" si="11"/>
        <v>A</v>
      </c>
      <c r="O38" s="8">
        <v>100</v>
      </c>
      <c r="P38" s="8" t="str">
        <f t="shared" si="11"/>
        <v>A</v>
      </c>
      <c r="Q38" s="6">
        <v>83.3</v>
      </c>
      <c r="R38" s="8" t="str">
        <f t="shared" si="0"/>
        <v>B</v>
      </c>
      <c r="S38" s="8">
        <v>83.3</v>
      </c>
      <c r="T38" s="8">
        <v>100</v>
      </c>
      <c r="U38" s="8">
        <f t="shared" si="15"/>
        <v>87.474999999999994</v>
      </c>
      <c r="V38" s="8" t="str">
        <f t="shared" si="2"/>
        <v>B+</v>
      </c>
      <c r="W38" s="17" t="s">
        <v>66</v>
      </c>
      <c r="X38" s="6">
        <f t="shared" si="12"/>
        <v>92.287499999999994</v>
      </c>
      <c r="Y38" s="8" t="str">
        <f t="shared" si="13"/>
        <v>A</v>
      </c>
      <c r="Z38" s="6">
        <f t="shared" si="3"/>
        <v>91.9</v>
      </c>
      <c r="AA38" s="8" t="str">
        <f t="shared" si="14"/>
        <v>A</v>
      </c>
    </row>
    <row r="39" spans="1:27" s="6" customFormat="1" ht="13.15" x14ac:dyDescent="0.4">
      <c r="A39" s="10">
        <v>20</v>
      </c>
      <c r="B39" s="7" t="s">
        <v>95</v>
      </c>
      <c r="D39" s="8" t="str">
        <f t="shared" si="4"/>
        <v>F</v>
      </c>
      <c r="E39" s="9"/>
      <c r="F39" s="8" t="str">
        <f t="shared" si="5"/>
        <v>F</v>
      </c>
      <c r="G39" s="9"/>
      <c r="H39" s="8" t="str">
        <f t="shared" si="7"/>
        <v>F</v>
      </c>
      <c r="J39" s="8" t="str">
        <f t="shared" si="8"/>
        <v>F</v>
      </c>
      <c r="K39" s="8"/>
      <c r="L39" s="8" t="str">
        <f t="shared" si="9"/>
        <v>F</v>
      </c>
      <c r="M39" s="9"/>
      <c r="N39" s="8" t="str">
        <f t="shared" si="11"/>
        <v>F</v>
      </c>
      <c r="O39" s="8"/>
      <c r="P39" s="8" t="str">
        <f t="shared" si="11"/>
        <v>F</v>
      </c>
      <c r="Q39" s="8"/>
      <c r="R39" s="8" t="str">
        <f t="shared" si="0"/>
        <v>F</v>
      </c>
      <c r="S39" s="8"/>
      <c r="T39" s="8"/>
      <c r="U39" s="8"/>
      <c r="V39" s="8" t="str">
        <f t="shared" si="2"/>
        <v>F</v>
      </c>
      <c r="W39" s="17"/>
      <c r="Y39" s="8" t="str">
        <f t="shared" si="13"/>
        <v>F</v>
      </c>
      <c r="AA39" s="8" t="s">
        <v>111</v>
      </c>
    </row>
    <row r="40" spans="1:27" s="9" customFormat="1" ht="13.15" x14ac:dyDescent="0.4">
      <c r="A40" s="10">
        <v>21</v>
      </c>
      <c r="B40" s="7" t="s">
        <v>96</v>
      </c>
      <c r="C40" s="6">
        <v>100</v>
      </c>
      <c r="D40" s="8" t="str">
        <f t="shared" si="4"/>
        <v>A</v>
      </c>
      <c r="E40" s="9">
        <v>95.6</v>
      </c>
      <c r="F40" s="8" t="str">
        <f t="shared" si="5"/>
        <v>A</v>
      </c>
      <c r="G40" s="9">
        <f t="shared" si="6"/>
        <v>99.45</v>
      </c>
      <c r="H40" s="8" t="str">
        <f t="shared" si="7"/>
        <v>A</v>
      </c>
      <c r="I40" s="6">
        <v>91.9</v>
      </c>
      <c r="J40" s="8" t="str">
        <f t="shared" si="8"/>
        <v>A</v>
      </c>
      <c r="K40" s="8">
        <v>100</v>
      </c>
      <c r="L40" s="8" t="str">
        <f t="shared" si="9"/>
        <v>A</v>
      </c>
      <c r="M40" s="9">
        <f t="shared" si="10"/>
        <v>92.912499999999994</v>
      </c>
      <c r="N40" s="8" t="str">
        <f t="shared" si="11"/>
        <v>A</v>
      </c>
      <c r="O40" s="8">
        <v>100</v>
      </c>
      <c r="P40" s="8" t="str">
        <f t="shared" si="11"/>
        <v>A</v>
      </c>
      <c r="Q40" s="8">
        <v>100</v>
      </c>
      <c r="R40" s="8" t="str">
        <f t="shared" si="0"/>
        <v>A</v>
      </c>
      <c r="S40" s="8">
        <v>100</v>
      </c>
      <c r="T40" s="8">
        <v>100</v>
      </c>
      <c r="U40" s="8">
        <f t="shared" si="15"/>
        <v>100</v>
      </c>
      <c r="V40" s="8" t="str">
        <f t="shared" si="2"/>
        <v>A</v>
      </c>
      <c r="W40" s="17" t="s">
        <v>66</v>
      </c>
      <c r="X40" s="6">
        <f t="shared" si="12"/>
        <v>96.181250000000006</v>
      </c>
      <c r="Y40" s="8" t="str">
        <f t="shared" si="13"/>
        <v>A</v>
      </c>
      <c r="Z40" s="6">
        <f t="shared" si="3"/>
        <v>97.186184210526321</v>
      </c>
      <c r="AA40" s="8" t="str">
        <f t="shared" si="14"/>
        <v>A</v>
      </c>
    </row>
    <row r="41" spans="1:27" s="9" customFormat="1" ht="13.15" x14ac:dyDescent="0.4">
      <c r="A41" s="10">
        <v>22</v>
      </c>
      <c r="B41" s="7" t="s">
        <v>97</v>
      </c>
      <c r="C41" s="6"/>
      <c r="D41" s="8" t="str">
        <f t="shared" si="4"/>
        <v>F</v>
      </c>
      <c r="F41" s="8" t="str">
        <f t="shared" si="5"/>
        <v>F</v>
      </c>
      <c r="H41" s="8" t="str">
        <f t="shared" si="7"/>
        <v>F</v>
      </c>
      <c r="I41" s="6"/>
      <c r="J41" s="8" t="str">
        <f t="shared" si="8"/>
        <v>F</v>
      </c>
      <c r="K41" s="8"/>
      <c r="L41" s="8" t="str">
        <f t="shared" si="9"/>
        <v>F</v>
      </c>
      <c r="N41" s="8" t="str">
        <f t="shared" si="11"/>
        <v>F</v>
      </c>
      <c r="O41" s="8"/>
      <c r="P41" s="8" t="str">
        <f t="shared" si="11"/>
        <v>F</v>
      </c>
      <c r="R41" s="8" t="str">
        <f t="shared" si="0"/>
        <v>F</v>
      </c>
      <c r="S41" s="8"/>
      <c r="T41" s="8"/>
      <c r="U41" s="8"/>
      <c r="V41" s="8" t="str">
        <f t="shared" si="2"/>
        <v>F</v>
      </c>
      <c r="W41" s="17"/>
      <c r="X41" s="6"/>
      <c r="Y41" s="8" t="str">
        <f t="shared" si="13"/>
        <v>F</v>
      </c>
      <c r="Z41" s="6"/>
      <c r="AA41" s="8" t="s">
        <v>111</v>
      </c>
    </row>
    <row r="42" spans="1:27" s="6" customFormat="1" ht="13.15" x14ac:dyDescent="0.4">
      <c r="A42" s="10">
        <v>23</v>
      </c>
      <c r="B42" s="7" t="s">
        <v>98</v>
      </c>
      <c r="C42" s="6">
        <v>93.5</v>
      </c>
      <c r="D42" s="8" t="str">
        <f t="shared" si="4"/>
        <v>A</v>
      </c>
      <c r="E42" s="9">
        <v>97.8</v>
      </c>
      <c r="F42" s="8" t="str">
        <f t="shared" si="5"/>
        <v>A</v>
      </c>
      <c r="G42" s="9">
        <f t="shared" si="6"/>
        <v>94.037499999999994</v>
      </c>
      <c r="H42" s="8" t="str">
        <f t="shared" si="7"/>
        <v>A</v>
      </c>
      <c r="I42" s="6">
        <v>90.3</v>
      </c>
      <c r="J42" s="8" t="str">
        <f t="shared" si="8"/>
        <v>A</v>
      </c>
      <c r="K42" s="8">
        <v>93.3</v>
      </c>
      <c r="L42" s="8" t="str">
        <f t="shared" si="9"/>
        <v>A</v>
      </c>
      <c r="M42" s="9">
        <f t="shared" si="10"/>
        <v>90.674999999999997</v>
      </c>
      <c r="N42" s="8" t="str">
        <f t="shared" si="11"/>
        <v>A</v>
      </c>
      <c r="O42" s="8">
        <v>100</v>
      </c>
      <c r="P42" s="8" t="str">
        <f t="shared" si="11"/>
        <v>A</v>
      </c>
      <c r="Q42" s="6">
        <v>100</v>
      </c>
      <c r="R42" s="8" t="str">
        <f t="shared" si="0"/>
        <v>A</v>
      </c>
      <c r="S42" s="8">
        <v>100</v>
      </c>
      <c r="T42" s="8">
        <v>100</v>
      </c>
      <c r="U42" s="8">
        <f t="shared" si="15"/>
        <v>100</v>
      </c>
      <c r="V42" s="8" t="str">
        <f t="shared" si="2"/>
        <v>A</v>
      </c>
      <c r="W42" s="17" t="s">
        <v>66</v>
      </c>
      <c r="X42" s="6">
        <f t="shared" si="12"/>
        <v>92.356249999999989</v>
      </c>
      <c r="Y42" s="8" t="str">
        <f t="shared" si="13"/>
        <v>A</v>
      </c>
      <c r="Z42" s="6">
        <f t="shared" si="3"/>
        <v>94.367763157894743</v>
      </c>
      <c r="AA42" s="8" t="str">
        <f t="shared" si="14"/>
        <v>A</v>
      </c>
    </row>
    <row r="43" spans="1:27" s="6" customFormat="1" ht="13.15" x14ac:dyDescent="0.4">
      <c r="A43" s="10">
        <v>24</v>
      </c>
      <c r="B43" s="7" t="s">
        <v>99</v>
      </c>
      <c r="C43" s="6">
        <v>98.1</v>
      </c>
      <c r="D43" s="8" t="str">
        <f t="shared" si="4"/>
        <v>A</v>
      </c>
      <c r="E43" s="9">
        <v>100</v>
      </c>
      <c r="F43" s="8" t="str">
        <f t="shared" si="5"/>
        <v>A</v>
      </c>
      <c r="G43" s="9">
        <f t="shared" si="6"/>
        <v>98.337500000000006</v>
      </c>
      <c r="H43" s="8" t="str">
        <f t="shared" si="7"/>
        <v>A</v>
      </c>
      <c r="I43" s="6">
        <v>79</v>
      </c>
      <c r="J43" s="8" t="str">
        <f t="shared" si="8"/>
        <v>C+</v>
      </c>
      <c r="K43" s="8">
        <v>93.3</v>
      </c>
      <c r="L43" s="8" t="str">
        <f t="shared" si="9"/>
        <v>A</v>
      </c>
      <c r="M43" s="9">
        <f t="shared" si="10"/>
        <v>80.787499999999994</v>
      </c>
      <c r="N43" s="8" t="str">
        <f t="shared" si="11"/>
        <v>B</v>
      </c>
      <c r="O43" s="8">
        <v>100</v>
      </c>
      <c r="P43" s="8" t="str">
        <f t="shared" si="11"/>
        <v>A</v>
      </c>
      <c r="Q43" s="6">
        <v>100</v>
      </c>
      <c r="R43" s="8" t="str">
        <f t="shared" si="0"/>
        <v>A</v>
      </c>
      <c r="S43" s="8">
        <v>100</v>
      </c>
      <c r="T43" s="8">
        <v>100</v>
      </c>
      <c r="U43" s="8">
        <f t="shared" si="15"/>
        <v>100</v>
      </c>
      <c r="V43" s="8" t="str">
        <f t="shared" si="2"/>
        <v>A</v>
      </c>
      <c r="W43" s="17" t="s">
        <v>66</v>
      </c>
      <c r="X43" s="6">
        <f t="shared" si="12"/>
        <v>89.5625</v>
      </c>
      <c r="Y43" s="8" t="str">
        <f t="shared" si="13"/>
        <v>B+</v>
      </c>
      <c r="Z43" s="6">
        <f t="shared" si="3"/>
        <v>92.309210526315795</v>
      </c>
      <c r="AA43" s="8" t="str">
        <f t="shared" si="14"/>
        <v>A</v>
      </c>
    </row>
    <row r="44" spans="1:27" s="6" customFormat="1" ht="13.15" x14ac:dyDescent="0.4">
      <c r="A44" s="10">
        <v>25</v>
      </c>
      <c r="B44" s="7" t="s">
        <v>100</v>
      </c>
      <c r="C44" s="6">
        <v>100.9</v>
      </c>
      <c r="D44" s="8" t="str">
        <f t="shared" si="4"/>
        <v>A</v>
      </c>
      <c r="E44" s="9">
        <v>97.8</v>
      </c>
      <c r="F44" s="8" t="str">
        <f t="shared" si="5"/>
        <v>A</v>
      </c>
      <c r="G44" s="9">
        <f t="shared" si="6"/>
        <v>100.5125</v>
      </c>
      <c r="H44" s="8" t="str">
        <f t="shared" si="7"/>
        <v>A</v>
      </c>
      <c r="I44" s="6">
        <v>91.9</v>
      </c>
      <c r="J44" s="8" t="str">
        <f t="shared" si="8"/>
        <v>A</v>
      </c>
      <c r="K44" s="8">
        <v>100</v>
      </c>
      <c r="L44" s="8" t="str">
        <f t="shared" si="9"/>
        <v>A</v>
      </c>
      <c r="M44" s="9">
        <f t="shared" si="10"/>
        <v>92.912499999999994</v>
      </c>
      <c r="N44" s="8" t="str">
        <f t="shared" si="11"/>
        <v>A</v>
      </c>
      <c r="O44" s="8">
        <v>100</v>
      </c>
      <c r="P44" s="8" t="str">
        <f t="shared" si="11"/>
        <v>A</v>
      </c>
      <c r="Q44" s="6">
        <v>100</v>
      </c>
      <c r="R44" s="8" t="str">
        <f t="shared" si="0"/>
        <v>A</v>
      </c>
      <c r="S44" s="8">
        <v>100</v>
      </c>
      <c r="T44" s="8">
        <v>100</v>
      </c>
      <c r="U44" s="8">
        <f t="shared" si="15"/>
        <v>100</v>
      </c>
      <c r="V44" s="8" t="str">
        <f t="shared" si="2"/>
        <v>A</v>
      </c>
      <c r="W44" s="17" t="s">
        <v>66</v>
      </c>
      <c r="X44" s="6">
        <f t="shared" si="12"/>
        <v>96.712500000000006</v>
      </c>
      <c r="Y44" s="8" t="str">
        <f t="shared" si="13"/>
        <v>A</v>
      </c>
      <c r="Z44" s="6">
        <f t="shared" si="3"/>
        <v>97.577631578947361</v>
      </c>
      <c r="AA44" s="8" t="str">
        <f t="shared" si="14"/>
        <v>A</v>
      </c>
    </row>
    <row r="45" spans="1:27" s="6" customFormat="1" ht="13.15" x14ac:dyDescent="0.4">
      <c r="A45" s="10">
        <v>26</v>
      </c>
      <c r="B45" s="7" t="s">
        <v>112</v>
      </c>
      <c r="C45" s="6">
        <v>103.7</v>
      </c>
      <c r="D45" s="8" t="str">
        <f t="shared" si="4"/>
        <v>A</v>
      </c>
      <c r="E45" s="9">
        <v>95.6</v>
      </c>
      <c r="F45" s="8" t="str">
        <f t="shared" si="5"/>
        <v>A</v>
      </c>
      <c r="G45" s="9">
        <f t="shared" si="6"/>
        <v>102.6875</v>
      </c>
      <c r="H45" s="8" t="str">
        <f t="shared" si="7"/>
        <v>A</v>
      </c>
      <c r="I45" s="6">
        <v>100</v>
      </c>
      <c r="J45" s="8" t="str">
        <f t="shared" si="8"/>
        <v>A</v>
      </c>
      <c r="K45" s="8">
        <v>82.2</v>
      </c>
      <c r="L45" s="8" t="str">
        <f t="shared" si="9"/>
        <v>B</v>
      </c>
      <c r="M45" s="9">
        <f t="shared" si="10"/>
        <v>97.775000000000006</v>
      </c>
      <c r="N45" s="8" t="str">
        <f t="shared" si="11"/>
        <v>A</v>
      </c>
      <c r="O45" s="8">
        <v>100</v>
      </c>
      <c r="P45" s="8" t="str">
        <f t="shared" si="11"/>
        <v>A</v>
      </c>
      <c r="Q45" s="6">
        <v>83.3</v>
      </c>
      <c r="R45" s="8" t="str">
        <f t="shared" si="0"/>
        <v>B</v>
      </c>
      <c r="S45" s="8">
        <v>83.3</v>
      </c>
      <c r="T45" s="8">
        <v>100</v>
      </c>
      <c r="U45" s="8">
        <f t="shared" si="15"/>
        <v>87.474999999999994</v>
      </c>
      <c r="V45" s="8" t="str">
        <f t="shared" si="2"/>
        <v>B+</v>
      </c>
      <c r="W45" s="17" t="s">
        <v>66</v>
      </c>
      <c r="X45" s="6">
        <f t="shared" si="12"/>
        <v>100.23125</v>
      </c>
      <c r="Y45" s="8" t="str">
        <f t="shared" si="13"/>
        <v>A</v>
      </c>
      <c r="Z45" s="6">
        <f t="shared" si="3"/>
        <v>97.753289473684205</v>
      </c>
      <c r="AA45" s="8" t="str">
        <f t="shared" si="14"/>
        <v>A</v>
      </c>
    </row>
    <row r="46" spans="1:27" s="6" customFormat="1" ht="13.15" x14ac:dyDescent="0.4">
      <c r="A46" s="10">
        <v>27</v>
      </c>
      <c r="B46" s="7" t="s">
        <v>101</v>
      </c>
      <c r="C46" s="6">
        <v>100</v>
      </c>
      <c r="D46" s="8" t="str">
        <f t="shared" si="4"/>
        <v>A</v>
      </c>
      <c r="E46" s="9">
        <v>95.6</v>
      </c>
      <c r="F46" s="8" t="str">
        <f t="shared" si="5"/>
        <v>A</v>
      </c>
      <c r="G46" s="9">
        <f t="shared" si="6"/>
        <v>99.45</v>
      </c>
      <c r="H46" s="8" t="str">
        <f t="shared" si="7"/>
        <v>A</v>
      </c>
      <c r="I46" s="6">
        <v>90.3</v>
      </c>
      <c r="J46" s="8" t="str">
        <f t="shared" si="8"/>
        <v>A</v>
      </c>
      <c r="K46" s="8">
        <v>100</v>
      </c>
      <c r="L46" s="8" t="str">
        <f t="shared" si="9"/>
        <v>A</v>
      </c>
      <c r="M46" s="9">
        <f t="shared" si="10"/>
        <v>91.512500000000003</v>
      </c>
      <c r="N46" s="8" t="str">
        <f t="shared" si="11"/>
        <v>A</v>
      </c>
      <c r="O46" s="8">
        <v>100</v>
      </c>
      <c r="P46" s="8" t="str">
        <f t="shared" si="11"/>
        <v>A</v>
      </c>
      <c r="Q46" s="6">
        <v>100</v>
      </c>
      <c r="R46" s="8" t="str">
        <f t="shared" si="0"/>
        <v>A</v>
      </c>
      <c r="S46" s="8">
        <v>100</v>
      </c>
      <c r="T46" s="8">
        <v>100</v>
      </c>
      <c r="U46" s="8">
        <f t="shared" si="15"/>
        <v>100</v>
      </c>
      <c r="V46" s="8" t="str">
        <f t="shared" si="2"/>
        <v>A</v>
      </c>
      <c r="W46" s="17" t="s">
        <v>66</v>
      </c>
      <c r="X46" s="6">
        <f t="shared" si="12"/>
        <v>95.481250000000003</v>
      </c>
      <c r="Y46" s="8" t="str">
        <f t="shared" si="13"/>
        <v>A</v>
      </c>
      <c r="Z46" s="6">
        <f t="shared" si="3"/>
        <v>96.670394736842098</v>
      </c>
      <c r="AA46" s="8" t="str">
        <f t="shared" si="14"/>
        <v>A</v>
      </c>
    </row>
    <row r="47" spans="1:27" s="6" customFormat="1" ht="13.15" x14ac:dyDescent="0.4">
      <c r="A47" s="10">
        <v>28</v>
      </c>
      <c r="B47" s="7" t="s">
        <v>102</v>
      </c>
      <c r="C47" s="6">
        <v>93.5</v>
      </c>
      <c r="D47" s="8" t="str">
        <f t="shared" si="4"/>
        <v>A</v>
      </c>
      <c r="E47" s="9">
        <v>91.1</v>
      </c>
      <c r="F47" s="8" t="str">
        <f t="shared" si="5"/>
        <v>A</v>
      </c>
      <c r="G47" s="9">
        <f t="shared" si="6"/>
        <v>93.2</v>
      </c>
      <c r="H47" s="8" t="str">
        <f t="shared" si="7"/>
        <v>A</v>
      </c>
      <c r="I47" s="6">
        <v>91.9</v>
      </c>
      <c r="J47" s="8" t="str">
        <f t="shared" si="8"/>
        <v>A</v>
      </c>
      <c r="K47" s="8">
        <v>84.4</v>
      </c>
      <c r="L47" s="8" t="str">
        <f t="shared" si="9"/>
        <v>B</v>
      </c>
      <c r="M47" s="9">
        <f t="shared" si="10"/>
        <v>90.962500000000006</v>
      </c>
      <c r="N47" s="8" t="str">
        <f t="shared" si="11"/>
        <v>A</v>
      </c>
      <c r="O47" s="8">
        <v>100</v>
      </c>
      <c r="P47" s="8" t="str">
        <f t="shared" si="11"/>
        <v>A</v>
      </c>
      <c r="Q47" s="6">
        <v>100</v>
      </c>
      <c r="R47" s="8" t="str">
        <f t="shared" si="0"/>
        <v>A</v>
      </c>
      <c r="S47" s="8">
        <v>83.3</v>
      </c>
      <c r="T47" s="8">
        <v>100</v>
      </c>
      <c r="U47" s="8">
        <f t="shared" si="15"/>
        <v>87.474999999999994</v>
      </c>
      <c r="V47" s="8" t="str">
        <f t="shared" si="2"/>
        <v>B+</v>
      </c>
      <c r="W47" s="17" t="s">
        <v>66</v>
      </c>
      <c r="X47" s="6">
        <f t="shared" si="12"/>
        <v>92.081250000000011</v>
      </c>
      <c r="Y47" s="8" t="str">
        <f t="shared" si="13"/>
        <v>A</v>
      </c>
      <c r="Z47" s="6">
        <f t="shared" si="3"/>
        <v>93.505921052631578</v>
      </c>
      <c r="AA47" s="8" t="str">
        <f t="shared" si="14"/>
        <v>A</v>
      </c>
    </row>
    <row r="48" spans="1:27" s="6" customFormat="1" ht="13.15" x14ac:dyDescent="0.4">
      <c r="A48" s="10">
        <v>29</v>
      </c>
      <c r="B48" s="7" t="s">
        <v>103</v>
      </c>
      <c r="C48" s="6">
        <v>102.8</v>
      </c>
      <c r="D48" s="8" t="str">
        <f t="shared" si="4"/>
        <v>A</v>
      </c>
      <c r="E48" s="9">
        <v>100</v>
      </c>
      <c r="F48" s="8" t="str">
        <f t="shared" si="5"/>
        <v>A</v>
      </c>
      <c r="G48" s="9">
        <f>(SUM((35*C48)+(5*E48))/40)</f>
        <v>102.45</v>
      </c>
      <c r="H48" s="8" t="str">
        <f t="shared" si="7"/>
        <v>A</v>
      </c>
      <c r="I48" s="6">
        <v>103.2</v>
      </c>
      <c r="J48" s="8" t="str">
        <f t="shared" si="8"/>
        <v>A</v>
      </c>
      <c r="K48" s="8">
        <v>88.9</v>
      </c>
      <c r="L48" s="8" t="str">
        <f t="shared" si="9"/>
        <v>B+</v>
      </c>
      <c r="M48" s="9">
        <f>(SUM((35*I48)+(5*K48))/40)</f>
        <v>101.41249999999999</v>
      </c>
      <c r="N48" s="8" t="str">
        <f t="shared" si="11"/>
        <v>A</v>
      </c>
      <c r="O48" s="8">
        <v>100</v>
      </c>
      <c r="P48" s="8" t="str">
        <f t="shared" si="11"/>
        <v>A</v>
      </c>
      <c r="Q48" s="6">
        <v>100</v>
      </c>
      <c r="R48" s="8" t="str">
        <f t="shared" si="0"/>
        <v>A</v>
      </c>
      <c r="S48" s="8">
        <v>100</v>
      </c>
      <c r="T48" s="8">
        <v>100</v>
      </c>
      <c r="U48" s="8">
        <f t="shared" si="15"/>
        <v>100</v>
      </c>
      <c r="V48" s="8" t="str">
        <f t="shared" si="2"/>
        <v>A</v>
      </c>
      <c r="W48" s="17" t="s">
        <v>66</v>
      </c>
      <c r="X48" s="6">
        <f>(G48+M48)/2</f>
        <v>101.93125000000001</v>
      </c>
      <c r="Y48" s="8" t="str">
        <f t="shared" si="13"/>
        <v>A</v>
      </c>
      <c r="Z48" s="6">
        <f t="shared" si="3"/>
        <v>101.42302631578947</v>
      </c>
      <c r="AA48" s="8" t="str">
        <f t="shared" si="14"/>
        <v>A</v>
      </c>
    </row>
    <row r="49" spans="1:27" s="6" customFormat="1" ht="13.15" x14ac:dyDescent="0.4">
      <c r="A49" s="10">
        <v>30</v>
      </c>
      <c r="B49" s="7" t="s">
        <v>104</v>
      </c>
      <c r="D49" s="8" t="str">
        <f t="shared" si="4"/>
        <v>F</v>
      </c>
      <c r="E49" s="9"/>
      <c r="F49" s="8" t="str">
        <f t="shared" si="5"/>
        <v>F</v>
      </c>
      <c r="G49" s="9"/>
      <c r="H49" s="8" t="str">
        <f t="shared" si="7"/>
        <v>F</v>
      </c>
      <c r="J49" s="8" t="str">
        <f t="shared" si="8"/>
        <v>F</v>
      </c>
      <c r="K49" s="8"/>
      <c r="L49" s="8" t="str">
        <f t="shared" si="9"/>
        <v>F</v>
      </c>
      <c r="M49" s="9"/>
      <c r="N49" s="8" t="str">
        <f t="shared" si="11"/>
        <v>F</v>
      </c>
      <c r="O49" s="8"/>
      <c r="P49" s="8" t="str">
        <f t="shared" si="11"/>
        <v>F</v>
      </c>
      <c r="R49" s="8" t="str">
        <f t="shared" si="0"/>
        <v>F</v>
      </c>
      <c r="S49" s="8"/>
      <c r="T49" s="8"/>
      <c r="U49" s="8"/>
      <c r="V49" s="8" t="str">
        <f t="shared" si="2"/>
        <v>F</v>
      </c>
      <c r="W49" s="17"/>
      <c r="Y49" s="8" t="str">
        <f t="shared" si="13"/>
        <v>F</v>
      </c>
      <c r="AA49" s="8" t="s">
        <v>111</v>
      </c>
    </row>
    <row r="50" spans="1:27" s="6" customFormat="1" ht="13.15" x14ac:dyDescent="0.4">
      <c r="A50" s="10">
        <v>31</v>
      </c>
      <c r="B50" s="7" t="s">
        <v>105</v>
      </c>
      <c r="C50" s="6">
        <v>99.1</v>
      </c>
      <c r="D50" s="8" t="str">
        <f t="shared" si="4"/>
        <v>A</v>
      </c>
      <c r="E50" s="8">
        <v>100</v>
      </c>
      <c r="F50" s="8" t="str">
        <f t="shared" si="5"/>
        <v>A</v>
      </c>
      <c r="G50" s="9">
        <f t="shared" si="6"/>
        <v>99.212500000000006</v>
      </c>
      <c r="H50" s="8" t="str">
        <f t="shared" si="7"/>
        <v>A</v>
      </c>
      <c r="I50" s="6">
        <v>98.4</v>
      </c>
      <c r="J50" s="8" t="str">
        <f t="shared" si="8"/>
        <v>A</v>
      </c>
      <c r="K50" s="8">
        <v>91.1</v>
      </c>
      <c r="L50" s="8" t="str">
        <f t="shared" si="9"/>
        <v>A</v>
      </c>
      <c r="M50" s="9">
        <f t="shared" si="10"/>
        <v>97.487499999999997</v>
      </c>
      <c r="N50" s="8" t="str">
        <f t="shared" si="11"/>
        <v>A</v>
      </c>
      <c r="O50" s="8">
        <v>100</v>
      </c>
      <c r="P50" s="8" t="str">
        <f t="shared" si="11"/>
        <v>A</v>
      </c>
      <c r="Q50" s="6">
        <v>100</v>
      </c>
      <c r="R50" s="8" t="str">
        <f t="shared" si="0"/>
        <v>A</v>
      </c>
      <c r="S50" s="8">
        <v>100</v>
      </c>
      <c r="T50" s="8">
        <v>100</v>
      </c>
      <c r="U50" s="8">
        <f t="shared" si="15"/>
        <v>100</v>
      </c>
      <c r="V50" s="8" t="str">
        <f t="shared" si="2"/>
        <v>A</v>
      </c>
      <c r="W50" s="17" t="s">
        <v>66</v>
      </c>
      <c r="X50" s="6">
        <f t="shared" si="12"/>
        <v>98.35</v>
      </c>
      <c r="Y50" s="8" t="str">
        <f t="shared" si="13"/>
        <v>A</v>
      </c>
      <c r="Z50" s="6">
        <f t="shared" si="3"/>
        <v>98.784210526315789</v>
      </c>
      <c r="AA50" s="8" t="str">
        <f t="shared" si="14"/>
        <v>A</v>
      </c>
    </row>
    <row r="51" spans="1:27" ht="13.15" x14ac:dyDescent="0.4">
      <c r="A51" s="10">
        <v>32</v>
      </c>
      <c r="B51" s="7" t="s">
        <v>106</v>
      </c>
      <c r="C51" s="6">
        <v>102.8</v>
      </c>
      <c r="D51" s="8" t="str">
        <f t="shared" si="4"/>
        <v>A</v>
      </c>
      <c r="E51" s="8">
        <v>95.6</v>
      </c>
      <c r="F51" s="8" t="str">
        <f t="shared" si="5"/>
        <v>A</v>
      </c>
      <c r="G51" s="8">
        <f t="shared" si="6"/>
        <v>101.9</v>
      </c>
      <c r="H51" s="8" t="str">
        <f t="shared" si="7"/>
        <v>A</v>
      </c>
      <c r="I51" s="6">
        <v>98.4</v>
      </c>
      <c r="J51" s="8" t="str">
        <f t="shared" si="8"/>
        <v>A</v>
      </c>
      <c r="K51" s="8">
        <v>91.1</v>
      </c>
      <c r="L51" s="8" t="str">
        <f t="shared" si="9"/>
        <v>A</v>
      </c>
      <c r="M51" s="9">
        <f t="shared" si="10"/>
        <v>97.487499999999997</v>
      </c>
      <c r="N51" s="8" t="str">
        <f>IF(M51&gt;=90,"A",IF(M51&gt;=87,"B+",IF(M51&gt;=80,"B",IF(M51&gt;=77,"C+",IF(M51&gt;=70,"C",IF(M51&gt;=60,"D",IF(M51&gt;=0,"F")))))))</f>
        <v>A</v>
      </c>
      <c r="O51" s="8">
        <v>100</v>
      </c>
      <c r="P51" s="8" t="str">
        <f>IF(O51&gt;=90,"A",IF(O51&gt;=87,"B+",IF(O51&gt;=80,"B",IF(O51&gt;=77,"C+",IF(O51&gt;=70,"C",IF(O51&gt;=60,"D",IF(O51&gt;=0,"F")))))))</f>
        <v>A</v>
      </c>
      <c r="Q51" s="6">
        <v>100</v>
      </c>
      <c r="R51" s="8" t="str">
        <f t="shared" si="0"/>
        <v>A</v>
      </c>
      <c r="S51" s="8">
        <v>100</v>
      </c>
      <c r="T51" s="8">
        <v>100</v>
      </c>
      <c r="U51" s="8">
        <f>(75*S51+25*T51)/100</f>
        <v>100</v>
      </c>
      <c r="V51" s="8" t="str">
        <f t="shared" si="2"/>
        <v>A</v>
      </c>
      <c r="W51" s="17" t="s">
        <v>66</v>
      </c>
      <c r="X51" s="6">
        <f>(G51+M51)/2</f>
        <v>99.693749999999994</v>
      </c>
      <c r="Y51" s="8" t="str">
        <f t="shared" si="13"/>
        <v>A</v>
      </c>
      <c r="Z51" s="6">
        <f>(70*X51+10*O51+10*Q51+5*U51)/95</f>
        <v>99.774342105263159</v>
      </c>
      <c r="AA51" s="8" t="str">
        <f t="shared" si="14"/>
        <v>A</v>
      </c>
    </row>
    <row r="52" spans="1:27" ht="13.15" x14ac:dyDescent="0.4">
      <c r="A52" s="10">
        <v>33</v>
      </c>
      <c r="B52" s="7" t="s">
        <v>107</v>
      </c>
      <c r="C52" s="6">
        <v>90.7</v>
      </c>
      <c r="D52" s="8" t="str">
        <f t="shared" si="4"/>
        <v>A</v>
      </c>
      <c r="E52" s="8">
        <v>97.8</v>
      </c>
      <c r="F52" s="8" t="str">
        <f t="shared" si="5"/>
        <v>A</v>
      </c>
      <c r="G52" s="8">
        <f t="shared" si="6"/>
        <v>91.587500000000006</v>
      </c>
      <c r="H52" s="8" t="str">
        <f t="shared" si="7"/>
        <v>A</v>
      </c>
      <c r="I52" s="6">
        <v>101.6</v>
      </c>
      <c r="J52" s="8" t="str">
        <f t="shared" si="8"/>
        <v>A</v>
      </c>
      <c r="K52" s="8">
        <v>93.3</v>
      </c>
      <c r="L52" s="8" t="str">
        <f t="shared" si="9"/>
        <v>A</v>
      </c>
      <c r="M52" s="9">
        <f t="shared" si="10"/>
        <v>100.5625</v>
      </c>
      <c r="N52" s="8" t="str">
        <f>IF(M52&gt;=90,"A",IF(M52&gt;=87,"B+",IF(M52&gt;=80,"B",IF(M52&gt;=77,"C+",IF(M52&gt;=70,"C",IF(M52&gt;=60,"D",IF(M52&gt;=0,"F")))))))</f>
        <v>A</v>
      </c>
      <c r="O52" s="8">
        <v>100</v>
      </c>
      <c r="P52" s="8" t="str">
        <f>IF(O52&gt;=90,"A",IF(O52&gt;=87,"B+",IF(O52&gt;=80,"B",IF(O52&gt;=77,"C+",IF(O52&gt;=70,"C",IF(O52&gt;=60,"D",IF(O52&gt;=0,"F")))))))</f>
        <v>A</v>
      </c>
      <c r="Q52" s="6">
        <v>100</v>
      </c>
      <c r="R52" s="8" t="str">
        <f t="shared" si="0"/>
        <v>A</v>
      </c>
      <c r="S52" s="8">
        <v>100</v>
      </c>
      <c r="T52" s="8">
        <v>100</v>
      </c>
      <c r="U52" s="8">
        <f>(75*S52+25*T52)/100</f>
        <v>100</v>
      </c>
      <c r="V52" s="8" t="str">
        <f t="shared" si="2"/>
        <v>A</v>
      </c>
      <c r="W52" s="17" t="s">
        <v>66</v>
      </c>
      <c r="X52" s="6">
        <f>(G52+M52)/2</f>
        <v>96.075000000000003</v>
      </c>
      <c r="Y52" s="8" t="str">
        <f t="shared" si="13"/>
        <v>A</v>
      </c>
      <c r="Z52" s="6">
        <f>(70*X52+10*O52+10*Q52+5*U52)/95</f>
        <v>97.107894736842098</v>
      </c>
      <c r="AA52" s="8" t="str">
        <f t="shared" si="14"/>
        <v>A</v>
      </c>
    </row>
    <row r="53" spans="1:27" ht="13.15" x14ac:dyDescent="0.4">
      <c r="A53" s="10">
        <v>34</v>
      </c>
      <c r="B53" s="7" t="s">
        <v>108</v>
      </c>
      <c r="C53" s="6">
        <v>103.7</v>
      </c>
      <c r="D53" s="8" t="str">
        <f t="shared" si="4"/>
        <v>A</v>
      </c>
      <c r="E53" s="8">
        <v>100</v>
      </c>
      <c r="F53" s="8" t="str">
        <f t="shared" si="5"/>
        <v>A</v>
      </c>
      <c r="G53" s="8">
        <f t="shared" si="6"/>
        <v>103.2375</v>
      </c>
      <c r="H53" s="8" t="str">
        <f t="shared" si="7"/>
        <v>A</v>
      </c>
      <c r="I53" s="6">
        <v>96.8</v>
      </c>
      <c r="J53" s="8" t="str">
        <f t="shared" si="8"/>
        <v>A</v>
      </c>
      <c r="K53" s="8">
        <v>100</v>
      </c>
      <c r="L53" s="8" t="str">
        <f t="shared" si="9"/>
        <v>A</v>
      </c>
      <c r="M53" s="9">
        <f t="shared" si="10"/>
        <v>97.2</v>
      </c>
      <c r="N53" s="8" t="str">
        <f>IF(M53&gt;=90,"A",IF(M53&gt;=87,"B+",IF(M53&gt;=80,"B",IF(M53&gt;=77,"C+",IF(M53&gt;=70,"C",IF(M53&gt;=60,"D",IF(M53&gt;=0,"F")))))))</f>
        <v>A</v>
      </c>
      <c r="O53" s="8">
        <v>100</v>
      </c>
      <c r="P53" s="8" t="str">
        <f>IF(O53&gt;=90,"A",IF(O53&gt;=87,"B+",IF(O53&gt;=80,"B",IF(O53&gt;=77,"C+",IF(O53&gt;=70,"C",IF(O53&gt;=60,"D",IF(O53&gt;=0,"F")))))))</f>
        <v>A</v>
      </c>
      <c r="Q53" s="6">
        <v>100</v>
      </c>
      <c r="R53" s="8" t="str">
        <f t="shared" si="0"/>
        <v>A</v>
      </c>
      <c r="S53" s="8">
        <v>100</v>
      </c>
      <c r="T53" s="8">
        <v>100</v>
      </c>
      <c r="U53" s="8">
        <f>(75*S53+25*T53)/100</f>
        <v>100</v>
      </c>
      <c r="V53" s="8" t="str">
        <f t="shared" si="2"/>
        <v>A</v>
      </c>
      <c r="W53" s="17" t="s">
        <v>66</v>
      </c>
      <c r="X53" s="6">
        <f>(G53+M53)/2</f>
        <v>100.21875</v>
      </c>
      <c r="Y53" s="8" t="str">
        <f t="shared" si="13"/>
        <v>A</v>
      </c>
      <c r="Z53" s="6">
        <f>(70*X53+10*O53+10*Q53+5*U53)/95</f>
        <v>100.16118421052632</v>
      </c>
      <c r="AA53" s="8" t="str">
        <f t="shared" si="14"/>
        <v>A</v>
      </c>
    </row>
    <row r="54" spans="1:27" ht="13.15" x14ac:dyDescent="0.4">
      <c r="A54" s="10">
        <v>35</v>
      </c>
      <c r="B54" s="7" t="s">
        <v>109</v>
      </c>
      <c r="C54" s="6">
        <v>72</v>
      </c>
      <c r="D54" s="8" t="str">
        <f t="shared" si="4"/>
        <v>C</v>
      </c>
      <c r="E54" s="8">
        <v>97.8</v>
      </c>
      <c r="F54" s="8" t="str">
        <f t="shared" si="5"/>
        <v>A</v>
      </c>
      <c r="G54" s="8">
        <f t="shared" si="6"/>
        <v>75.224999999999994</v>
      </c>
      <c r="H54" s="8" t="str">
        <f t="shared" si="7"/>
        <v>C</v>
      </c>
      <c r="I54" s="6">
        <v>87.1</v>
      </c>
      <c r="J54" s="8" t="str">
        <f t="shared" si="8"/>
        <v>B+</v>
      </c>
      <c r="K54" s="8">
        <v>82.2</v>
      </c>
      <c r="L54" s="8" t="str">
        <f t="shared" si="9"/>
        <v>B</v>
      </c>
      <c r="M54" s="9">
        <f t="shared" si="10"/>
        <v>86.487499999999997</v>
      </c>
      <c r="N54" s="8" t="str">
        <f>IF(M54&gt;=90,"A",IF(M54&gt;=87,"B+",IF(M54&gt;=80,"B",IF(M54&gt;=77,"C+",IF(M54&gt;=70,"C",IF(M54&gt;=60,"D",IF(M54&gt;=0,"F")))))))</f>
        <v>B</v>
      </c>
      <c r="O54" s="8">
        <v>100</v>
      </c>
      <c r="P54" s="8" t="str">
        <f>IF(O54&gt;=90,"A",IF(O54&gt;=87,"B+",IF(O54&gt;=80,"B",IF(O54&gt;=77,"C+",IF(O54&gt;=70,"C",IF(O54&gt;=60,"D",IF(O54&gt;=0,"F")))))))</f>
        <v>A</v>
      </c>
      <c r="Q54" s="6">
        <v>100</v>
      </c>
      <c r="R54" s="8" t="str">
        <f t="shared" si="0"/>
        <v>A</v>
      </c>
      <c r="S54" s="8">
        <v>100</v>
      </c>
      <c r="T54" s="8">
        <v>100</v>
      </c>
      <c r="U54" s="8">
        <f>(75*S54+25*T54)/100</f>
        <v>100</v>
      </c>
      <c r="V54" s="8" t="str">
        <f t="shared" si="2"/>
        <v>A</v>
      </c>
      <c r="W54" s="17" t="s">
        <v>66</v>
      </c>
      <c r="X54" s="6">
        <f>(G54+M54)/2</f>
        <v>80.856249999999989</v>
      </c>
      <c r="Y54" s="8" t="str">
        <f t="shared" si="13"/>
        <v>B</v>
      </c>
      <c r="Z54" s="6">
        <f>(70*X54+10*O54+10*Q54+5*U54)/95</f>
        <v>85.894078947368413</v>
      </c>
      <c r="AA54" s="8" t="str">
        <f t="shared" si="14"/>
        <v>B</v>
      </c>
    </row>
    <row r="55" spans="1:27" ht="13.15" x14ac:dyDescent="0.4">
      <c r="A55" s="10">
        <v>36</v>
      </c>
      <c r="B55" s="7" t="s">
        <v>110</v>
      </c>
      <c r="C55" s="6">
        <v>90.7</v>
      </c>
      <c r="D55" s="8" t="str">
        <f t="shared" si="4"/>
        <v>A</v>
      </c>
      <c r="E55" s="8">
        <v>97.8</v>
      </c>
      <c r="F55" s="8" t="str">
        <f t="shared" si="5"/>
        <v>A</v>
      </c>
      <c r="G55" s="8">
        <f t="shared" si="6"/>
        <v>91.587500000000006</v>
      </c>
      <c r="H55" s="8" t="str">
        <f t="shared" si="7"/>
        <v>A</v>
      </c>
      <c r="I55" s="6">
        <v>91.9</v>
      </c>
      <c r="J55" s="8" t="str">
        <f t="shared" si="8"/>
        <v>A</v>
      </c>
      <c r="K55" s="8">
        <v>95.6</v>
      </c>
      <c r="L55" s="8" t="str">
        <f t="shared" si="9"/>
        <v>A</v>
      </c>
      <c r="M55" s="9">
        <f t="shared" si="10"/>
        <v>92.362499999999997</v>
      </c>
      <c r="N55" s="8" t="str">
        <f>IF(M55&gt;=90,"A",IF(M55&gt;=87,"B+",IF(M55&gt;=80,"B",IF(M55&gt;=77,"C+",IF(M55&gt;=70,"C",IF(M55&gt;=60,"D",IF(M55&gt;=0,"F")))))))</f>
        <v>A</v>
      </c>
      <c r="O55" s="8">
        <v>100</v>
      </c>
      <c r="P55" s="8" t="str">
        <f>IF(O55&gt;=90,"A",IF(O55&gt;=87,"B+",IF(O55&gt;=80,"B",IF(O55&gt;=77,"C+",IF(O55&gt;=70,"C",IF(O55&gt;=60,"D",IF(O55&gt;=0,"F")))))))</f>
        <v>A</v>
      </c>
      <c r="Q55" s="6">
        <v>100</v>
      </c>
      <c r="R55" s="8" t="str">
        <f t="shared" si="0"/>
        <v>A</v>
      </c>
      <c r="S55" s="8">
        <v>83.3</v>
      </c>
      <c r="T55" s="8">
        <v>100</v>
      </c>
      <c r="U55" s="8">
        <f>(75*S55+25*T55)/100</f>
        <v>87.474999999999994</v>
      </c>
      <c r="V55" s="8" t="str">
        <f t="shared" si="2"/>
        <v>B+</v>
      </c>
      <c r="W55" s="17" t="s">
        <v>66</v>
      </c>
      <c r="X55" s="6">
        <f>(G55+M55)/2</f>
        <v>91.974999999999994</v>
      </c>
      <c r="Y55" s="8" t="str">
        <f t="shared" si="13"/>
        <v>A</v>
      </c>
      <c r="Z55" s="6">
        <f>(70*X55+10*O55+10*Q55+5*U55)/95</f>
        <v>93.42763157894737</v>
      </c>
      <c r="AA55" s="8" t="str">
        <f t="shared" si="14"/>
        <v>A</v>
      </c>
    </row>
    <row r="56" spans="1:27" x14ac:dyDescent="0.35">
      <c r="C56" s="6"/>
      <c r="D56" s="6"/>
      <c r="E56" s="6"/>
      <c r="F56" s="6"/>
      <c r="G56" s="6"/>
      <c r="H56" s="6"/>
      <c r="I56" s="6"/>
      <c r="J56" s="6"/>
      <c r="Y56" s="6"/>
    </row>
    <row r="57" spans="1:27" x14ac:dyDescent="0.35">
      <c r="C57" s="6"/>
      <c r="D57" s="6"/>
      <c r="E57" s="6"/>
      <c r="F57" s="6"/>
      <c r="G57" s="6"/>
      <c r="H57" s="6"/>
      <c r="I57" s="6"/>
      <c r="J57" s="6"/>
      <c r="Y57" s="6"/>
    </row>
    <row r="58" spans="1:27" x14ac:dyDescent="0.35">
      <c r="C58" s="6"/>
      <c r="D58" s="6"/>
      <c r="E58" s="6"/>
      <c r="F58" s="6"/>
      <c r="G58" s="6"/>
      <c r="H58" s="6"/>
      <c r="I58" s="6"/>
      <c r="J58" s="6"/>
      <c r="Y58" s="6"/>
    </row>
    <row r="59" spans="1:27" x14ac:dyDescent="0.35">
      <c r="C59" s="6"/>
      <c r="D59" s="6"/>
      <c r="E59" s="6"/>
      <c r="F59" s="6"/>
      <c r="G59" s="6"/>
      <c r="H59" s="6"/>
      <c r="I59" s="6"/>
      <c r="J59" s="6"/>
    </row>
    <row r="60" spans="1:27" x14ac:dyDescent="0.35">
      <c r="C60" s="6"/>
      <c r="D60" s="6"/>
      <c r="E60" s="6"/>
      <c r="F60" s="6"/>
      <c r="G60" s="6"/>
      <c r="H60" s="6"/>
      <c r="I60" s="6"/>
      <c r="J60" s="6"/>
    </row>
    <row r="61" spans="1:27" x14ac:dyDescent="0.35">
      <c r="C61" s="6"/>
      <c r="D61" s="6"/>
      <c r="E61" s="6"/>
      <c r="F61" s="6"/>
      <c r="G61" s="6"/>
      <c r="H61" s="6"/>
      <c r="I61" s="6"/>
      <c r="J61" s="6"/>
    </row>
    <row r="62" spans="1:27" x14ac:dyDescent="0.35">
      <c r="C62" s="6"/>
      <c r="D62" s="6"/>
      <c r="E62" s="6"/>
      <c r="F62" s="6"/>
      <c r="G62" s="6"/>
      <c r="H62" s="6"/>
      <c r="I62" s="6"/>
      <c r="J62" s="6"/>
    </row>
    <row r="63" spans="1:27" x14ac:dyDescent="0.35">
      <c r="C63" s="6"/>
      <c r="D63" s="6"/>
      <c r="E63" s="6"/>
      <c r="F63" s="6"/>
      <c r="G63" s="6"/>
      <c r="H63" s="6"/>
      <c r="I63" s="6"/>
      <c r="J63" s="6"/>
    </row>
    <row r="64" spans="1:27" x14ac:dyDescent="0.35">
      <c r="C64" s="6"/>
      <c r="D64" s="6"/>
      <c r="E64" s="6"/>
      <c r="F64" s="6"/>
      <c r="G64" s="6"/>
      <c r="H64" s="6"/>
      <c r="I64" s="6"/>
      <c r="J64" s="6"/>
    </row>
    <row r="65" spans="3:10" x14ac:dyDescent="0.35">
      <c r="C65" s="6"/>
      <c r="D65" s="6"/>
      <c r="E65" s="6"/>
      <c r="F65" s="6"/>
      <c r="G65" s="6"/>
      <c r="H65" s="6"/>
      <c r="I65" s="6"/>
      <c r="J65" s="6"/>
    </row>
    <row r="66" spans="3:10" x14ac:dyDescent="0.35">
      <c r="C66" s="6"/>
      <c r="D66" s="6"/>
      <c r="E66" s="6"/>
      <c r="F66" s="6"/>
      <c r="G66" s="6"/>
      <c r="H66" s="6"/>
      <c r="I66" s="6"/>
      <c r="J66" s="6"/>
    </row>
    <row r="67" spans="3:10" x14ac:dyDescent="0.35">
      <c r="C67" s="6"/>
      <c r="D67" s="6"/>
      <c r="E67" s="6"/>
      <c r="F67" s="6"/>
      <c r="G67" s="6"/>
      <c r="H67" s="6"/>
      <c r="I67" s="6"/>
      <c r="J67" s="6"/>
    </row>
    <row r="68" spans="3:10" x14ac:dyDescent="0.35">
      <c r="C68" s="6"/>
      <c r="D68" s="6"/>
      <c r="E68" s="6"/>
      <c r="F68" s="6"/>
      <c r="G68" s="6"/>
      <c r="H68" s="6"/>
      <c r="I68" s="6"/>
      <c r="J68" s="6"/>
    </row>
    <row r="69" spans="3:10" x14ac:dyDescent="0.35">
      <c r="C69" s="6"/>
      <c r="D69" s="6"/>
      <c r="E69" s="6"/>
      <c r="F69" s="6"/>
      <c r="G69" s="6"/>
      <c r="H69" s="6"/>
      <c r="I69" s="6"/>
      <c r="J69" s="6"/>
    </row>
    <row r="70" spans="3:10" x14ac:dyDescent="0.35">
      <c r="C70" s="6"/>
      <c r="D70" s="6"/>
      <c r="E70" s="6"/>
      <c r="F70" s="6"/>
      <c r="G70" s="6"/>
      <c r="H70" s="6"/>
      <c r="I70" s="6"/>
      <c r="J70" s="6"/>
    </row>
    <row r="71" spans="3:10" x14ac:dyDescent="0.35">
      <c r="E71" s="6"/>
      <c r="F71" s="6"/>
      <c r="G71" s="6"/>
      <c r="H71" s="6"/>
      <c r="I71" s="6"/>
      <c r="J71" s="6"/>
    </row>
    <row r="72" spans="3:10" x14ac:dyDescent="0.35">
      <c r="E72" s="6"/>
      <c r="F72" s="6"/>
      <c r="G72" s="6"/>
      <c r="H72" s="6"/>
      <c r="I72" s="6"/>
      <c r="J72" s="6"/>
    </row>
    <row r="73" spans="3:10" x14ac:dyDescent="0.35">
      <c r="E73" s="6"/>
      <c r="F73" s="6"/>
      <c r="G73" s="6"/>
      <c r="H73" s="6"/>
      <c r="I73" s="6"/>
      <c r="J73" s="6"/>
    </row>
  </sheetData>
  <phoneticPr fontId="0" type="noConversion"/>
  <hyperlinks>
    <hyperlink ref="A10" r:id="rId1"/>
    <hyperlink ref="A11" r:id="rId2" display="http://ccsweb.njit.edu"/>
  </hyperlinks>
  <printOptions gridLines="1"/>
  <pageMargins left="0.75" right="0.75" top="1" bottom="1" header="0.5" footer="0.5"/>
  <pageSetup scale="58" orientation="landscape" horizontalDpi="360" r:id="rId3"/>
  <headerFooter alignWithMargins="0">
    <oddFooter>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W69"/>
  <sheetViews>
    <sheetView topLeftCell="A13" workbookViewId="0">
      <pane xSplit="4290" ySplit="1290" topLeftCell="N32" activePane="bottomRight"/>
      <selection activeCell="A13" sqref="A13"/>
      <selection pane="topRight" activeCell="C13" sqref="C13"/>
      <selection pane="bottomLeft" activeCell="A17" sqref="A17"/>
      <selection pane="bottomRight" activeCell="P48" sqref="P48"/>
    </sheetView>
  </sheetViews>
  <sheetFormatPr defaultRowHeight="12.75" x14ac:dyDescent="0.35"/>
  <cols>
    <col min="1" max="1" width="3.86328125" customWidth="1"/>
    <col min="2" max="2" width="33.265625" customWidth="1"/>
    <col min="3" max="3" width="7.265625" customWidth="1"/>
    <col min="4" max="4" width="7.265625" bestFit="1" customWidth="1"/>
    <col min="5" max="5" width="7.265625" customWidth="1"/>
    <col min="6" max="6" width="6.265625" bestFit="1" customWidth="1"/>
    <col min="7" max="7" width="5.59765625" customWidth="1"/>
    <col min="8" max="8" width="5.86328125" customWidth="1"/>
    <col min="9" max="9" width="6.265625" customWidth="1"/>
    <col min="10" max="10" width="5.59765625" customWidth="1"/>
    <col min="11" max="11" width="7.265625" customWidth="1"/>
    <col min="12" max="13" width="6.265625" customWidth="1"/>
    <col min="14" max="14" width="5.86328125" customWidth="1"/>
    <col min="15" max="15" width="5.59765625" customWidth="1"/>
    <col min="16" max="17" width="6.59765625" customWidth="1"/>
    <col min="18" max="18" width="6.265625" customWidth="1"/>
    <col min="19" max="19" width="13" style="14" customWidth="1"/>
    <col min="20" max="20" width="6.3984375" customWidth="1"/>
    <col min="21" max="21" width="6.73046875" customWidth="1"/>
    <col min="22" max="22" width="7.86328125" bestFit="1" customWidth="1"/>
    <col min="23" max="23" width="7.1328125" customWidth="1"/>
    <col min="24" max="24" width="7" customWidth="1"/>
  </cols>
  <sheetData>
    <row r="1" spans="1:19" ht="15" x14ac:dyDescent="0.4">
      <c r="B1" s="1">
        <v>37244</v>
      </c>
    </row>
    <row r="3" spans="1:19" ht="17.649999999999999" x14ac:dyDescent="0.5">
      <c r="A3" s="2" t="s">
        <v>0</v>
      </c>
      <c r="B3" s="2"/>
      <c r="C3" s="2"/>
      <c r="D3" s="2"/>
      <c r="E3" s="2"/>
      <c r="F3" s="2"/>
    </row>
    <row r="4" spans="1:19" ht="15" x14ac:dyDescent="0.4">
      <c r="A4" s="4" t="s">
        <v>6</v>
      </c>
      <c r="B4" s="4"/>
      <c r="C4" s="3"/>
      <c r="D4" s="3"/>
      <c r="E4" s="3"/>
      <c r="F4" s="3"/>
    </row>
    <row r="5" spans="1:19" ht="15" x14ac:dyDescent="0.4">
      <c r="A5" s="4" t="s">
        <v>7</v>
      </c>
      <c r="B5" s="4"/>
      <c r="C5" s="4"/>
      <c r="D5" s="4"/>
      <c r="E5" s="4"/>
      <c r="F5" s="4"/>
      <c r="G5" s="5"/>
      <c r="H5" s="5"/>
    </row>
    <row r="6" spans="1:19" ht="15" x14ac:dyDescent="0.4">
      <c r="A6" s="4" t="s">
        <v>23</v>
      </c>
      <c r="B6" s="4"/>
      <c r="C6" s="4"/>
      <c r="D6" s="4"/>
      <c r="E6" s="4"/>
      <c r="F6" s="4"/>
      <c r="G6" s="5"/>
      <c r="H6" s="5"/>
    </row>
    <row r="7" spans="1:19" ht="15" x14ac:dyDescent="0.4">
      <c r="A7" s="4" t="s">
        <v>10</v>
      </c>
      <c r="B7" s="4"/>
      <c r="C7" s="4"/>
      <c r="D7" s="4"/>
      <c r="E7" s="4"/>
      <c r="F7" s="4"/>
      <c r="G7" s="5"/>
      <c r="H7" s="5"/>
    </row>
    <row r="8" spans="1:19" ht="15" x14ac:dyDescent="0.4">
      <c r="A8" s="4" t="s">
        <v>8</v>
      </c>
      <c r="B8" s="4"/>
      <c r="C8" s="4"/>
      <c r="D8" s="4"/>
      <c r="E8" s="4"/>
      <c r="F8" s="4"/>
      <c r="G8" s="5"/>
      <c r="H8" s="5"/>
    </row>
    <row r="9" spans="1:19" ht="15" x14ac:dyDescent="0.4">
      <c r="A9" s="5"/>
      <c r="B9" s="5"/>
      <c r="C9" s="5"/>
      <c r="D9" s="5"/>
      <c r="E9" s="5"/>
      <c r="F9" s="5"/>
      <c r="G9" s="5"/>
      <c r="H9" s="5"/>
    </row>
    <row r="10" spans="1:19" s="3" customFormat="1" ht="15" x14ac:dyDescent="0.4">
      <c r="A10" s="4" t="s">
        <v>24</v>
      </c>
      <c r="B10" s="5"/>
      <c r="C10" s="5"/>
      <c r="D10" s="5"/>
      <c r="E10" s="5"/>
      <c r="F10" s="5"/>
      <c r="G10" s="5"/>
      <c r="H10" s="5"/>
      <c r="I10"/>
      <c r="J10"/>
      <c r="K10"/>
      <c r="L10"/>
      <c r="M10"/>
      <c r="N10"/>
      <c r="O10"/>
      <c r="P10"/>
      <c r="Q10"/>
      <c r="S10" s="15"/>
    </row>
    <row r="11" spans="1:19" s="3" customFormat="1" ht="13.5" customHeight="1" x14ac:dyDescent="0.4">
      <c r="A11" s="4"/>
      <c r="B11" s="4" t="s">
        <v>25</v>
      </c>
      <c r="C11" s="4" t="s">
        <v>26</v>
      </c>
      <c r="D11" s="4"/>
      <c r="E11" s="4"/>
      <c r="F11" s="4" t="s">
        <v>69</v>
      </c>
      <c r="G11" s="4"/>
      <c r="H11" s="4"/>
      <c r="J11" s="4" t="s">
        <v>68</v>
      </c>
      <c r="K11" s="4"/>
      <c r="L11" s="4"/>
      <c r="S11" s="15"/>
    </row>
    <row r="12" spans="1:19" s="3" customFormat="1" ht="13.5" customHeight="1" x14ac:dyDescent="0.4">
      <c r="A12" s="4"/>
      <c r="B12" s="4" t="s">
        <v>28</v>
      </c>
      <c r="C12" s="4"/>
      <c r="D12" s="4"/>
      <c r="E12" s="4"/>
      <c r="F12" s="4" t="s">
        <v>27</v>
      </c>
      <c r="G12" s="4"/>
      <c r="H12" s="4"/>
      <c r="S12" s="15"/>
    </row>
    <row r="13" spans="1:19" s="3" customFormat="1" ht="13.5" customHeight="1" x14ac:dyDescent="0.4">
      <c r="A13" s="4"/>
      <c r="B13" s="4"/>
      <c r="C13" s="4"/>
      <c r="D13" s="4"/>
      <c r="E13" s="4"/>
      <c r="F13" s="4"/>
      <c r="G13" s="4"/>
      <c r="H13" s="4"/>
      <c r="S13" s="15"/>
    </row>
    <row r="14" spans="1:19" ht="13.15" x14ac:dyDescent="0.4">
      <c r="B14" s="3" t="s">
        <v>1</v>
      </c>
      <c r="C14" s="3" t="s">
        <v>15</v>
      </c>
      <c r="I14" s="3"/>
      <c r="P14" s="11"/>
      <c r="Q14" s="11"/>
    </row>
    <row r="15" spans="1:19" s="3" customFormat="1" ht="13.15" x14ac:dyDescent="0.4">
      <c r="C15" s="3">
        <v>1</v>
      </c>
      <c r="D15" s="3">
        <v>2</v>
      </c>
      <c r="E15" s="3">
        <v>3</v>
      </c>
      <c r="F15" s="3">
        <v>4</v>
      </c>
      <c r="G15" s="3">
        <v>5</v>
      </c>
      <c r="H15" s="3">
        <v>6</v>
      </c>
      <c r="I15" s="3">
        <v>7</v>
      </c>
      <c r="J15" s="3">
        <v>8</v>
      </c>
      <c r="K15" s="3">
        <v>9</v>
      </c>
      <c r="L15" s="3">
        <v>10</v>
      </c>
      <c r="M15" s="3">
        <v>11</v>
      </c>
      <c r="N15" s="3">
        <v>12</v>
      </c>
      <c r="O15" s="3">
        <v>13</v>
      </c>
      <c r="P15" s="3">
        <v>14</v>
      </c>
      <c r="Q15" s="3">
        <v>15</v>
      </c>
      <c r="R15" s="3" t="s">
        <v>2</v>
      </c>
      <c r="S15" s="15" t="s">
        <v>14</v>
      </c>
    </row>
    <row r="16" spans="1:19" s="12" customFormat="1" ht="13.15" x14ac:dyDescent="0.4">
      <c r="C16" s="12">
        <v>37139</v>
      </c>
      <c r="D16" s="12">
        <v>37146</v>
      </c>
      <c r="E16" s="12">
        <v>37153</v>
      </c>
      <c r="F16" s="12">
        <v>37160</v>
      </c>
      <c r="G16" s="12">
        <v>37167</v>
      </c>
      <c r="H16" s="12">
        <v>37174</v>
      </c>
      <c r="I16" s="12">
        <v>37181</v>
      </c>
      <c r="J16" s="12">
        <v>37188</v>
      </c>
      <c r="K16" s="12">
        <v>37195</v>
      </c>
      <c r="L16" s="12">
        <v>37202</v>
      </c>
      <c r="M16" s="12">
        <v>37209</v>
      </c>
      <c r="N16" s="12">
        <v>37223</v>
      </c>
      <c r="O16" s="12">
        <v>37230</v>
      </c>
      <c r="P16" s="12">
        <v>37237</v>
      </c>
      <c r="Q16" s="12">
        <v>37244</v>
      </c>
      <c r="S16" s="15"/>
    </row>
    <row r="17" spans="1:23" s="3" customFormat="1" ht="13.15" x14ac:dyDescent="0.4">
      <c r="K17" s="3" t="s">
        <v>9</v>
      </c>
      <c r="Q17" s="3" t="s">
        <v>5</v>
      </c>
      <c r="S17" s="15"/>
    </row>
    <row r="18" spans="1:23" s="6" customFormat="1" ht="13.15" x14ac:dyDescent="0.4">
      <c r="A18" s="10">
        <v>1</v>
      </c>
      <c r="B18" s="7" t="s">
        <v>29</v>
      </c>
      <c r="D18" s="8"/>
      <c r="E18" s="9"/>
      <c r="F18" s="6">
        <v>1</v>
      </c>
      <c r="G18" s="8">
        <v>1</v>
      </c>
      <c r="H18" s="8">
        <v>1</v>
      </c>
      <c r="J18" s="8">
        <v>1</v>
      </c>
      <c r="K18" s="8">
        <v>1</v>
      </c>
      <c r="L18" s="8">
        <v>1</v>
      </c>
      <c r="M18" s="8">
        <v>1</v>
      </c>
      <c r="N18" s="8">
        <v>1</v>
      </c>
      <c r="O18" s="6">
        <v>1</v>
      </c>
      <c r="P18" s="8">
        <v>1</v>
      </c>
      <c r="Q18" s="8">
        <v>1</v>
      </c>
      <c r="R18" s="6">
        <f>SUM(C18:Q18)</f>
        <v>11</v>
      </c>
      <c r="S18" s="16">
        <f>R18/15</f>
        <v>0.73333333333333328</v>
      </c>
      <c r="U18" s="8"/>
      <c r="W18" s="8"/>
    </row>
    <row r="19" spans="1:23" s="6" customFormat="1" ht="13.15" x14ac:dyDescent="0.4">
      <c r="A19" s="10">
        <v>2</v>
      </c>
      <c r="B19" s="7" t="s">
        <v>51</v>
      </c>
      <c r="C19" s="6">
        <v>1</v>
      </c>
      <c r="D19" s="8">
        <v>1</v>
      </c>
      <c r="E19" s="9">
        <v>1</v>
      </c>
      <c r="F19" s="6">
        <v>1</v>
      </c>
      <c r="G19" s="6">
        <v>1</v>
      </c>
      <c r="H19" s="6">
        <v>1</v>
      </c>
      <c r="J19" s="6">
        <v>1</v>
      </c>
      <c r="K19" s="8">
        <v>1</v>
      </c>
      <c r="L19" s="8">
        <v>1</v>
      </c>
      <c r="M19" s="6">
        <v>1</v>
      </c>
      <c r="N19" s="6">
        <v>1</v>
      </c>
      <c r="O19" s="6">
        <v>1</v>
      </c>
      <c r="P19" s="8">
        <v>1</v>
      </c>
      <c r="Q19" s="8">
        <v>1</v>
      </c>
      <c r="R19" s="6">
        <f t="shared" ref="R19:R48" si="0">SUM(C19:Q19)</f>
        <v>14</v>
      </c>
      <c r="S19" s="16">
        <f t="shared" ref="S19:S48" si="1">R19/15</f>
        <v>0.93333333333333335</v>
      </c>
    </row>
    <row r="20" spans="1:23" s="6" customFormat="1" ht="13.15" x14ac:dyDescent="0.4">
      <c r="A20" s="10">
        <v>3</v>
      </c>
      <c r="B20" s="7" t="s">
        <v>30</v>
      </c>
      <c r="D20" s="8"/>
      <c r="E20" s="9">
        <v>1</v>
      </c>
      <c r="G20" s="6">
        <v>1</v>
      </c>
      <c r="H20" s="6">
        <v>1</v>
      </c>
      <c r="K20" s="8">
        <v>1</v>
      </c>
      <c r="L20" s="8">
        <v>1</v>
      </c>
      <c r="O20" s="6">
        <v>1</v>
      </c>
      <c r="P20" s="8">
        <v>1</v>
      </c>
      <c r="Q20" s="8">
        <v>1</v>
      </c>
      <c r="R20" s="6">
        <f t="shared" si="0"/>
        <v>8</v>
      </c>
      <c r="S20" s="16">
        <f t="shared" si="1"/>
        <v>0.53333333333333333</v>
      </c>
    </row>
    <row r="21" spans="1:23" s="6" customFormat="1" ht="13.15" x14ac:dyDescent="0.4">
      <c r="A21" s="10">
        <v>4</v>
      </c>
      <c r="B21" s="7" t="s">
        <v>31</v>
      </c>
      <c r="C21" s="6">
        <v>1</v>
      </c>
      <c r="D21" s="8">
        <v>1</v>
      </c>
      <c r="E21" s="9"/>
      <c r="G21" s="6">
        <v>1</v>
      </c>
      <c r="H21" s="6">
        <v>1</v>
      </c>
      <c r="I21" s="6">
        <v>1</v>
      </c>
      <c r="J21" s="6">
        <v>1</v>
      </c>
      <c r="K21" s="8">
        <v>1</v>
      </c>
      <c r="L21" s="8">
        <v>1</v>
      </c>
      <c r="M21" s="6">
        <v>1</v>
      </c>
      <c r="N21" s="6">
        <v>1</v>
      </c>
      <c r="O21" s="6">
        <v>1</v>
      </c>
      <c r="P21" s="8">
        <v>1</v>
      </c>
      <c r="Q21" s="8">
        <v>1</v>
      </c>
      <c r="R21" s="6">
        <f t="shared" si="0"/>
        <v>13</v>
      </c>
      <c r="S21" s="16">
        <f t="shared" si="1"/>
        <v>0.8666666666666667</v>
      </c>
    </row>
    <row r="22" spans="1:23" s="6" customFormat="1" ht="13.15" x14ac:dyDescent="0.4">
      <c r="A22" s="10">
        <v>5</v>
      </c>
      <c r="B22" s="7" t="s">
        <v>32</v>
      </c>
      <c r="D22" s="8">
        <v>1</v>
      </c>
      <c r="E22" s="9">
        <v>1</v>
      </c>
      <c r="F22" s="6">
        <v>1</v>
      </c>
      <c r="G22" s="6">
        <v>1</v>
      </c>
      <c r="H22" s="6">
        <v>1</v>
      </c>
      <c r="J22" s="6">
        <v>1</v>
      </c>
      <c r="K22" s="8">
        <v>1</v>
      </c>
      <c r="L22" s="8">
        <v>1</v>
      </c>
      <c r="M22" s="6">
        <v>1</v>
      </c>
      <c r="N22" s="6">
        <v>1</v>
      </c>
      <c r="P22" s="8">
        <v>1</v>
      </c>
      <c r="Q22" s="8">
        <v>1</v>
      </c>
      <c r="R22" s="6">
        <f t="shared" si="0"/>
        <v>12</v>
      </c>
      <c r="S22" s="16">
        <f t="shared" si="1"/>
        <v>0.8</v>
      </c>
    </row>
    <row r="23" spans="1:23" s="6" customFormat="1" ht="13.15" x14ac:dyDescent="0.4">
      <c r="A23" s="10">
        <v>6</v>
      </c>
      <c r="B23" s="7" t="s">
        <v>33</v>
      </c>
      <c r="C23" s="6">
        <v>1</v>
      </c>
      <c r="D23" s="8">
        <v>1</v>
      </c>
      <c r="E23" s="9">
        <v>1</v>
      </c>
      <c r="F23" s="6">
        <v>1</v>
      </c>
      <c r="I23" s="6">
        <v>1</v>
      </c>
      <c r="K23" s="8">
        <v>1</v>
      </c>
      <c r="L23" s="8">
        <v>1</v>
      </c>
      <c r="P23" s="8">
        <v>1</v>
      </c>
      <c r="Q23" s="8">
        <v>1</v>
      </c>
      <c r="R23" s="6">
        <f t="shared" si="0"/>
        <v>9</v>
      </c>
      <c r="S23" s="16">
        <f t="shared" si="1"/>
        <v>0.6</v>
      </c>
    </row>
    <row r="24" spans="1:23" s="6" customFormat="1" ht="13.15" x14ac:dyDescent="0.4">
      <c r="A24" s="10">
        <v>7</v>
      </c>
      <c r="B24" s="7" t="s">
        <v>34</v>
      </c>
      <c r="C24" s="6">
        <v>1</v>
      </c>
      <c r="D24" s="8">
        <v>1</v>
      </c>
      <c r="E24" s="9">
        <v>1</v>
      </c>
      <c r="G24" s="6">
        <v>1</v>
      </c>
      <c r="I24" s="6">
        <v>1</v>
      </c>
      <c r="K24" s="8">
        <v>1</v>
      </c>
      <c r="L24" s="8">
        <v>1</v>
      </c>
      <c r="M24" s="6">
        <v>1</v>
      </c>
      <c r="N24" s="6">
        <v>1</v>
      </c>
      <c r="O24" s="6">
        <v>1</v>
      </c>
      <c r="P24" s="8">
        <v>1</v>
      </c>
      <c r="Q24" s="8">
        <v>1</v>
      </c>
      <c r="R24" s="6">
        <f t="shared" si="0"/>
        <v>12</v>
      </c>
      <c r="S24" s="16">
        <f t="shared" si="1"/>
        <v>0.8</v>
      </c>
    </row>
    <row r="25" spans="1:23" s="6" customFormat="1" ht="13.15" x14ac:dyDescent="0.4">
      <c r="A25" s="10">
        <v>8</v>
      </c>
      <c r="B25" s="7" t="s">
        <v>35</v>
      </c>
      <c r="C25" s="6">
        <v>1</v>
      </c>
      <c r="D25" s="8">
        <v>1</v>
      </c>
      <c r="E25" s="9">
        <v>1</v>
      </c>
      <c r="F25" s="6">
        <v>1</v>
      </c>
      <c r="H25" s="6">
        <v>1</v>
      </c>
      <c r="I25" s="6">
        <v>1</v>
      </c>
      <c r="J25" s="6">
        <v>1</v>
      </c>
      <c r="K25" s="8">
        <v>1</v>
      </c>
      <c r="L25" s="8">
        <v>1</v>
      </c>
      <c r="N25" s="6">
        <v>1</v>
      </c>
      <c r="O25" s="6">
        <v>1</v>
      </c>
      <c r="P25" s="8">
        <v>1</v>
      </c>
      <c r="Q25" s="8">
        <v>1</v>
      </c>
      <c r="R25" s="6">
        <f t="shared" si="0"/>
        <v>13</v>
      </c>
      <c r="S25" s="16">
        <f t="shared" si="1"/>
        <v>0.8666666666666667</v>
      </c>
    </row>
    <row r="26" spans="1:23" s="6" customFormat="1" ht="13.15" x14ac:dyDescent="0.4">
      <c r="A26" s="10">
        <v>9</v>
      </c>
      <c r="B26" s="7" t="s">
        <v>36</v>
      </c>
      <c r="C26" s="6">
        <v>1</v>
      </c>
      <c r="D26" s="8">
        <v>1</v>
      </c>
      <c r="E26" s="9">
        <v>1</v>
      </c>
      <c r="F26" s="6">
        <v>1</v>
      </c>
      <c r="G26" s="6">
        <v>1</v>
      </c>
      <c r="H26" s="6">
        <v>1</v>
      </c>
      <c r="I26" s="6">
        <v>1</v>
      </c>
      <c r="K26" s="8">
        <v>1</v>
      </c>
      <c r="L26" s="8">
        <v>1</v>
      </c>
      <c r="M26" s="6">
        <v>1</v>
      </c>
      <c r="N26" s="6">
        <v>1</v>
      </c>
      <c r="O26" s="6">
        <v>1</v>
      </c>
      <c r="P26" s="8">
        <v>1</v>
      </c>
      <c r="Q26" s="8">
        <v>1</v>
      </c>
      <c r="R26" s="6">
        <f t="shared" si="0"/>
        <v>14</v>
      </c>
      <c r="S26" s="16">
        <f t="shared" si="1"/>
        <v>0.93333333333333335</v>
      </c>
    </row>
    <row r="27" spans="1:23" s="6" customFormat="1" ht="13.15" x14ac:dyDescent="0.4">
      <c r="A27" s="10">
        <v>10</v>
      </c>
      <c r="B27" s="7" t="s">
        <v>37</v>
      </c>
      <c r="C27" s="6">
        <v>1</v>
      </c>
      <c r="D27" s="8">
        <v>1</v>
      </c>
      <c r="E27" s="9">
        <v>1</v>
      </c>
      <c r="F27" s="6">
        <v>1</v>
      </c>
      <c r="G27" s="6">
        <v>1</v>
      </c>
      <c r="H27" s="6">
        <v>1</v>
      </c>
      <c r="I27" s="6">
        <v>1</v>
      </c>
      <c r="J27" s="6">
        <v>1</v>
      </c>
      <c r="K27" s="8">
        <v>1</v>
      </c>
      <c r="L27" s="8">
        <v>1</v>
      </c>
      <c r="M27" s="6">
        <v>1</v>
      </c>
      <c r="N27" s="6">
        <v>1</v>
      </c>
      <c r="O27" s="6">
        <v>1</v>
      </c>
      <c r="P27" s="8">
        <v>1</v>
      </c>
      <c r="Q27" s="8">
        <v>1</v>
      </c>
      <c r="R27" s="6">
        <f t="shared" si="0"/>
        <v>15</v>
      </c>
      <c r="S27" s="16">
        <f t="shared" si="1"/>
        <v>1</v>
      </c>
    </row>
    <row r="28" spans="1:23" s="6" customFormat="1" ht="13.15" x14ac:dyDescent="0.4">
      <c r="A28" s="10">
        <v>11</v>
      </c>
      <c r="B28" s="7" t="s">
        <v>38</v>
      </c>
      <c r="C28" s="6">
        <v>1</v>
      </c>
      <c r="D28" s="8">
        <v>1</v>
      </c>
      <c r="E28" s="9">
        <v>1</v>
      </c>
      <c r="F28" s="6">
        <v>1</v>
      </c>
      <c r="G28" s="6">
        <v>1</v>
      </c>
      <c r="H28" s="6">
        <v>1</v>
      </c>
      <c r="I28" s="6">
        <v>1</v>
      </c>
      <c r="J28" s="6">
        <v>1</v>
      </c>
      <c r="K28" s="8">
        <v>1</v>
      </c>
      <c r="L28" s="8">
        <v>1</v>
      </c>
      <c r="M28" s="6">
        <v>1</v>
      </c>
      <c r="N28" s="6">
        <v>1</v>
      </c>
      <c r="O28" s="6">
        <v>1</v>
      </c>
      <c r="P28" s="8">
        <v>1</v>
      </c>
      <c r="Q28" s="8">
        <v>1</v>
      </c>
      <c r="R28" s="6">
        <f t="shared" si="0"/>
        <v>15</v>
      </c>
      <c r="S28" s="16">
        <f t="shared" si="1"/>
        <v>1</v>
      </c>
    </row>
    <row r="29" spans="1:23" s="6" customFormat="1" ht="13.15" x14ac:dyDescent="0.4">
      <c r="A29" s="10">
        <v>12</v>
      </c>
      <c r="B29" s="7" t="s">
        <v>39</v>
      </c>
      <c r="C29" s="6">
        <v>1</v>
      </c>
      <c r="D29" s="8">
        <v>1</v>
      </c>
      <c r="E29" s="9">
        <v>1</v>
      </c>
      <c r="F29" s="6">
        <v>1</v>
      </c>
      <c r="G29" s="6">
        <v>1</v>
      </c>
      <c r="I29" s="6">
        <v>1</v>
      </c>
      <c r="J29" s="6">
        <v>1</v>
      </c>
      <c r="K29" s="8">
        <v>1</v>
      </c>
      <c r="L29" s="8">
        <v>1</v>
      </c>
      <c r="N29" s="6">
        <v>1</v>
      </c>
      <c r="O29" s="6">
        <v>1</v>
      </c>
      <c r="P29" s="8">
        <v>1</v>
      </c>
      <c r="Q29" s="8">
        <v>1</v>
      </c>
      <c r="R29" s="6">
        <f t="shared" si="0"/>
        <v>13</v>
      </c>
      <c r="S29" s="16">
        <f t="shared" si="1"/>
        <v>0.8666666666666667</v>
      </c>
    </row>
    <row r="30" spans="1:23" s="6" customFormat="1" ht="13.15" x14ac:dyDescent="0.4">
      <c r="A30" s="10">
        <v>13</v>
      </c>
      <c r="B30" s="7" t="s">
        <v>40</v>
      </c>
      <c r="C30" s="6">
        <v>1</v>
      </c>
      <c r="D30" s="8">
        <v>1</v>
      </c>
      <c r="E30" s="9">
        <v>1</v>
      </c>
      <c r="G30" s="6">
        <v>1</v>
      </c>
      <c r="H30" s="6">
        <v>1</v>
      </c>
      <c r="I30" s="6">
        <v>1</v>
      </c>
      <c r="J30" s="6">
        <v>1</v>
      </c>
      <c r="K30" s="8">
        <v>1</v>
      </c>
      <c r="L30" s="8">
        <v>1</v>
      </c>
      <c r="M30" s="6">
        <v>1</v>
      </c>
      <c r="N30" s="6">
        <v>1</v>
      </c>
      <c r="O30" s="6">
        <v>1</v>
      </c>
      <c r="P30" s="8">
        <v>1</v>
      </c>
      <c r="Q30" s="8">
        <v>1</v>
      </c>
      <c r="R30" s="6">
        <f t="shared" si="0"/>
        <v>14</v>
      </c>
      <c r="S30" s="16">
        <f t="shared" si="1"/>
        <v>0.93333333333333335</v>
      </c>
    </row>
    <row r="31" spans="1:23" s="6" customFormat="1" ht="13.15" x14ac:dyDescent="0.4">
      <c r="A31" s="10">
        <v>14</v>
      </c>
      <c r="B31" s="7" t="s">
        <v>41</v>
      </c>
      <c r="C31" s="6">
        <v>1</v>
      </c>
      <c r="D31" s="8">
        <v>1</v>
      </c>
      <c r="E31" s="9"/>
      <c r="F31" s="6">
        <v>1</v>
      </c>
      <c r="G31" s="6">
        <v>1</v>
      </c>
      <c r="I31" s="6">
        <v>1</v>
      </c>
      <c r="J31" s="6">
        <v>1</v>
      </c>
      <c r="K31" s="8">
        <v>1</v>
      </c>
      <c r="L31" s="8">
        <v>1</v>
      </c>
      <c r="N31" s="6">
        <v>1</v>
      </c>
      <c r="O31" s="6">
        <v>1</v>
      </c>
      <c r="P31" s="8"/>
      <c r="Q31" s="8">
        <v>1</v>
      </c>
      <c r="R31" s="6">
        <f t="shared" si="0"/>
        <v>11</v>
      </c>
      <c r="S31" s="16">
        <f t="shared" si="1"/>
        <v>0.73333333333333328</v>
      </c>
    </row>
    <row r="32" spans="1:23" s="6" customFormat="1" ht="13.15" x14ac:dyDescent="0.4">
      <c r="A32" s="10">
        <v>15</v>
      </c>
      <c r="B32" s="7" t="s">
        <v>43</v>
      </c>
      <c r="C32" s="6">
        <v>1</v>
      </c>
      <c r="D32" s="8"/>
      <c r="E32" s="9"/>
      <c r="F32" s="6">
        <v>1</v>
      </c>
      <c r="G32" s="6">
        <v>1</v>
      </c>
      <c r="H32" s="6">
        <v>1</v>
      </c>
      <c r="J32" s="6">
        <v>1</v>
      </c>
      <c r="K32" s="8">
        <v>1</v>
      </c>
      <c r="L32" s="8">
        <v>1</v>
      </c>
      <c r="N32" s="6">
        <v>1</v>
      </c>
      <c r="O32" s="6">
        <v>1</v>
      </c>
      <c r="P32" s="8">
        <v>1</v>
      </c>
      <c r="Q32" s="8">
        <v>1</v>
      </c>
      <c r="R32" s="6">
        <f t="shared" si="0"/>
        <v>11</v>
      </c>
      <c r="S32" s="16">
        <f t="shared" si="1"/>
        <v>0.73333333333333328</v>
      </c>
    </row>
    <row r="33" spans="1:22" s="6" customFormat="1" ht="13.15" x14ac:dyDescent="0.4">
      <c r="A33" s="10">
        <v>16</v>
      </c>
      <c r="B33" s="7" t="s">
        <v>42</v>
      </c>
      <c r="C33" s="6">
        <v>1</v>
      </c>
      <c r="D33" s="8">
        <v>1</v>
      </c>
      <c r="E33" s="9">
        <v>1</v>
      </c>
      <c r="F33" s="6">
        <v>1</v>
      </c>
      <c r="G33" s="6">
        <v>1</v>
      </c>
      <c r="H33" s="6">
        <v>1</v>
      </c>
      <c r="I33" s="6">
        <v>1</v>
      </c>
      <c r="J33" s="6">
        <v>1</v>
      </c>
      <c r="K33" s="8">
        <v>1</v>
      </c>
      <c r="L33" s="8">
        <v>1</v>
      </c>
      <c r="M33" s="6">
        <v>1</v>
      </c>
      <c r="N33" s="6">
        <v>1</v>
      </c>
      <c r="O33" s="6">
        <v>1</v>
      </c>
      <c r="P33" s="8">
        <v>1</v>
      </c>
      <c r="Q33" s="8">
        <v>1</v>
      </c>
      <c r="R33" s="6">
        <f t="shared" si="0"/>
        <v>15</v>
      </c>
      <c r="S33" s="16">
        <f t="shared" si="1"/>
        <v>1</v>
      </c>
    </row>
    <row r="34" spans="1:22" s="6" customFormat="1" ht="13.15" x14ac:dyDescent="0.4">
      <c r="A34" s="10">
        <v>17</v>
      </c>
      <c r="B34" s="7" t="s">
        <v>44</v>
      </c>
      <c r="C34" s="6">
        <v>1</v>
      </c>
      <c r="D34" s="8">
        <v>1</v>
      </c>
      <c r="E34" s="9">
        <v>1</v>
      </c>
      <c r="F34" s="6">
        <v>1</v>
      </c>
      <c r="G34" s="6">
        <v>1</v>
      </c>
      <c r="H34" s="6">
        <v>1</v>
      </c>
      <c r="K34" s="8">
        <v>1</v>
      </c>
      <c r="L34" s="8">
        <v>1</v>
      </c>
      <c r="P34" s="8"/>
      <c r="Q34" s="8">
        <v>1</v>
      </c>
      <c r="R34" s="6">
        <f t="shared" si="0"/>
        <v>9</v>
      </c>
      <c r="S34" s="16">
        <f t="shared" si="1"/>
        <v>0.6</v>
      </c>
    </row>
    <row r="35" spans="1:22" s="6" customFormat="1" ht="13.15" x14ac:dyDescent="0.4">
      <c r="A35" s="10">
        <v>18</v>
      </c>
      <c r="B35" s="7" t="s">
        <v>45</v>
      </c>
      <c r="C35" s="6">
        <v>1</v>
      </c>
      <c r="D35" s="8">
        <v>1</v>
      </c>
      <c r="E35" s="9">
        <v>1</v>
      </c>
      <c r="F35" s="6">
        <v>1</v>
      </c>
      <c r="G35" s="6">
        <v>1</v>
      </c>
      <c r="H35" s="6">
        <v>1</v>
      </c>
      <c r="I35" s="6">
        <v>1</v>
      </c>
      <c r="J35" s="6">
        <v>1</v>
      </c>
      <c r="K35" s="8">
        <v>1</v>
      </c>
      <c r="L35" s="8">
        <v>1</v>
      </c>
      <c r="M35" s="6">
        <v>1</v>
      </c>
      <c r="N35" s="6">
        <v>1</v>
      </c>
      <c r="O35" s="6">
        <v>1</v>
      </c>
      <c r="P35" s="8">
        <v>1</v>
      </c>
      <c r="Q35" s="8">
        <v>1</v>
      </c>
      <c r="R35" s="6">
        <f t="shared" si="0"/>
        <v>15</v>
      </c>
      <c r="S35" s="16">
        <f t="shared" si="1"/>
        <v>1</v>
      </c>
    </row>
    <row r="36" spans="1:22" s="6" customFormat="1" ht="13.15" x14ac:dyDescent="0.4">
      <c r="A36" s="10">
        <v>19</v>
      </c>
      <c r="B36" s="7" t="s">
        <v>46</v>
      </c>
      <c r="C36" s="6">
        <v>1</v>
      </c>
      <c r="D36" s="8">
        <v>1</v>
      </c>
      <c r="E36" s="9">
        <v>1</v>
      </c>
      <c r="F36" s="6">
        <v>1</v>
      </c>
      <c r="G36" s="6">
        <v>1</v>
      </c>
      <c r="H36" s="6">
        <v>1</v>
      </c>
      <c r="I36" s="6">
        <v>1</v>
      </c>
      <c r="J36" s="6">
        <v>1</v>
      </c>
      <c r="K36" s="8">
        <v>1</v>
      </c>
      <c r="L36" s="8"/>
      <c r="M36" s="6">
        <v>1</v>
      </c>
      <c r="N36" s="6">
        <v>1</v>
      </c>
      <c r="P36" s="8">
        <v>1</v>
      </c>
      <c r="Q36" s="8">
        <v>1</v>
      </c>
      <c r="R36" s="6">
        <f t="shared" si="0"/>
        <v>13</v>
      </c>
      <c r="S36" s="16">
        <f t="shared" si="1"/>
        <v>0.8666666666666667</v>
      </c>
    </row>
    <row r="37" spans="1:22" s="9" customFormat="1" ht="13.15" x14ac:dyDescent="0.4">
      <c r="A37" s="10">
        <v>20</v>
      </c>
      <c r="B37" s="7" t="s">
        <v>47</v>
      </c>
      <c r="C37" s="6">
        <v>1</v>
      </c>
      <c r="D37" s="8">
        <v>1</v>
      </c>
      <c r="E37" s="9">
        <v>1</v>
      </c>
      <c r="F37" s="6">
        <v>1</v>
      </c>
      <c r="G37" s="6">
        <v>1</v>
      </c>
      <c r="H37" s="6">
        <v>1</v>
      </c>
      <c r="I37" s="6">
        <v>1</v>
      </c>
      <c r="J37" s="6"/>
      <c r="K37" s="8">
        <v>1</v>
      </c>
      <c r="L37" s="8">
        <v>1</v>
      </c>
      <c r="M37" s="9">
        <v>1</v>
      </c>
      <c r="N37" s="9">
        <v>1</v>
      </c>
      <c r="P37" s="8">
        <v>1</v>
      </c>
      <c r="Q37" s="8">
        <v>1</v>
      </c>
      <c r="R37" s="6">
        <f t="shared" si="0"/>
        <v>13</v>
      </c>
      <c r="S37" s="16">
        <f t="shared" si="1"/>
        <v>0.8666666666666667</v>
      </c>
      <c r="T37" s="6"/>
      <c r="U37" s="6"/>
      <c r="V37" s="6"/>
    </row>
    <row r="38" spans="1:22" s="9" customFormat="1" ht="13.15" x14ac:dyDescent="0.4">
      <c r="A38" s="10">
        <v>21</v>
      </c>
      <c r="B38" s="7" t="s">
        <v>48</v>
      </c>
      <c r="C38" s="6">
        <v>1</v>
      </c>
      <c r="D38" s="8">
        <v>1</v>
      </c>
      <c r="E38" s="9">
        <v>1</v>
      </c>
      <c r="F38" s="6">
        <v>1</v>
      </c>
      <c r="G38" s="6"/>
      <c r="H38" s="6">
        <v>1</v>
      </c>
      <c r="I38" s="6">
        <v>1</v>
      </c>
      <c r="J38" s="6">
        <v>1</v>
      </c>
      <c r="K38" s="8">
        <v>1</v>
      </c>
      <c r="L38" s="8">
        <v>1</v>
      </c>
      <c r="M38" s="9">
        <v>1</v>
      </c>
      <c r="N38" s="9">
        <v>1</v>
      </c>
      <c r="O38" s="9">
        <v>1</v>
      </c>
      <c r="P38" s="8">
        <v>1</v>
      </c>
      <c r="Q38" s="8">
        <v>1</v>
      </c>
      <c r="R38" s="6">
        <f t="shared" si="0"/>
        <v>14</v>
      </c>
      <c r="S38" s="16">
        <f t="shared" si="1"/>
        <v>0.93333333333333335</v>
      </c>
      <c r="T38" s="6"/>
      <c r="U38" s="6"/>
      <c r="V38" s="6"/>
    </row>
    <row r="39" spans="1:22" s="6" customFormat="1" ht="13.15" x14ac:dyDescent="0.4">
      <c r="A39" s="10">
        <v>22</v>
      </c>
      <c r="B39" s="7" t="s">
        <v>49</v>
      </c>
      <c r="C39" s="6">
        <v>1</v>
      </c>
      <c r="D39" s="8">
        <v>1</v>
      </c>
      <c r="E39" s="9">
        <v>1</v>
      </c>
      <c r="F39" s="6">
        <v>1</v>
      </c>
      <c r="G39" s="6">
        <v>1</v>
      </c>
      <c r="I39" s="6">
        <v>1</v>
      </c>
      <c r="J39" s="6">
        <v>1</v>
      </c>
      <c r="K39" s="8">
        <v>1</v>
      </c>
      <c r="L39" s="8">
        <v>1</v>
      </c>
      <c r="M39" s="9">
        <v>1</v>
      </c>
      <c r="N39" s="9">
        <v>1</v>
      </c>
      <c r="O39" s="6">
        <v>1</v>
      </c>
      <c r="P39" s="8">
        <v>1</v>
      </c>
      <c r="Q39" s="8">
        <v>1</v>
      </c>
      <c r="R39" s="6">
        <f t="shared" si="0"/>
        <v>14</v>
      </c>
      <c r="S39" s="16">
        <f t="shared" si="1"/>
        <v>0.93333333333333335</v>
      </c>
    </row>
    <row r="40" spans="1:22" s="6" customFormat="1" ht="13.15" x14ac:dyDescent="0.4">
      <c r="A40" s="10">
        <v>23</v>
      </c>
      <c r="B40" s="7" t="s">
        <v>50</v>
      </c>
      <c r="C40" s="6">
        <v>1</v>
      </c>
      <c r="D40" s="8">
        <v>1</v>
      </c>
      <c r="E40" s="9">
        <v>1</v>
      </c>
      <c r="F40" s="6">
        <v>1</v>
      </c>
      <c r="G40" s="6">
        <v>1</v>
      </c>
      <c r="H40" s="6">
        <v>1</v>
      </c>
      <c r="I40" s="6">
        <v>1</v>
      </c>
      <c r="J40" s="6">
        <v>1</v>
      </c>
      <c r="K40" s="8">
        <v>1</v>
      </c>
      <c r="L40" s="8">
        <v>1</v>
      </c>
      <c r="M40" s="9">
        <v>1</v>
      </c>
      <c r="N40" s="9">
        <v>1</v>
      </c>
      <c r="O40" s="6">
        <v>1</v>
      </c>
      <c r="P40" s="8">
        <v>1</v>
      </c>
      <c r="Q40" s="8">
        <v>1</v>
      </c>
      <c r="R40" s="6">
        <f t="shared" si="0"/>
        <v>15</v>
      </c>
      <c r="S40" s="16">
        <f t="shared" si="1"/>
        <v>1</v>
      </c>
    </row>
    <row r="41" spans="1:22" s="6" customFormat="1" ht="13.15" x14ac:dyDescent="0.4">
      <c r="A41" s="10">
        <v>24</v>
      </c>
      <c r="B41" s="7" t="s">
        <v>52</v>
      </c>
      <c r="C41" s="6">
        <v>1</v>
      </c>
      <c r="D41" s="8">
        <v>1</v>
      </c>
      <c r="E41" s="9">
        <v>1</v>
      </c>
      <c r="F41" s="6">
        <v>1</v>
      </c>
      <c r="G41" s="6">
        <v>1</v>
      </c>
      <c r="H41" s="6">
        <v>1</v>
      </c>
      <c r="I41" s="6">
        <v>1</v>
      </c>
      <c r="J41" s="6">
        <v>1</v>
      </c>
      <c r="K41" s="8">
        <v>1</v>
      </c>
      <c r="L41" s="8">
        <v>1</v>
      </c>
      <c r="M41" s="9">
        <v>1</v>
      </c>
      <c r="N41" s="9">
        <v>1</v>
      </c>
      <c r="O41" s="6">
        <v>1</v>
      </c>
      <c r="P41" s="8">
        <v>1</v>
      </c>
      <c r="Q41" s="8">
        <v>1</v>
      </c>
      <c r="R41" s="6">
        <f t="shared" si="0"/>
        <v>15</v>
      </c>
      <c r="S41" s="16">
        <f t="shared" si="1"/>
        <v>1</v>
      </c>
    </row>
    <row r="42" spans="1:22" s="6" customFormat="1" ht="13.15" x14ac:dyDescent="0.4">
      <c r="A42" s="10">
        <v>25</v>
      </c>
      <c r="B42" s="7" t="s">
        <v>53</v>
      </c>
      <c r="C42" s="6">
        <v>1</v>
      </c>
      <c r="D42" s="8">
        <v>1</v>
      </c>
      <c r="E42" s="9">
        <v>1</v>
      </c>
      <c r="G42" s="6">
        <v>1</v>
      </c>
      <c r="H42" s="6">
        <v>1</v>
      </c>
      <c r="I42" s="6">
        <v>1</v>
      </c>
      <c r="J42" s="6">
        <v>1</v>
      </c>
      <c r="K42" s="8">
        <v>1</v>
      </c>
      <c r="L42" s="8">
        <v>1</v>
      </c>
      <c r="M42" s="9">
        <v>1</v>
      </c>
      <c r="N42" s="9">
        <v>1</v>
      </c>
      <c r="O42" s="6">
        <v>1</v>
      </c>
      <c r="P42" s="8">
        <v>1</v>
      </c>
      <c r="Q42" s="8">
        <v>1</v>
      </c>
      <c r="R42" s="6">
        <f t="shared" si="0"/>
        <v>14</v>
      </c>
      <c r="S42" s="16">
        <f t="shared" si="1"/>
        <v>0.93333333333333335</v>
      </c>
    </row>
    <row r="43" spans="1:22" s="6" customFormat="1" ht="13.15" x14ac:dyDescent="0.4">
      <c r="A43" s="10">
        <v>26</v>
      </c>
      <c r="B43" s="7" t="s">
        <v>54</v>
      </c>
      <c r="C43" s="6">
        <v>1</v>
      </c>
      <c r="D43" s="8">
        <v>1</v>
      </c>
      <c r="E43" s="9">
        <v>1</v>
      </c>
      <c r="F43" s="6">
        <v>1</v>
      </c>
      <c r="G43" s="6">
        <v>1</v>
      </c>
      <c r="H43" s="6">
        <v>1</v>
      </c>
      <c r="I43" s="6">
        <v>1</v>
      </c>
      <c r="J43" s="6">
        <v>1</v>
      </c>
      <c r="K43" s="8">
        <v>1</v>
      </c>
      <c r="L43" s="8">
        <v>1</v>
      </c>
      <c r="M43" s="6">
        <v>1</v>
      </c>
      <c r="N43" s="6">
        <v>1</v>
      </c>
      <c r="O43" s="6">
        <v>1</v>
      </c>
      <c r="P43" s="8">
        <v>1</v>
      </c>
      <c r="Q43" s="8">
        <v>1</v>
      </c>
      <c r="R43" s="6">
        <f t="shared" si="0"/>
        <v>15</v>
      </c>
      <c r="S43" s="16">
        <f t="shared" si="1"/>
        <v>1</v>
      </c>
    </row>
    <row r="44" spans="1:22" s="6" customFormat="1" ht="13.15" x14ac:dyDescent="0.4">
      <c r="A44" s="10">
        <v>27</v>
      </c>
      <c r="B44" s="7" t="s">
        <v>55</v>
      </c>
      <c r="C44" s="6">
        <v>1</v>
      </c>
      <c r="D44" s="8">
        <v>1</v>
      </c>
      <c r="E44" s="9">
        <v>1</v>
      </c>
      <c r="F44" s="6">
        <v>1</v>
      </c>
      <c r="I44" s="6">
        <v>1</v>
      </c>
      <c r="J44" s="6">
        <v>1</v>
      </c>
      <c r="K44" s="8">
        <v>1</v>
      </c>
      <c r="L44" s="8">
        <v>1</v>
      </c>
      <c r="M44" s="6">
        <v>1</v>
      </c>
      <c r="N44" s="6">
        <v>1</v>
      </c>
      <c r="O44" s="6">
        <v>1</v>
      </c>
      <c r="P44" s="8">
        <v>1</v>
      </c>
      <c r="Q44" s="8">
        <v>1</v>
      </c>
      <c r="R44" s="6">
        <f t="shared" si="0"/>
        <v>13</v>
      </c>
      <c r="S44" s="16">
        <f t="shared" si="1"/>
        <v>0.8666666666666667</v>
      </c>
    </row>
    <row r="45" spans="1:22" s="6" customFormat="1" ht="13.15" x14ac:dyDescent="0.4">
      <c r="A45" s="10">
        <v>28</v>
      </c>
      <c r="B45" s="7" t="s">
        <v>56</v>
      </c>
      <c r="C45" s="6">
        <v>1</v>
      </c>
      <c r="D45" s="8">
        <v>1</v>
      </c>
      <c r="E45" s="9">
        <v>1</v>
      </c>
      <c r="F45" s="6">
        <v>1</v>
      </c>
      <c r="G45" s="6">
        <v>1</v>
      </c>
      <c r="H45" s="6">
        <v>1</v>
      </c>
      <c r="I45" s="6">
        <v>1</v>
      </c>
      <c r="J45" s="6">
        <v>1</v>
      </c>
      <c r="K45" s="8">
        <v>1</v>
      </c>
      <c r="L45" s="8">
        <v>1</v>
      </c>
      <c r="N45" s="6">
        <v>1</v>
      </c>
      <c r="O45" s="6">
        <v>1</v>
      </c>
      <c r="P45" s="8">
        <v>1</v>
      </c>
      <c r="Q45" s="8">
        <v>1</v>
      </c>
      <c r="R45" s="6">
        <f t="shared" si="0"/>
        <v>14</v>
      </c>
      <c r="S45" s="16">
        <f t="shared" si="1"/>
        <v>0.93333333333333335</v>
      </c>
    </row>
    <row r="46" spans="1:22" s="6" customFormat="1" ht="13.15" x14ac:dyDescent="0.4">
      <c r="A46" s="10">
        <v>29</v>
      </c>
      <c r="B46" s="7" t="s">
        <v>57</v>
      </c>
      <c r="C46" s="6">
        <v>1</v>
      </c>
      <c r="D46" s="8"/>
      <c r="E46" s="9"/>
      <c r="G46" s="6">
        <v>1</v>
      </c>
      <c r="J46" s="6">
        <v>1</v>
      </c>
      <c r="K46" s="8">
        <v>1</v>
      </c>
      <c r="L46" s="8"/>
      <c r="M46" s="6">
        <v>1</v>
      </c>
      <c r="N46" s="6">
        <v>1</v>
      </c>
      <c r="P46" s="8">
        <v>1</v>
      </c>
      <c r="Q46" s="8">
        <v>1</v>
      </c>
      <c r="R46" s="6">
        <f t="shared" si="0"/>
        <v>8</v>
      </c>
      <c r="S46" s="16">
        <f t="shared" si="1"/>
        <v>0.53333333333333333</v>
      </c>
    </row>
    <row r="47" spans="1:22" s="6" customFormat="1" ht="13.15" x14ac:dyDescent="0.4">
      <c r="A47" s="10">
        <v>30</v>
      </c>
      <c r="B47" s="7" t="s">
        <v>58</v>
      </c>
      <c r="C47" s="6">
        <v>1</v>
      </c>
      <c r="D47" s="8">
        <v>1</v>
      </c>
      <c r="E47" s="9">
        <v>1</v>
      </c>
      <c r="F47" s="6">
        <v>1</v>
      </c>
      <c r="G47" s="6">
        <v>1</v>
      </c>
      <c r="H47" s="6">
        <v>1</v>
      </c>
      <c r="I47" s="6">
        <v>1</v>
      </c>
      <c r="J47" s="6">
        <v>1</v>
      </c>
      <c r="K47" s="8">
        <v>1</v>
      </c>
      <c r="L47" s="8">
        <v>1</v>
      </c>
      <c r="M47" s="6">
        <v>1</v>
      </c>
      <c r="N47" s="6">
        <v>1</v>
      </c>
      <c r="O47" s="6">
        <v>1</v>
      </c>
      <c r="P47" s="8">
        <v>1</v>
      </c>
      <c r="Q47" s="8">
        <v>1</v>
      </c>
      <c r="R47" s="6">
        <f t="shared" si="0"/>
        <v>15</v>
      </c>
      <c r="S47" s="16">
        <f t="shared" si="1"/>
        <v>1</v>
      </c>
    </row>
    <row r="48" spans="1:22" ht="13.15" x14ac:dyDescent="0.4">
      <c r="A48" s="10">
        <v>31</v>
      </c>
      <c r="B48" s="7" t="s">
        <v>59</v>
      </c>
      <c r="C48" s="6"/>
      <c r="D48" s="6">
        <v>1</v>
      </c>
      <c r="E48" s="9">
        <v>1</v>
      </c>
      <c r="F48" s="6"/>
      <c r="G48" s="6">
        <v>1</v>
      </c>
      <c r="H48" s="6">
        <v>1</v>
      </c>
      <c r="I48" s="6">
        <v>1</v>
      </c>
      <c r="J48" s="6">
        <v>1</v>
      </c>
      <c r="K48" s="8">
        <v>1</v>
      </c>
      <c r="L48" s="8"/>
      <c r="M48" s="8">
        <v>1</v>
      </c>
      <c r="N48" s="8">
        <v>1</v>
      </c>
      <c r="O48" s="8"/>
      <c r="P48" s="8">
        <v>1</v>
      </c>
      <c r="Q48" s="8">
        <v>1</v>
      </c>
      <c r="R48" s="6">
        <f t="shared" si="0"/>
        <v>11</v>
      </c>
      <c r="S48" s="16">
        <f t="shared" si="1"/>
        <v>0.73333333333333328</v>
      </c>
    </row>
    <row r="49" spans="3:10" x14ac:dyDescent="0.35">
      <c r="C49" s="6"/>
      <c r="D49" s="6"/>
      <c r="E49" s="9"/>
      <c r="F49" s="6"/>
      <c r="G49" s="6"/>
      <c r="H49" s="6"/>
      <c r="I49" s="6"/>
      <c r="J49" s="6"/>
    </row>
    <row r="50" spans="3:10" x14ac:dyDescent="0.35">
      <c r="C50" s="6"/>
      <c r="D50" s="6"/>
      <c r="E50" s="9"/>
      <c r="F50" s="6"/>
      <c r="G50" s="6"/>
      <c r="H50" s="6"/>
      <c r="I50" s="6"/>
      <c r="J50" s="6"/>
    </row>
    <row r="51" spans="3:10" x14ac:dyDescent="0.35">
      <c r="C51" s="6"/>
      <c r="D51" s="6"/>
      <c r="E51" s="9"/>
      <c r="F51" s="6"/>
      <c r="G51" s="6"/>
      <c r="H51" s="6"/>
      <c r="I51" s="6"/>
      <c r="J51" s="6"/>
    </row>
    <row r="52" spans="3:10" x14ac:dyDescent="0.35">
      <c r="C52" s="6"/>
      <c r="D52" s="6"/>
      <c r="E52" s="6"/>
      <c r="F52" s="6"/>
      <c r="G52" s="6"/>
      <c r="H52" s="6"/>
      <c r="I52" s="6"/>
      <c r="J52" s="6"/>
    </row>
    <row r="53" spans="3:10" x14ac:dyDescent="0.35">
      <c r="C53" s="6"/>
      <c r="D53" s="6"/>
      <c r="E53" s="6"/>
      <c r="F53" s="6"/>
      <c r="G53" s="6"/>
      <c r="H53" s="6"/>
      <c r="I53" s="6"/>
      <c r="J53" s="6"/>
    </row>
    <row r="54" spans="3:10" x14ac:dyDescent="0.35">
      <c r="C54" s="6"/>
      <c r="D54" s="6"/>
      <c r="E54" s="6"/>
      <c r="F54" s="6"/>
      <c r="G54" s="6"/>
      <c r="H54" s="6"/>
      <c r="I54" s="6"/>
      <c r="J54" s="6"/>
    </row>
    <row r="55" spans="3:10" x14ac:dyDescent="0.35">
      <c r="C55" s="6"/>
      <c r="D55" s="6"/>
      <c r="E55" s="6"/>
      <c r="F55" s="6"/>
      <c r="G55" s="6"/>
      <c r="H55" s="6"/>
      <c r="I55" s="6"/>
      <c r="J55" s="6"/>
    </row>
    <row r="56" spans="3:10" x14ac:dyDescent="0.35">
      <c r="C56" s="6"/>
      <c r="D56" s="6"/>
      <c r="E56" s="6"/>
      <c r="F56" s="6"/>
      <c r="G56" s="6"/>
      <c r="H56" s="6"/>
      <c r="I56" s="6"/>
      <c r="J56" s="6"/>
    </row>
    <row r="57" spans="3:10" x14ac:dyDescent="0.35">
      <c r="C57" s="6"/>
      <c r="D57" s="6"/>
      <c r="E57" s="6"/>
      <c r="F57" s="6"/>
      <c r="G57" s="6"/>
      <c r="H57" s="6"/>
      <c r="I57" s="6"/>
      <c r="J57" s="6"/>
    </row>
    <row r="58" spans="3:10" x14ac:dyDescent="0.35">
      <c r="C58" s="6"/>
      <c r="D58" s="6"/>
      <c r="E58" s="6"/>
      <c r="F58" s="6"/>
      <c r="G58" s="6"/>
      <c r="H58" s="6"/>
      <c r="I58" s="6"/>
      <c r="J58" s="6"/>
    </row>
    <row r="59" spans="3:10" x14ac:dyDescent="0.35">
      <c r="C59" s="6"/>
      <c r="D59" s="6"/>
      <c r="E59" s="6"/>
      <c r="F59" s="6"/>
      <c r="G59" s="6"/>
      <c r="H59" s="6"/>
      <c r="I59" s="6"/>
      <c r="J59" s="6"/>
    </row>
    <row r="60" spans="3:10" x14ac:dyDescent="0.35">
      <c r="C60" s="6"/>
      <c r="D60" s="6"/>
      <c r="E60" s="6"/>
      <c r="F60" s="6"/>
      <c r="G60" s="6"/>
      <c r="H60" s="6"/>
      <c r="I60" s="6"/>
      <c r="J60" s="6"/>
    </row>
    <row r="61" spans="3:10" x14ac:dyDescent="0.35">
      <c r="C61" s="6"/>
      <c r="D61" s="6"/>
      <c r="E61" s="6"/>
      <c r="F61" s="6"/>
      <c r="G61" s="6"/>
      <c r="H61" s="6"/>
      <c r="I61" s="6"/>
      <c r="J61" s="6"/>
    </row>
    <row r="62" spans="3:10" x14ac:dyDescent="0.35">
      <c r="C62" s="6"/>
      <c r="D62" s="6"/>
      <c r="E62" s="6"/>
      <c r="F62" s="6"/>
      <c r="G62" s="6"/>
      <c r="H62" s="6"/>
      <c r="I62" s="6"/>
      <c r="J62" s="6"/>
    </row>
    <row r="63" spans="3:10" x14ac:dyDescent="0.35">
      <c r="C63" s="6"/>
      <c r="D63" s="6"/>
      <c r="E63" s="6"/>
      <c r="F63" s="6"/>
      <c r="G63" s="6"/>
      <c r="H63" s="6"/>
      <c r="I63" s="6"/>
      <c r="J63" s="6"/>
    </row>
    <row r="64" spans="3:10" x14ac:dyDescent="0.35">
      <c r="C64" s="6"/>
      <c r="D64" s="6"/>
      <c r="E64" s="6"/>
      <c r="F64" s="6"/>
      <c r="G64" s="6"/>
      <c r="H64" s="6"/>
      <c r="I64" s="6"/>
      <c r="J64" s="6"/>
    </row>
    <row r="65" spans="3:10" x14ac:dyDescent="0.35">
      <c r="C65" s="6"/>
      <c r="D65" s="6"/>
      <c r="E65" s="6"/>
      <c r="F65" s="6"/>
      <c r="G65" s="6"/>
      <c r="H65" s="6"/>
      <c r="I65" s="6"/>
      <c r="J65" s="6"/>
    </row>
    <row r="66" spans="3:10" x14ac:dyDescent="0.35">
      <c r="C66" s="6"/>
      <c r="D66" s="6"/>
      <c r="E66" s="6"/>
      <c r="F66" s="6"/>
      <c r="G66" s="6"/>
      <c r="H66" s="6"/>
      <c r="I66" s="6"/>
      <c r="J66" s="6"/>
    </row>
    <row r="67" spans="3:10" x14ac:dyDescent="0.35">
      <c r="E67" s="6"/>
      <c r="F67" s="6"/>
      <c r="G67" s="6"/>
      <c r="H67" s="6"/>
      <c r="I67" s="6"/>
      <c r="J67" s="6"/>
    </row>
    <row r="68" spans="3:10" x14ac:dyDescent="0.35">
      <c r="E68" s="6"/>
      <c r="F68" s="6"/>
      <c r="G68" s="6"/>
      <c r="H68" s="6"/>
      <c r="I68" s="6"/>
      <c r="J68" s="6"/>
    </row>
    <row r="69" spans="3:10" x14ac:dyDescent="0.35">
      <c r="E69" s="6"/>
      <c r="F69" s="6"/>
      <c r="G69" s="6"/>
      <c r="H69" s="6"/>
      <c r="I69" s="6"/>
      <c r="J69" s="6"/>
    </row>
  </sheetData>
  <phoneticPr fontId="0" type="noConversion"/>
  <printOptions gridLines="1"/>
  <pageMargins left="0.75" right="0.75" top="1" bottom="1" header="0.5" footer="0.5"/>
  <pageSetup scale="69" orientation="landscape" horizontalDpi="360" r:id="rId1"/>
  <headerFooter alignWithMargins="0">
    <oddFooter>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IU70"/>
  <sheetViews>
    <sheetView tabSelected="1" topLeftCell="A3" workbookViewId="0">
      <selection activeCell="A15" sqref="A15:IV15"/>
    </sheetView>
  </sheetViews>
  <sheetFormatPr defaultRowHeight="12.75" x14ac:dyDescent="0.35"/>
  <cols>
    <col min="1" max="1" width="4" customWidth="1"/>
    <col min="2" max="2" width="33" customWidth="1"/>
    <col min="3" max="3" width="7.265625" customWidth="1"/>
    <col min="4" max="4" width="6.265625" bestFit="1" customWidth="1"/>
    <col min="5" max="5" width="10" customWidth="1"/>
    <col min="6" max="6" width="6.265625" bestFit="1" customWidth="1"/>
    <col min="7" max="7" width="8.1328125" customWidth="1"/>
    <col min="8" max="10" width="6.265625" customWidth="1"/>
    <col min="11" max="11" width="8.59765625" bestFit="1" customWidth="1"/>
    <col min="12" max="12" width="6.265625" customWidth="1"/>
    <col min="13" max="13" width="9.59765625" customWidth="1"/>
    <col min="14" max="14" width="6.265625" customWidth="1"/>
    <col min="15" max="15" width="9" customWidth="1"/>
    <col min="16" max="16" width="6.265625" customWidth="1"/>
    <col min="17" max="17" width="15" customWidth="1"/>
    <col min="18" max="18" width="7" customWidth="1"/>
    <col min="19" max="19" width="15.59765625" customWidth="1"/>
    <col min="20" max="20" width="7.86328125" customWidth="1"/>
    <col min="21" max="24" width="10.1328125" customWidth="1"/>
    <col min="25" max="25" width="13.265625" customWidth="1"/>
    <col min="26" max="26" width="11.3984375" customWidth="1"/>
    <col min="27" max="27" width="7.265625" customWidth="1"/>
    <col min="28" max="29" width="6.265625" customWidth="1"/>
    <col min="30" max="30" width="7.1328125" customWidth="1"/>
    <col min="31" max="31" width="7.3984375" customWidth="1"/>
  </cols>
  <sheetData>
    <row r="1" spans="1:255" ht="15" x14ac:dyDescent="0.4">
      <c r="B1" s="1">
        <v>37389</v>
      </c>
    </row>
    <row r="3" spans="1:255" ht="17.649999999999999" x14ac:dyDescent="0.5">
      <c r="A3" s="2" t="s">
        <v>0</v>
      </c>
      <c r="B3" s="2"/>
      <c r="C3" s="2"/>
      <c r="D3" s="2"/>
      <c r="E3" s="2"/>
      <c r="F3" s="2"/>
    </row>
    <row r="4" spans="1:255" ht="15" x14ac:dyDescent="0.4">
      <c r="A4" s="4" t="s">
        <v>6</v>
      </c>
      <c r="B4" s="4"/>
      <c r="C4" s="3"/>
      <c r="D4" s="3"/>
      <c r="E4" s="3"/>
      <c r="F4" s="3"/>
    </row>
    <row r="5" spans="1:255" ht="15" x14ac:dyDescent="0.4">
      <c r="A5" s="4" t="s">
        <v>7</v>
      </c>
      <c r="B5" s="4"/>
      <c r="C5" s="4"/>
      <c r="D5" s="4"/>
      <c r="E5" s="4"/>
      <c r="F5" s="4"/>
      <c r="G5" s="5"/>
      <c r="H5" s="5"/>
      <c r="I5" s="5"/>
      <c r="J5" s="5"/>
    </row>
    <row r="6" spans="1:255" ht="15" x14ac:dyDescent="0.4">
      <c r="A6" s="4" t="s">
        <v>162</v>
      </c>
      <c r="B6" s="4"/>
      <c r="C6" s="4"/>
      <c r="D6" s="4"/>
      <c r="E6" s="4"/>
      <c r="F6" s="4"/>
      <c r="G6" s="5"/>
      <c r="H6" s="5"/>
      <c r="I6" s="5"/>
      <c r="J6" s="5"/>
    </row>
    <row r="7" spans="1:255" ht="15" x14ac:dyDescent="0.4">
      <c r="A7" s="4" t="s">
        <v>163</v>
      </c>
      <c r="B7" s="4"/>
      <c r="C7" s="4"/>
      <c r="D7" s="4"/>
      <c r="E7" s="4"/>
      <c r="F7" s="4"/>
      <c r="G7" s="5"/>
      <c r="H7" s="5"/>
      <c r="I7" s="5"/>
      <c r="J7" s="5"/>
    </row>
    <row r="8" spans="1:255" ht="15" x14ac:dyDescent="0.4">
      <c r="A8" s="4"/>
      <c r="B8" s="4"/>
      <c r="C8" s="4"/>
      <c r="D8" s="4"/>
      <c r="E8" s="4"/>
      <c r="F8" s="4"/>
      <c r="G8" s="5"/>
      <c r="H8" s="5"/>
      <c r="I8" s="5"/>
      <c r="J8" s="5"/>
    </row>
    <row r="9" spans="1:255" ht="15" x14ac:dyDescent="0.4">
      <c r="A9" s="4" t="s">
        <v>164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  <c r="DZ9" s="4"/>
      <c r="EA9" s="4"/>
      <c r="EB9" s="4"/>
      <c r="EC9" s="4"/>
      <c r="ED9" s="4"/>
      <c r="EE9" s="4"/>
      <c r="EF9" s="4"/>
      <c r="EG9" s="4"/>
      <c r="EH9" s="4"/>
      <c r="EI9" s="4"/>
      <c r="EJ9" s="4"/>
      <c r="EK9" s="4"/>
      <c r="EL9" s="4"/>
      <c r="EM9" s="4"/>
      <c r="EN9" s="4"/>
      <c r="EO9" s="4"/>
      <c r="EP9" s="4"/>
      <c r="EQ9" s="4"/>
      <c r="ER9" s="4"/>
      <c r="ES9" s="4"/>
      <c r="ET9" s="4"/>
      <c r="EU9" s="4"/>
      <c r="EV9" s="4"/>
      <c r="EW9" s="4"/>
      <c r="EX9" s="4"/>
      <c r="EY9" s="4"/>
      <c r="EZ9" s="4"/>
      <c r="FA9" s="4"/>
      <c r="FB9" s="4"/>
      <c r="FC9" s="4"/>
      <c r="FD9" s="4"/>
      <c r="FE9" s="4"/>
      <c r="FF9" s="4"/>
      <c r="FG9" s="4"/>
      <c r="FH9" s="4"/>
      <c r="FI9" s="4"/>
      <c r="FJ9" s="4"/>
      <c r="FK9" s="4"/>
      <c r="FL9" s="4"/>
      <c r="FM9" s="4"/>
      <c r="FN9" s="4"/>
      <c r="FO9" s="4"/>
      <c r="FP9" s="4"/>
      <c r="FQ9" s="4"/>
      <c r="FR9" s="4"/>
      <c r="FS9" s="4"/>
      <c r="FT9" s="4"/>
      <c r="FU9" s="4"/>
      <c r="FV9" s="4"/>
      <c r="FW9" s="4"/>
      <c r="FX9" s="4"/>
      <c r="FY9" s="4"/>
      <c r="FZ9" s="4"/>
      <c r="GA9" s="4"/>
      <c r="GB9" s="4"/>
      <c r="GC9" s="4"/>
      <c r="GD9" s="4"/>
      <c r="GE9" s="4"/>
      <c r="GF9" s="4"/>
      <c r="GG9" s="4"/>
      <c r="GH9" s="4"/>
      <c r="GI9" s="4"/>
      <c r="GJ9" s="4"/>
      <c r="GK9" s="4"/>
      <c r="GL9" s="4"/>
      <c r="GM9" s="4"/>
      <c r="GN9" s="4"/>
      <c r="GO9" s="4"/>
      <c r="GP9" s="4"/>
      <c r="GQ9" s="4"/>
      <c r="GR9" s="4"/>
      <c r="GS9" s="4"/>
      <c r="GT9" s="4"/>
      <c r="GU9" s="4"/>
      <c r="GV9" s="4"/>
      <c r="GW9" s="4"/>
      <c r="GX9" s="4"/>
      <c r="GY9" s="4"/>
      <c r="GZ9" s="4"/>
      <c r="HA9" s="4"/>
      <c r="HB9" s="4"/>
      <c r="HC9" s="4"/>
      <c r="HD9" s="4"/>
      <c r="HE9" s="4"/>
      <c r="HF9" s="4"/>
      <c r="HG9" s="4"/>
      <c r="HH9" s="4"/>
      <c r="HI9" s="4"/>
      <c r="HJ9" s="4"/>
      <c r="HK9" s="4"/>
      <c r="HL9" s="4"/>
      <c r="HM9" s="4"/>
      <c r="HN9" s="4"/>
      <c r="HO9" s="4"/>
      <c r="HP9" s="4"/>
      <c r="HQ9" s="4"/>
      <c r="HR9" s="4"/>
      <c r="HS9" s="4"/>
      <c r="HT9" s="4"/>
      <c r="HU9" s="4"/>
      <c r="HV9" s="4"/>
      <c r="HW9" s="4"/>
      <c r="HX9" s="4"/>
      <c r="HY9" s="4"/>
      <c r="HZ9" s="4"/>
      <c r="IA9" s="4"/>
      <c r="IB9" s="4"/>
      <c r="IC9" s="4"/>
      <c r="ID9" s="4"/>
      <c r="IE9" s="4"/>
      <c r="IF9" s="4"/>
      <c r="IG9" s="4"/>
      <c r="IH9" s="4"/>
      <c r="II9" s="4"/>
      <c r="IJ9" s="4"/>
      <c r="IK9" s="4"/>
      <c r="IL9" s="4"/>
      <c r="IM9" s="4"/>
      <c r="IN9" s="4"/>
      <c r="IO9" s="4"/>
      <c r="IP9" s="4"/>
      <c r="IQ9" s="4"/>
      <c r="IR9" s="4"/>
      <c r="IS9" s="4"/>
      <c r="IT9" s="4"/>
      <c r="IU9" s="4"/>
    </row>
    <row r="10" spans="1:255" ht="15" x14ac:dyDescent="0.4">
      <c r="A10" s="4" t="s">
        <v>126</v>
      </c>
      <c r="B10" s="4"/>
      <c r="C10" s="4"/>
      <c r="D10" s="4"/>
      <c r="E10" s="4"/>
      <c r="F10" s="4"/>
      <c r="G10" s="5"/>
      <c r="H10" s="5"/>
      <c r="I10" s="5"/>
      <c r="J10" s="5"/>
    </row>
    <row r="11" spans="1:255" ht="15" x14ac:dyDescent="0.4">
      <c r="A11" s="5"/>
      <c r="B11" s="5"/>
      <c r="C11" s="5"/>
      <c r="D11" s="5"/>
      <c r="E11" s="5"/>
      <c r="F11" s="5"/>
      <c r="G11" s="5"/>
      <c r="H11" s="5"/>
      <c r="I11" s="5"/>
      <c r="J11" s="5"/>
    </row>
    <row r="12" spans="1:255" ht="15" x14ac:dyDescent="0.4">
      <c r="A12" s="4" t="s">
        <v>161</v>
      </c>
      <c r="B12" s="5"/>
      <c r="C12" s="5"/>
      <c r="D12" s="5"/>
      <c r="E12" s="5"/>
      <c r="F12" s="5"/>
      <c r="G12" s="5"/>
      <c r="H12" s="5"/>
      <c r="I12" s="5"/>
      <c r="J12" s="5"/>
    </row>
    <row r="13" spans="1:255" s="3" customFormat="1" ht="15" x14ac:dyDescent="0.4">
      <c r="A13" s="4"/>
      <c r="B13" s="4" t="s">
        <v>166</v>
      </c>
      <c r="C13" s="4" t="s">
        <v>165</v>
      </c>
      <c r="D13" s="4"/>
      <c r="E13" s="4"/>
      <c r="F13" s="4" t="s">
        <v>115</v>
      </c>
      <c r="G13" s="4"/>
      <c r="H13" s="4"/>
      <c r="I13" s="4"/>
      <c r="J13" s="4"/>
      <c r="L13" s="4" t="s">
        <v>116</v>
      </c>
      <c r="M13" s="4"/>
      <c r="N13" s="4"/>
    </row>
    <row r="14" spans="1:255" s="3" customFormat="1" ht="13.5" customHeight="1" x14ac:dyDescent="0.4">
      <c r="A14" s="4"/>
      <c r="B14" s="4" t="s">
        <v>114</v>
      </c>
      <c r="C14" s="4"/>
      <c r="D14" s="4"/>
      <c r="E14" s="4"/>
      <c r="F14" s="4" t="s">
        <v>167</v>
      </c>
      <c r="G14" s="4"/>
      <c r="H14" s="4"/>
      <c r="I14" s="4"/>
      <c r="J14" s="4"/>
    </row>
    <row r="15" spans="1:255" s="3" customFormat="1" ht="13.5" customHeight="1" x14ac:dyDescent="0.4">
      <c r="A15" s="4"/>
      <c r="B15" s="4"/>
      <c r="C15" s="4"/>
      <c r="D15" s="4"/>
      <c r="E15" s="4"/>
      <c r="F15" s="4"/>
      <c r="G15" s="4"/>
      <c r="H15" s="4"/>
      <c r="I15" s="4"/>
      <c r="J15" s="4"/>
      <c r="U15" s="3" t="s">
        <v>168</v>
      </c>
    </row>
    <row r="16" spans="1:255" ht="13.15" x14ac:dyDescent="0.4">
      <c r="B16" s="3" t="s">
        <v>1</v>
      </c>
      <c r="C16" s="3" t="s">
        <v>11</v>
      </c>
      <c r="K16" s="3"/>
      <c r="Q16" s="3" t="s">
        <v>3</v>
      </c>
      <c r="R16" s="3"/>
      <c r="U16" s="3"/>
      <c r="V16" s="3"/>
      <c r="W16" s="3"/>
      <c r="X16" s="3"/>
      <c r="Z16" s="3"/>
    </row>
    <row r="17" spans="1:31" s="3" customFormat="1" ht="13.15" x14ac:dyDescent="0.4">
      <c r="C17" s="3" t="s">
        <v>9</v>
      </c>
      <c r="D17" s="3" t="s">
        <v>4</v>
      </c>
      <c r="E17" s="3" t="s">
        <v>16</v>
      </c>
      <c r="F17" s="3" t="s">
        <v>4</v>
      </c>
      <c r="G17" s="3" t="s">
        <v>17</v>
      </c>
      <c r="H17" s="3" t="s">
        <v>4</v>
      </c>
      <c r="I17" s="3" t="s">
        <v>122</v>
      </c>
      <c r="L17" s="3" t="s">
        <v>4</v>
      </c>
      <c r="M17" s="3" t="s">
        <v>18</v>
      </c>
      <c r="N17" s="3" t="s">
        <v>4</v>
      </c>
      <c r="O17" s="3" t="s">
        <v>19</v>
      </c>
      <c r="P17" s="3" t="s">
        <v>4</v>
      </c>
      <c r="Q17" s="3" t="s">
        <v>118</v>
      </c>
      <c r="R17" s="3" t="s">
        <v>4</v>
      </c>
      <c r="S17" s="3" t="s">
        <v>117</v>
      </c>
      <c r="T17" s="3" t="s">
        <v>4</v>
      </c>
      <c r="U17" s="3" t="s">
        <v>119</v>
      </c>
      <c r="AA17" s="3" t="s">
        <v>4</v>
      </c>
      <c r="AB17" s="3" t="s">
        <v>11</v>
      </c>
      <c r="AD17" s="3" t="s">
        <v>13</v>
      </c>
      <c r="AE17" s="3" t="s">
        <v>4</v>
      </c>
    </row>
    <row r="18" spans="1:31" s="3" customFormat="1" ht="13.15" x14ac:dyDescent="0.4">
      <c r="C18" s="18">
        <v>0.35</v>
      </c>
      <c r="D18" s="18"/>
      <c r="E18" s="18">
        <v>0.05</v>
      </c>
      <c r="G18" s="18">
        <v>0.4</v>
      </c>
      <c r="I18" s="3" t="s">
        <v>123</v>
      </c>
      <c r="J18" s="3" t="s">
        <v>124</v>
      </c>
      <c r="K18" s="3" t="s">
        <v>2</v>
      </c>
      <c r="U18" s="3">
        <v>1</v>
      </c>
      <c r="V18" s="3">
        <v>2</v>
      </c>
      <c r="W18" s="3">
        <v>3</v>
      </c>
      <c r="X18" s="3">
        <v>4</v>
      </c>
      <c r="Y18" s="3" t="s">
        <v>120</v>
      </c>
      <c r="Z18" s="3" t="s">
        <v>2</v>
      </c>
      <c r="AB18" s="3" t="s">
        <v>12</v>
      </c>
      <c r="AC18" s="3" t="s">
        <v>4</v>
      </c>
    </row>
    <row r="19" spans="1:31" s="6" customFormat="1" ht="13.15" x14ac:dyDescent="0.4">
      <c r="A19" s="10">
        <v>1</v>
      </c>
      <c r="B19" s="7" t="s">
        <v>127</v>
      </c>
      <c r="C19" s="6">
        <v>90.5</v>
      </c>
      <c r="D19" s="8"/>
      <c r="E19" s="9">
        <v>93.3</v>
      </c>
      <c r="F19" s="8"/>
      <c r="G19" s="9">
        <f t="shared" ref="G19:G38" si="0">(SUM((35*C19)+(5*E19))/40)</f>
        <v>90.85</v>
      </c>
      <c r="H19" s="8"/>
      <c r="I19" s="8">
        <v>100</v>
      </c>
      <c r="J19" s="8">
        <v>68</v>
      </c>
      <c r="K19" s="6">
        <f>(I19*70+J19*20)/90</f>
        <v>92.888888888888886</v>
      </c>
      <c r="L19" s="8"/>
      <c r="M19" s="8">
        <v>100</v>
      </c>
      <c r="N19" s="8"/>
      <c r="O19" s="9">
        <f t="shared" ref="O19:O52" si="1">(SUM((35*K19)+(5*M19))/40)</f>
        <v>93.777777777777771</v>
      </c>
      <c r="P19" s="8"/>
      <c r="Q19" s="8">
        <v>100</v>
      </c>
      <c r="R19" s="8"/>
      <c r="S19" s="8">
        <v>100</v>
      </c>
      <c r="T19" s="8"/>
      <c r="U19" s="8">
        <v>70</v>
      </c>
      <c r="V19" s="8">
        <v>100</v>
      </c>
      <c r="W19" s="8">
        <v>100</v>
      </c>
      <c r="X19" s="8">
        <v>93.3</v>
      </c>
      <c r="Y19" s="8"/>
      <c r="Z19" s="8">
        <f>((U19+V19+W19+X19)/4)+0.12*Y19</f>
        <v>90.825000000000003</v>
      </c>
      <c r="AA19" s="8"/>
      <c r="AB19" s="6">
        <f t="shared" ref="AB19:AB38" si="2">(G19+O19)/2</f>
        <v>92.313888888888883</v>
      </c>
      <c r="AC19" s="8"/>
      <c r="AD19" s="6">
        <f>(70*AB19+10*Q19+10*S19+10*Z19)/100</f>
        <v>93.702222222222233</v>
      </c>
      <c r="AE19" s="8"/>
    </row>
    <row r="20" spans="1:31" s="6" customFormat="1" ht="13.15" x14ac:dyDescent="0.4">
      <c r="A20" s="10">
        <v>2</v>
      </c>
      <c r="B20" s="7" t="s">
        <v>128</v>
      </c>
      <c r="C20" s="6">
        <v>94.3</v>
      </c>
      <c r="D20" s="8"/>
      <c r="E20" s="9">
        <v>100</v>
      </c>
      <c r="F20" s="8"/>
      <c r="G20" s="9">
        <f t="shared" si="0"/>
        <v>95.012500000000003</v>
      </c>
      <c r="H20" s="8"/>
      <c r="I20" s="8">
        <v>100</v>
      </c>
      <c r="J20" s="8">
        <v>68</v>
      </c>
      <c r="K20" s="6">
        <f>(I20*70+J20*20)/90</f>
        <v>92.888888888888886</v>
      </c>
      <c r="L20" s="8"/>
      <c r="M20" s="8">
        <v>100</v>
      </c>
      <c r="N20" s="8"/>
      <c r="O20" s="9">
        <f t="shared" si="1"/>
        <v>93.777777777777771</v>
      </c>
      <c r="P20" s="8"/>
      <c r="Q20" s="8">
        <v>100</v>
      </c>
      <c r="R20" s="8"/>
      <c r="S20" s="8">
        <v>100</v>
      </c>
      <c r="T20" s="8"/>
      <c r="U20" s="8">
        <v>80</v>
      </c>
      <c r="V20" s="8">
        <v>80</v>
      </c>
      <c r="W20" s="8">
        <v>86.7</v>
      </c>
      <c r="X20" s="8">
        <v>60</v>
      </c>
      <c r="Y20" s="8"/>
      <c r="Z20" s="8">
        <f t="shared" ref="Z20:Z52" si="3">((U20+V20+W20+X20)/4)+0.06*Y20</f>
        <v>76.674999999999997</v>
      </c>
      <c r="AA20" s="8"/>
      <c r="AB20" s="6">
        <f t="shared" si="2"/>
        <v>94.39513888888888</v>
      </c>
      <c r="AC20" s="8"/>
      <c r="AD20" s="6">
        <f t="shared" ref="AD20:AD52" si="4">(70*AB20+10*Q20+10*S20+10*Z20)/100</f>
        <v>93.744097222222223</v>
      </c>
      <c r="AE20" s="8"/>
    </row>
    <row r="21" spans="1:31" s="6" customFormat="1" ht="13.15" x14ac:dyDescent="0.4">
      <c r="A21" s="10">
        <v>3</v>
      </c>
      <c r="B21" s="7" t="s">
        <v>129</v>
      </c>
      <c r="C21" s="6">
        <v>85.1</v>
      </c>
      <c r="D21" s="8"/>
      <c r="E21" s="9">
        <v>100</v>
      </c>
      <c r="F21" s="8"/>
      <c r="G21" s="9">
        <f t="shared" si="0"/>
        <v>86.962500000000006</v>
      </c>
      <c r="H21" s="8"/>
      <c r="I21" s="8">
        <v>100</v>
      </c>
      <c r="J21" s="8">
        <v>72</v>
      </c>
      <c r="K21" s="6">
        <f t="shared" ref="K21:K52" si="5">(I21*70+J21*20)/90</f>
        <v>93.777777777777771</v>
      </c>
      <c r="L21" s="8"/>
      <c r="M21" s="8">
        <v>100</v>
      </c>
      <c r="N21" s="8"/>
      <c r="O21" s="9">
        <f t="shared" si="1"/>
        <v>94.555555555555557</v>
      </c>
      <c r="P21" s="8"/>
      <c r="Q21" s="8">
        <v>100</v>
      </c>
      <c r="R21" s="8"/>
      <c r="S21" s="6">
        <v>100</v>
      </c>
      <c r="T21" s="8"/>
      <c r="U21" s="8">
        <v>70</v>
      </c>
      <c r="V21" s="8">
        <v>90</v>
      </c>
      <c r="W21" s="8">
        <v>100</v>
      </c>
      <c r="X21" s="8">
        <v>80</v>
      </c>
      <c r="Y21" s="8"/>
      <c r="Z21" s="8">
        <f t="shared" si="3"/>
        <v>85</v>
      </c>
      <c r="AA21" s="8"/>
      <c r="AB21" s="6">
        <f t="shared" si="2"/>
        <v>90.759027777777789</v>
      </c>
      <c r="AC21" s="8"/>
      <c r="AD21" s="6">
        <f t="shared" si="4"/>
        <v>92.031319444444449</v>
      </c>
      <c r="AE21" s="8"/>
    </row>
    <row r="22" spans="1:31" s="6" customFormat="1" ht="13.15" x14ac:dyDescent="0.4">
      <c r="A22" s="10">
        <v>4</v>
      </c>
      <c r="B22" s="7" t="s">
        <v>130</v>
      </c>
      <c r="C22" s="6">
        <v>95.5</v>
      </c>
      <c r="D22" s="8"/>
      <c r="E22" s="9">
        <v>100</v>
      </c>
      <c r="F22" s="8"/>
      <c r="G22" s="9">
        <f t="shared" si="0"/>
        <v>96.0625</v>
      </c>
      <c r="H22" s="8"/>
      <c r="I22" s="8">
        <v>100</v>
      </c>
      <c r="J22" s="8">
        <v>96</v>
      </c>
      <c r="K22" s="6">
        <f t="shared" si="5"/>
        <v>99.111111111111114</v>
      </c>
      <c r="L22" s="8"/>
      <c r="M22" s="8">
        <v>100</v>
      </c>
      <c r="N22" s="8"/>
      <c r="O22" s="9">
        <f t="shared" si="1"/>
        <v>99.222222222222229</v>
      </c>
      <c r="P22" s="8"/>
      <c r="Q22" s="8">
        <v>100</v>
      </c>
      <c r="R22" s="8"/>
      <c r="S22" s="6">
        <v>100</v>
      </c>
      <c r="T22" s="8"/>
      <c r="U22" s="8">
        <v>70</v>
      </c>
      <c r="V22" s="8">
        <v>80</v>
      </c>
      <c r="W22" s="8">
        <v>100</v>
      </c>
      <c r="X22" s="8">
        <v>86.7</v>
      </c>
      <c r="Y22" s="8"/>
      <c r="Z22" s="8">
        <f t="shared" si="3"/>
        <v>84.174999999999997</v>
      </c>
      <c r="AA22" s="8"/>
      <c r="AB22" s="6">
        <f t="shared" si="2"/>
        <v>97.642361111111114</v>
      </c>
      <c r="AC22" s="8"/>
      <c r="AD22" s="6">
        <f t="shared" si="4"/>
        <v>96.767152777777767</v>
      </c>
      <c r="AE22" s="8"/>
    </row>
    <row r="23" spans="1:31" s="6" customFormat="1" ht="13.15" x14ac:dyDescent="0.4">
      <c r="A23" s="10">
        <v>5</v>
      </c>
      <c r="B23" s="7" t="s">
        <v>131</v>
      </c>
      <c r="C23" s="6">
        <v>96.1</v>
      </c>
      <c r="D23" s="8"/>
      <c r="E23" s="9">
        <v>100</v>
      </c>
      <c r="F23" s="8"/>
      <c r="G23" s="9">
        <f t="shared" si="0"/>
        <v>96.587500000000006</v>
      </c>
      <c r="H23" s="8"/>
      <c r="I23" s="8">
        <v>91.4</v>
      </c>
      <c r="J23" s="8">
        <v>92</v>
      </c>
      <c r="K23" s="6">
        <f t="shared" si="5"/>
        <v>91.533333333333331</v>
      </c>
      <c r="L23" s="8"/>
      <c r="M23" s="8">
        <v>100</v>
      </c>
      <c r="N23" s="8"/>
      <c r="O23" s="9">
        <f t="shared" si="1"/>
        <v>92.591666666666669</v>
      </c>
      <c r="P23" s="8"/>
      <c r="Q23" s="8">
        <v>100</v>
      </c>
      <c r="R23" s="8"/>
      <c r="S23" s="6">
        <v>100</v>
      </c>
      <c r="T23" s="8"/>
      <c r="U23" s="8">
        <v>80</v>
      </c>
      <c r="V23" s="8">
        <v>70</v>
      </c>
      <c r="W23" s="8">
        <v>86.7</v>
      </c>
      <c r="X23" s="8">
        <v>60</v>
      </c>
      <c r="Y23" s="8"/>
      <c r="Z23" s="8">
        <f t="shared" si="3"/>
        <v>74.174999999999997</v>
      </c>
      <c r="AA23" s="8"/>
      <c r="AB23" s="6">
        <f t="shared" si="2"/>
        <v>94.589583333333337</v>
      </c>
      <c r="AC23" s="8"/>
      <c r="AD23" s="6">
        <f t="shared" si="4"/>
        <v>93.630208333333343</v>
      </c>
      <c r="AE23" s="8"/>
    </row>
    <row r="24" spans="1:31" s="6" customFormat="1" ht="13.15" x14ac:dyDescent="0.4">
      <c r="A24" s="10">
        <v>6</v>
      </c>
      <c r="B24" s="7" t="s">
        <v>132</v>
      </c>
      <c r="C24" s="6">
        <v>94.8</v>
      </c>
      <c r="D24" s="8"/>
      <c r="E24" s="9">
        <v>100</v>
      </c>
      <c r="F24" s="8"/>
      <c r="G24" s="9">
        <f t="shared" si="0"/>
        <v>95.45</v>
      </c>
      <c r="H24" s="8"/>
      <c r="I24" s="8">
        <v>100</v>
      </c>
      <c r="J24" s="8">
        <v>84</v>
      </c>
      <c r="K24" s="6">
        <f t="shared" si="5"/>
        <v>96.444444444444443</v>
      </c>
      <c r="L24" s="8"/>
      <c r="M24" s="8">
        <v>100</v>
      </c>
      <c r="N24" s="8"/>
      <c r="O24" s="9">
        <f t="shared" si="1"/>
        <v>96.888888888888886</v>
      </c>
      <c r="P24" s="8"/>
      <c r="Q24" s="8">
        <v>100</v>
      </c>
      <c r="R24" s="8"/>
      <c r="S24" s="8">
        <v>100</v>
      </c>
      <c r="T24" s="8"/>
      <c r="U24" s="8"/>
      <c r="V24" s="8">
        <v>40</v>
      </c>
      <c r="W24" s="8">
        <v>86.7</v>
      </c>
      <c r="X24" s="8">
        <v>60</v>
      </c>
      <c r="Y24" s="8"/>
      <c r="Z24" s="8">
        <f t="shared" si="3"/>
        <v>46.674999999999997</v>
      </c>
      <c r="AA24" s="8"/>
      <c r="AB24" s="6">
        <f t="shared" si="2"/>
        <v>96.169444444444451</v>
      </c>
      <c r="AC24" s="8"/>
      <c r="AD24" s="6">
        <f t="shared" si="4"/>
        <v>91.986111111111114</v>
      </c>
      <c r="AE24" s="8"/>
    </row>
    <row r="25" spans="1:31" s="6" customFormat="1" ht="13.15" x14ac:dyDescent="0.4">
      <c r="A25" s="10">
        <v>7</v>
      </c>
      <c r="B25" s="7" t="s">
        <v>133</v>
      </c>
      <c r="C25" s="6">
        <v>93.1</v>
      </c>
      <c r="D25" s="8"/>
      <c r="E25" s="9"/>
      <c r="F25" s="8"/>
      <c r="G25" s="9">
        <f t="shared" si="0"/>
        <v>81.462500000000006</v>
      </c>
      <c r="H25" s="8"/>
      <c r="I25" s="8">
        <v>28.6</v>
      </c>
      <c r="J25" s="8">
        <v>76</v>
      </c>
      <c r="K25" s="6">
        <f t="shared" si="5"/>
        <v>39.133333333333333</v>
      </c>
      <c r="L25" s="8"/>
      <c r="M25" s="8"/>
      <c r="N25" s="8"/>
      <c r="O25" s="9">
        <f t="shared" si="1"/>
        <v>34.241666666666667</v>
      </c>
      <c r="P25" s="8"/>
      <c r="Q25" s="8">
        <v>100</v>
      </c>
      <c r="R25" s="8"/>
      <c r="S25" s="8">
        <v>100</v>
      </c>
      <c r="T25" s="8"/>
      <c r="U25" s="8">
        <v>80</v>
      </c>
      <c r="V25" s="8">
        <v>70</v>
      </c>
      <c r="W25" s="8"/>
      <c r="X25" s="8"/>
      <c r="Y25" s="8"/>
      <c r="Z25" s="8">
        <f t="shared" si="3"/>
        <v>37.5</v>
      </c>
      <c r="AA25" s="8"/>
      <c r="AB25" s="6">
        <f t="shared" si="2"/>
        <v>57.85208333333334</v>
      </c>
      <c r="AC25" s="8"/>
      <c r="AD25" s="6">
        <f t="shared" si="4"/>
        <v>64.246458333333337</v>
      </c>
      <c r="AE25" s="8"/>
    </row>
    <row r="26" spans="1:31" s="6" customFormat="1" ht="13.15" x14ac:dyDescent="0.4">
      <c r="A26" s="10">
        <v>8</v>
      </c>
      <c r="B26" s="7" t="s">
        <v>134</v>
      </c>
      <c r="C26" s="6">
        <v>86.8</v>
      </c>
      <c r="D26" s="8"/>
      <c r="E26" s="9">
        <v>100</v>
      </c>
      <c r="F26" s="8"/>
      <c r="G26" s="9">
        <f t="shared" si="0"/>
        <v>88.45</v>
      </c>
      <c r="H26" s="8"/>
      <c r="I26" s="8">
        <v>90</v>
      </c>
      <c r="J26" s="8">
        <v>60</v>
      </c>
      <c r="K26" s="6">
        <f t="shared" si="5"/>
        <v>83.333333333333329</v>
      </c>
      <c r="L26" s="8"/>
      <c r="M26" s="8">
        <v>100</v>
      </c>
      <c r="N26" s="8"/>
      <c r="O26" s="9">
        <f t="shared" si="1"/>
        <v>85.416666666666657</v>
      </c>
      <c r="P26" s="8"/>
      <c r="Q26" s="8">
        <v>100</v>
      </c>
      <c r="R26" s="8"/>
      <c r="T26" s="8"/>
      <c r="U26" s="8">
        <v>50</v>
      </c>
      <c r="V26" s="8">
        <v>50</v>
      </c>
      <c r="W26" s="8">
        <v>86.7</v>
      </c>
      <c r="X26" s="8">
        <v>73.3</v>
      </c>
      <c r="Y26" s="8"/>
      <c r="Z26" s="8">
        <f t="shared" si="3"/>
        <v>65</v>
      </c>
      <c r="AA26" s="8"/>
      <c r="AB26" s="6">
        <f t="shared" si="2"/>
        <v>86.933333333333337</v>
      </c>
      <c r="AC26" s="8"/>
      <c r="AD26" s="6">
        <f t="shared" si="4"/>
        <v>77.353333333333339</v>
      </c>
      <c r="AE26" s="8"/>
    </row>
    <row r="27" spans="1:31" s="6" customFormat="1" ht="13.15" x14ac:dyDescent="0.4">
      <c r="A27" s="10">
        <v>9</v>
      </c>
      <c r="B27" s="7" t="s">
        <v>135</v>
      </c>
      <c r="C27" s="6">
        <v>84.1</v>
      </c>
      <c r="D27" s="8"/>
      <c r="E27" s="9">
        <v>100</v>
      </c>
      <c r="F27" s="8"/>
      <c r="G27" s="9">
        <f t="shared" si="0"/>
        <v>86.087500000000006</v>
      </c>
      <c r="H27" s="8"/>
      <c r="I27" s="8">
        <v>94.3</v>
      </c>
      <c r="J27" s="8">
        <v>76</v>
      </c>
      <c r="K27" s="6">
        <f t="shared" si="5"/>
        <v>90.233333333333334</v>
      </c>
      <c r="L27" s="8"/>
      <c r="M27" s="8">
        <v>100</v>
      </c>
      <c r="N27" s="8"/>
      <c r="O27" s="9">
        <f t="shared" si="1"/>
        <v>91.454166666666666</v>
      </c>
      <c r="P27" s="8"/>
      <c r="Q27" s="8">
        <v>100</v>
      </c>
      <c r="R27" s="8"/>
      <c r="S27" s="6">
        <v>100</v>
      </c>
      <c r="T27" s="8"/>
      <c r="U27" s="8">
        <v>90</v>
      </c>
      <c r="V27" s="8">
        <v>90</v>
      </c>
      <c r="W27" s="8">
        <v>93.3</v>
      </c>
      <c r="X27" s="8">
        <v>73.3</v>
      </c>
      <c r="Y27" s="8"/>
      <c r="Z27" s="8">
        <f t="shared" si="3"/>
        <v>86.65</v>
      </c>
      <c r="AA27" s="8"/>
      <c r="AB27" s="6">
        <f t="shared" si="2"/>
        <v>88.770833333333343</v>
      </c>
      <c r="AC27" s="8"/>
      <c r="AD27" s="6">
        <f t="shared" si="4"/>
        <v>90.804583333333341</v>
      </c>
      <c r="AE27" s="8"/>
    </row>
    <row r="28" spans="1:31" s="6" customFormat="1" ht="13.15" x14ac:dyDescent="0.4">
      <c r="A28" s="10">
        <v>10</v>
      </c>
      <c r="B28" s="7" t="s">
        <v>136</v>
      </c>
      <c r="C28" s="6">
        <v>74.599999999999994</v>
      </c>
      <c r="D28" s="8"/>
      <c r="E28" s="9">
        <v>100</v>
      </c>
      <c r="F28" s="8"/>
      <c r="G28" s="9">
        <f t="shared" si="0"/>
        <v>77.775000000000006</v>
      </c>
      <c r="H28" s="8"/>
      <c r="I28" s="8">
        <v>100</v>
      </c>
      <c r="J28" s="8">
        <v>72</v>
      </c>
      <c r="K28" s="6">
        <f t="shared" si="5"/>
        <v>93.777777777777771</v>
      </c>
      <c r="L28" s="8"/>
      <c r="M28" s="8">
        <v>100</v>
      </c>
      <c r="N28" s="8"/>
      <c r="O28" s="9">
        <f t="shared" si="1"/>
        <v>94.555555555555557</v>
      </c>
      <c r="P28" s="8"/>
      <c r="Q28" s="8">
        <v>100</v>
      </c>
      <c r="R28" s="8"/>
      <c r="S28" s="6">
        <v>100</v>
      </c>
      <c r="T28" s="8"/>
      <c r="U28" s="8">
        <v>70</v>
      </c>
      <c r="V28" s="8">
        <v>90</v>
      </c>
      <c r="W28" s="8">
        <v>100</v>
      </c>
      <c r="X28" s="8">
        <v>80</v>
      </c>
      <c r="Y28" s="8">
        <v>50</v>
      </c>
      <c r="Z28" s="8">
        <f t="shared" si="3"/>
        <v>88</v>
      </c>
      <c r="AA28" s="8"/>
      <c r="AB28" s="6">
        <f t="shared" si="2"/>
        <v>86.165277777777789</v>
      </c>
      <c r="AC28" s="8"/>
      <c r="AD28" s="6">
        <f t="shared" si="4"/>
        <v>89.115694444444458</v>
      </c>
      <c r="AE28" s="8"/>
    </row>
    <row r="29" spans="1:31" s="6" customFormat="1" ht="13.15" x14ac:dyDescent="0.4">
      <c r="A29" s="10">
        <v>11</v>
      </c>
      <c r="B29" s="7" t="s">
        <v>137</v>
      </c>
      <c r="C29" s="6">
        <v>90.5</v>
      </c>
      <c r="D29" s="8"/>
      <c r="E29" s="9">
        <v>100</v>
      </c>
      <c r="F29" s="8"/>
      <c r="G29" s="9">
        <f t="shared" si="0"/>
        <v>91.6875</v>
      </c>
      <c r="H29" s="8"/>
      <c r="I29" s="8">
        <v>100</v>
      </c>
      <c r="J29" s="8">
        <v>76</v>
      </c>
      <c r="K29" s="6">
        <f>(I29*70+J29*20)/90</f>
        <v>94.666666666666671</v>
      </c>
      <c r="L29" s="8"/>
      <c r="M29" s="8">
        <v>100</v>
      </c>
      <c r="N29" s="8"/>
      <c r="O29" s="9">
        <f t="shared" si="1"/>
        <v>95.333333333333343</v>
      </c>
      <c r="P29" s="8"/>
      <c r="Q29" s="8">
        <v>100</v>
      </c>
      <c r="R29" s="8"/>
      <c r="S29" s="6">
        <v>100</v>
      </c>
      <c r="T29" s="8"/>
      <c r="U29" s="8">
        <v>90</v>
      </c>
      <c r="V29" s="8">
        <v>90</v>
      </c>
      <c r="W29" s="8">
        <v>80</v>
      </c>
      <c r="X29" s="8">
        <v>86.7</v>
      </c>
      <c r="Y29" s="8">
        <v>100</v>
      </c>
      <c r="Z29" s="8">
        <f t="shared" si="3"/>
        <v>92.674999999999997</v>
      </c>
      <c r="AA29" s="8"/>
      <c r="AB29" s="6">
        <f t="shared" si="2"/>
        <v>93.510416666666671</v>
      </c>
      <c r="AC29" s="8"/>
      <c r="AD29" s="6">
        <f t="shared" si="4"/>
        <v>94.724791666666675</v>
      </c>
      <c r="AE29" s="8"/>
    </row>
    <row r="30" spans="1:31" s="6" customFormat="1" ht="13.15" x14ac:dyDescent="0.4">
      <c r="A30" s="10">
        <v>12</v>
      </c>
      <c r="B30" s="7" t="s">
        <v>138</v>
      </c>
      <c r="C30" s="6">
        <v>84</v>
      </c>
      <c r="D30" s="8"/>
      <c r="E30" s="9">
        <v>100</v>
      </c>
      <c r="F30" s="8"/>
      <c r="G30" s="9">
        <f t="shared" si="0"/>
        <v>86</v>
      </c>
      <c r="H30" s="8"/>
      <c r="I30" s="8">
        <v>95.7</v>
      </c>
      <c r="J30" s="8">
        <v>72</v>
      </c>
      <c r="K30" s="6">
        <f t="shared" si="5"/>
        <v>90.433333333333337</v>
      </c>
      <c r="L30" s="8"/>
      <c r="M30" s="8">
        <v>100</v>
      </c>
      <c r="N30" s="8"/>
      <c r="O30" s="9">
        <f t="shared" si="1"/>
        <v>91.629166666666677</v>
      </c>
      <c r="P30" s="8"/>
      <c r="Q30" s="8">
        <v>100</v>
      </c>
      <c r="R30" s="8"/>
      <c r="S30" s="6">
        <v>100</v>
      </c>
      <c r="T30" s="8"/>
      <c r="U30" s="8">
        <v>70</v>
      </c>
      <c r="V30" s="8">
        <v>70</v>
      </c>
      <c r="W30" s="8">
        <v>73.3</v>
      </c>
      <c r="X30" s="8">
        <v>66.7</v>
      </c>
      <c r="Y30" s="8"/>
      <c r="Z30" s="8">
        <f t="shared" si="3"/>
        <v>70</v>
      </c>
      <c r="AA30" s="8"/>
      <c r="AB30" s="6">
        <f t="shared" si="2"/>
        <v>88.814583333333331</v>
      </c>
      <c r="AC30" s="8"/>
      <c r="AD30" s="6">
        <f t="shared" si="4"/>
        <v>89.170208333333321</v>
      </c>
      <c r="AE30" s="8"/>
    </row>
    <row r="31" spans="1:31" s="6" customFormat="1" ht="13.15" x14ac:dyDescent="0.4">
      <c r="A31" s="10">
        <v>13</v>
      </c>
      <c r="B31" s="7" t="s">
        <v>139</v>
      </c>
      <c r="C31" s="6">
        <v>91.9</v>
      </c>
      <c r="D31" s="8"/>
      <c r="E31" s="9">
        <v>100</v>
      </c>
      <c r="F31" s="8"/>
      <c r="G31" s="9">
        <f t="shared" si="0"/>
        <v>92.912499999999994</v>
      </c>
      <c r="H31" s="8"/>
      <c r="I31" s="8">
        <v>100</v>
      </c>
      <c r="J31" s="8">
        <v>88</v>
      </c>
      <c r="K31" s="6">
        <f t="shared" si="5"/>
        <v>97.333333333333329</v>
      </c>
      <c r="L31" s="8"/>
      <c r="M31" s="8">
        <v>100</v>
      </c>
      <c r="N31" s="8"/>
      <c r="O31" s="9">
        <f t="shared" si="1"/>
        <v>97.666666666666657</v>
      </c>
      <c r="P31" s="8"/>
      <c r="Q31" s="8">
        <v>100</v>
      </c>
      <c r="R31" s="8"/>
      <c r="S31" s="6">
        <v>100</v>
      </c>
      <c r="T31" s="8"/>
      <c r="U31" s="8">
        <v>80</v>
      </c>
      <c r="V31" s="8">
        <v>70</v>
      </c>
      <c r="W31" s="8">
        <v>80</v>
      </c>
      <c r="X31" s="8">
        <v>70</v>
      </c>
      <c r="Y31" s="8">
        <v>100</v>
      </c>
      <c r="Z31" s="8">
        <f t="shared" si="3"/>
        <v>81</v>
      </c>
      <c r="AA31" s="8"/>
      <c r="AB31" s="6">
        <f t="shared" si="2"/>
        <v>95.289583333333326</v>
      </c>
      <c r="AC31" s="8"/>
      <c r="AD31" s="6">
        <f t="shared" si="4"/>
        <v>94.802708333333328</v>
      </c>
      <c r="AE31" s="8"/>
    </row>
    <row r="32" spans="1:31" s="6" customFormat="1" ht="13.15" x14ac:dyDescent="0.4">
      <c r="A32" s="10">
        <v>14</v>
      </c>
      <c r="B32" s="7" t="s">
        <v>140</v>
      </c>
      <c r="C32" s="6">
        <v>90.9</v>
      </c>
      <c r="D32" s="8"/>
      <c r="E32" s="9">
        <v>100</v>
      </c>
      <c r="F32" s="8"/>
      <c r="G32" s="9">
        <f t="shared" si="0"/>
        <v>92.037499999999994</v>
      </c>
      <c r="H32" s="8"/>
      <c r="I32" s="8">
        <v>100</v>
      </c>
      <c r="J32" s="8">
        <v>76</v>
      </c>
      <c r="K32" s="6">
        <f t="shared" si="5"/>
        <v>94.666666666666671</v>
      </c>
      <c r="L32" s="8"/>
      <c r="M32" s="8">
        <v>100</v>
      </c>
      <c r="N32" s="8"/>
      <c r="O32" s="9">
        <f t="shared" si="1"/>
        <v>95.333333333333343</v>
      </c>
      <c r="P32" s="8"/>
      <c r="Q32" s="8">
        <v>100</v>
      </c>
      <c r="R32" s="8"/>
      <c r="S32" s="6">
        <v>100</v>
      </c>
      <c r="T32" s="8"/>
      <c r="U32" s="8">
        <v>60</v>
      </c>
      <c r="V32" s="8"/>
      <c r="W32" s="8">
        <v>100</v>
      </c>
      <c r="X32" s="8">
        <v>73.3</v>
      </c>
      <c r="Y32" s="8"/>
      <c r="Z32" s="8">
        <f t="shared" si="3"/>
        <v>58.325000000000003</v>
      </c>
      <c r="AA32" s="8"/>
      <c r="AB32" s="6">
        <f t="shared" si="2"/>
        <v>93.685416666666669</v>
      </c>
      <c r="AC32" s="8"/>
      <c r="AD32" s="6">
        <f t="shared" si="4"/>
        <v>91.412291666666675</v>
      </c>
      <c r="AE32" s="8"/>
    </row>
    <row r="33" spans="1:31" s="6" customFormat="1" ht="13.15" x14ac:dyDescent="0.4">
      <c r="A33" s="10">
        <v>15</v>
      </c>
      <c r="B33" s="7" t="s">
        <v>141</v>
      </c>
      <c r="C33" s="6">
        <v>88.9</v>
      </c>
      <c r="D33" s="8"/>
      <c r="E33" s="9">
        <v>100</v>
      </c>
      <c r="F33" s="8"/>
      <c r="G33" s="9">
        <f t="shared" si="0"/>
        <v>90.287499999999994</v>
      </c>
      <c r="H33" s="8"/>
      <c r="I33" s="8">
        <v>92.9</v>
      </c>
      <c r="J33" s="8">
        <v>80</v>
      </c>
      <c r="K33" s="6">
        <f t="shared" si="5"/>
        <v>90.033333333333331</v>
      </c>
      <c r="L33" s="8"/>
      <c r="M33" s="8">
        <v>100</v>
      </c>
      <c r="N33" s="8"/>
      <c r="O33" s="9">
        <f t="shared" si="1"/>
        <v>91.279166666666669</v>
      </c>
      <c r="P33" s="8"/>
      <c r="Q33" s="8">
        <v>100</v>
      </c>
      <c r="R33" s="8"/>
      <c r="T33" s="8"/>
      <c r="U33" s="8">
        <v>70</v>
      </c>
      <c r="V33" s="8">
        <v>90</v>
      </c>
      <c r="W33" s="8">
        <v>93.3</v>
      </c>
      <c r="X33" s="8">
        <v>66.7</v>
      </c>
      <c r="Y33" s="8"/>
      <c r="Z33" s="8">
        <f t="shared" si="3"/>
        <v>80</v>
      </c>
      <c r="AA33" s="8"/>
      <c r="AB33" s="6">
        <f t="shared" si="2"/>
        <v>90.783333333333331</v>
      </c>
      <c r="AC33" s="8"/>
      <c r="AD33" s="6">
        <f t="shared" si="4"/>
        <v>81.548333333333332</v>
      </c>
      <c r="AE33" s="8"/>
    </row>
    <row r="34" spans="1:31" s="6" customFormat="1" ht="13.15" x14ac:dyDescent="0.4">
      <c r="A34" s="10">
        <v>16</v>
      </c>
      <c r="B34" s="7" t="s">
        <v>142</v>
      </c>
      <c r="C34" s="6">
        <v>94.1</v>
      </c>
      <c r="D34" s="8"/>
      <c r="E34" s="9">
        <v>100</v>
      </c>
      <c r="F34" s="8"/>
      <c r="G34" s="9">
        <f t="shared" si="0"/>
        <v>94.837500000000006</v>
      </c>
      <c r="H34" s="8"/>
      <c r="I34" s="8">
        <v>92.9</v>
      </c>
      <c r="J34" s="8">
        <v>80</v>
      </c>
      <c r="K34" s="6">
        <f t="shared" si="5"/>
        <v>90.033333333333331</v>
      </c>
      <c r="L34" s="8"/>
      <c r="M34" s="8">
        <v>100</v>
      </c>
      <c r="N34" s="8"/>
      <c r="O34" s="9">
        <f t="shared" si="1"/>
        <v>91.279166666666669</v>
      </c>
      <c r="P34" s="8"/>
      <c r="Q34" s="8">
        <v>100</v>
      </c>
      <c r="R34" s="8"/>
      <c r="S34" s="6">
        <v>100</v>
      </c>
      <c r="T34" s="8"/>
      <c r="U34" s="8">
        <v>100</v>
      </c>
      <c r="V34" s="8">
        <v>70</v>
      </c>
      <c r="W34" s="8">
        <v>100</v>
      </c>
      <c r="X34" s="8">
        <v>60</v>
      </c>
      <c r="Y34" s="8">
        <v>100</v>
      </c>
      <c r="Z34" s="8">
        <f t="shared" si="3"/>
        <v>88.5</v>
      </c>
      <c r="AA34" s="8"/>
      <c r="AB34" s="6">
        <f t="shared" si="2"/>
        <v>93.058333333333337</v>
      </c>
      <c r="AC34" s="8"/>
      <c r="AD34" s="6">
        <f t="shared" si="4"/>
        <v>93.990833333333342</v>
      </c>
      <c r="AE34" s="8"/>
    </row>
    <row r="35" spans="1:31" s="6" customFormat="1" ht="13.15" x14ac:dyDescent="0.4">
      <c r="A35" s="10">
        <v>17</v>
      </c>
      <c r="B35" s="7" t="s">
        <v>143</v>
      </c>
      <c r="C35" s="6">
        <v>90.1</v>
      </c>
      <c r="D35" s="8"/>
      <c r="E35" s="9">
        <v>100</v>
      </c>
      <c r="F35" s="8"/>
      <c r="G35" s="9">
        <f t="shared" si="0"/>
        <v>91.337500000000006</v>
      </c>
      <c r="H35" s="8"/>
      <c r="I35" s="8">
        <v>100</v>
      </c>
      <c r="J35" s="8">
        <v>68</v>
      </c>
      <c r="K35" s="6">
        <f t="shared" si="5"/>
        <v>92.888888888888886</v>
      </c>
      <c r="L35" s="8"/>
      <c r="M35" s="8">
        <v>100</v>
      </c>
      <c r="N35" s="8"/>
      <c r="O35" s="9">
        <f t="shared" si="1"/>
        <v>93.777777777777771</v>
      </c>
      <c r="P35" s="8"/>
      <c r="Q35" s="8">
        <v>100</v>
      </c>
      <c r="R35" s="8"/>
      <c r="S35" s="6">
        <v>100</v>
      </c>
      <c r="T35" s="8"/>
      <c r="U35" s="8">
        <v>50</v>
      </c>
      <c r="V35" s="8">
        <v>50</v>
      </c>
      <c r="W35" s="8">
        <v>80</v>
      </c>
      <c r="X35" s="8">
        <v>60</v>
      </c>
      <c r="Y35" s="8"/>
      <c r="Z35" s="8">
        <f t="shared" si="3"/>
        <v>60</v>
      </c>
      <c r="AA35" s="8"/>
      <c r="AB35" s="6">
        <f t="shared" si="2"/>
        <v>92.557638888888889</v>
      </c>
      <c r="AC35" s="8"/>
      <c r="AD35" s="6">
        <f t="shared" si="4"/>
        <v>90.790347222222223</v>
      </c>
      <c r="AE35" s="8"/>
    </row>
    <row r="36" spans="1:31" s="6" customFormat="1" ht="13.15" x14ac:dyDescent="0.4">
      <c r="A36" s="10">
        <v>18</v>
      </c>
      <c r="B36" s="10" t="s">
        <v>144</v>
      </c>
      <c r="C36" s="6">
        <v>84.4</v>
      </c>
      <c r="D36" s="8"/>
      <c r="E36" s="9">
        <v>100</v>
      </c>
      <c r="F36" s="8"/>
      <c r="G36" s="9">
        <f t="shared" si="0"/>
        <v>86.35</v>
      </c>
      <c r="H36" s="8"/>
      <c r="I36" s="8">
        <v>100</v>
      </c>
      <c r="J36" s="8">
        <v>80</v>
      </c>
      <c r="K36" s="6">
        <f t="shared" si="5"/>
        <v>95.555555555555557</v>
      </c>
      <c r="L36" s="8"/>
      <c r="M36" s="8">
        <v>100</v>
      </c>
      <c r="N36" s="8"/>
      <c r="O36" s="9">
        <f t="shared" si="1"/>
        <v>96.111111111111114</v>
      </c>
      <c r="P36" s="8"/>
      <c r="Q36" s="8">
        <v>100</v>
      </c>
      <c r="R36" s="8"/>
      <c r="S36" s="6">
        <v>100</v>
      </c>
      <c r="T36" s="8"/>
      <c r="U36" s="8">
        <v>80</v>
      </c>
      <c r="V36" s="8">
        <v>80</v>
      </c>
      <c r="W36" s="8">
        <v>73.3</v>
      </c>
      <c r="X36" s="8"/>
      <c r="Y36" s="8"/>
      <c r="Z36" s="8">
        <f t="shared" si="3"/>
        <v>58.325000000000003</v>
      </c>
      <c r="AA36" s="8"/>
      <c r="AB36" s="6">
        <f t="shared" si="2"/>
        <v>91.230555555555554</v>
      </c>
      <c r="AC36" s="8"/>
      <c r="AD36" s="6">
        <f t="shared" si="4"/>
        <v>89.693888888888893</v>
      </c>
      <c r="AE36" s="8"/>
    </row>
    <row r="37" spans="1:31" s="6" customFormat="1" ht="13.15" x14ac:dyDescent="0.4">
      <c r="A37" s="10">
        <v>19</v>
      </c>
      <c r="B37" s="7" t="s">
        <v>145</v>
      </c>
      <c r="C37" s="6">
        <v>86.4</v>
      </c>
      <c r="D37" s="8"/>
      <c r="E37" s="9">
        <v>100</v>
      </c>
      <c r="F37" s="8"/>
      <c r="G37" s="9">
        <f t="shared" si="0"/>
        <v>88.1</v>
      </c>
      <c r="H37" s="8"/>
      <c r="I37" s="8">
        <v>100</v>
      </c>
      <c r="J37" s="8">
        <v>96</v>
      </c>
      <c r="K37" s="6">
        <f t="shared" si="5"/>
        <v>99.111111111111114</v>
      </c>
      <c r="L37" s="8"/>
      <c r="M37" s="8">
        <v>100</v>
      </c>
      <c r="N37" s="8"/>
      <c r="O37" s="9">
        <f t="shared" si="1"/>
        <v>99.222222222222229</v>
      </c>
      <c r="P37" s="8"/>
      <c r="Q37" s="8">
        <v>100</v>
      </c>
      <c r="R37" s="8"/>
      <c r="S37" s="6">
        <v>100</v>
      </c>
      <c r="T37" s="8"/>
      <c r="U37" s="8">
        <v>100</v>
      </c>
      <c r="V37" s="8">
        <v>80</v>
      </c>
      <c r="W37" s="8">
        <v>93.3</v>
      </c>
      <c r="X37" s="8"/>
      <c r="Y37" s="8">
        <v>100</v>
      </c>
      <c r="Z37" s="8">
        <f t="shared" si="3"/>
        <v>74.325000000000003</v>
      </c>
      <c r="AA37" s="8"/>
      <c r="AB37" s="6">
        <f t="shared" si="2"/>
        <v>93.661111111111111</v>
      </c>
      <c r="AC37" s="8"/>
      <c r="AD37" s="6">
        <f t="shared" si="4"/>
        <v>92.995277777777773</v>
      </c>
      <c r="AE37" s="8"/>
    </row>
    <row r="38" spans="1:31" s="6" customFormat="1" ht="13.15" x14ac:dyDescent="0.4">
      <c r="A38" s="10">
        <v>20</v>
      </c>
      <c r="B38" s="7" t="s">
        <v>146</v>
      </c>
      <c r="C38" s="6">
        <v>89.3</v>
      </c>
      <c r="D38" s="8"/>
      <c r="E38" s="9">
        <v>100</v>
      </c>
      <c r="F38" s="8"/>
      <c r="G38" s="9">
        <f t="shared" si="0"/>
        <v>90.637500000000003</v>
      </c>
      <c r="H38" s="8"/>
      <c r="I38" s="8">
        <v>92.9</v>
      </c>
      <c r="J38" s="8">
        <v>80</v>
      </c>
      <c r="K38" s="6">
        <f t="shared" si="5"/>
        <v>90.033333333333331</v>
      </c>
      <c r="L38" s="8"/>
      <c r="M38" s="8"/>
      <c r="N38" s="8"/>
      <c r="O38" s="9">
        <f t="shared" si="1"/>
        <v>78.779166666666669</v>
      </c>
      <c r="P38" s="8"/>
      <c r="Q38" s="8">
        <v>100</v>
      </c>
      <c r="R38" s="8"/>
      <c r="S38" s="6">
        <v>100</v>
      </c>
      <c r="T38" s="8"/>
      <c r="U38" s="8">
        <v>60</v>
      </c>
      <c r="V38" s="8">
        <v>70</v>
      </c>
      <c r="W38" s="8">
        <v>63.3</v>
      </c>
      <c r="X38" s="8">
        <v>86.7</v>
      </c>
      <c r="Y38" s="8"/>
      <c r="Z38" s="8">
        <f t="shared" si="3"/>
        <v>70</v>
      </c>
      <c r="AA38" s="8"/>
      <c r="AB38" s="6">
        <f t="shared" si="2"/>
        <v>84.708333333333343</v>
      </c>
      <c r="AC38" s="8"/>
      <c r="AD38" s="6">
        <f t="shared" si="4"/>
        <v>86.295833333333334</v>
      </c>
      <c r="AE38" s="8"/>
    </row>
    <row r="39" spans="1:31" s="9" customFormat="1" ht="13.15" x14ac:dyDescent="0.4">
      <c r="A39" s="10">
        <v>21</v>
      </c>
      <c r="B39" s="7" t="s">
        <v>147</v>
      </c>
      <c r="C39" s="6">
        <v>79.5</v>
      </c>
      <c r="D39" s="8"/>
      <c r="E39" s="9">
        <v>100</v>
      </c>
      <c r="F39" s="8"/>
      <c r="G39" s="9">
        <f>(SUM((35*C39)+(5*E39))/40)</f>
        <v>82.0625</v>
      </c>
      <c r="H39" s="8"/>
      <c r="I39" s="8">
        <v>100</v>
      </c>
      <c r="J39" s="8">
        <v>80</v>
      </c>
      <c r="K39" s="6">
        <f t="shared" si="5"/>
        <v>95.555555555555557</v>
      </c>
      <c r="L39" s="8"/>
      <c r="M39" s="8"/>
      <c r="N39" s="8"/>
      <c r="O39" s="9">
        <f t="shared" si="1"/>
        <v>83.611111111111114</v>
      </c>
      <c r="P39" s="8"/>
      <c r="Q39" s="8">
        <v>100</v>
      </c>
      <c r="R39" s="8"/>
      <c r="S39" s="6">
        <v>100</v>
      </c>
      <c r="T39" s="8"/>
      <c r="U39" s="8">
        <v>80</v>
      </c>
      <c r="V39" s="8">
        <v>93.3</v>
      </c>
      <c r="W39" s="8"/>
      <c r="X39" s="8"/>
      <c r="Y39" s="8"/>
      <c r="Z39" s="8">
        <f t="shared" si="3"/>
        <v>43.325000000000003</v>
      </c>
      <c r="AA39" s="8"/>
      <c r="AB39" s="6">
        <f>(G39+O39)/2</f>
        <v>82.836805555555557</v>
      </c>
      <c r="AC39" s="8"/>
      <c r="AD39" s="6">
        <f t="shared" si="4"/>
        <v>82.318263888888893</v>
      </c>
      <c r="AE39" s="8"/>
    </row>
    <row r="40" spans="1:31" s="9" customFormat="1" ht="13.15" x14ac:dyDescent="0.4">
      <c r="A40" s="10">
        <v>22</v>
      </c>
      <c r="B40" s="7" t="s">
        <v>148</v>
      </c>
      <c r="C40" s="6">
        <v>91.9</v>
      </c>
      <c r="D40" s="8"/>
      <c r="E40" s="9">
        <v>100</v>
      </c>
      <c r="F40" s="8"/>
      <c r="G40" s="9">
        <f>(SUM((35*C40)+(5*E40))/40)</f>
        <v>92.912499999999994</v>
      </c>
      <c r="H40" s="8"/>
      <c r="I40" s="8">
        <v>91.4</v>
      </c>
      <c r="J40" s="8">
        <v>72</v>
      </c>
      <c r="K40" s="6">
        <f t="shared" si="5"/>
        <v>87.088888888888889</v>
      </c>
      <c r="L40" s="8"/>
      <c r="M40" s="8">
        <v>95</v>
      </c>
      <c r="N40" s="8"/>
      <c r="O40" s="9">
        <f t="shared" si="1"/>
        <v>88.077777777777783</v>
      </c>
      <c r="P40" s="8"/>
      <c r="Q40" s="8">
        <v>100</v>
      </c>
      <c r="R40" s="8"/>
      <c r="S40" s="6">
        <v>100</v>
      </c>
      <c r="T40" s="8"/>
      <c r="U40" s="8">
        <v>70</v>
      </c>
      <c r="V40" s="8">
        <v>90</v>
      </c>
      <c r="W40" s="8">
        <v>100</v>
      </c>
      <c r="X40" s="8">
        <v>66.7</v>
      </c>
      <c r="Y40" s="8"/>
      <c r="Z40" s="8">
        <f t="shared" si="3"/>
        <v>81.674999999999997</v>
      </c>
      <c r="AA40" s="8"/>
      <c r="AB40" s="6">
        <f>(G40+O40)/2</f>
        <v>90.495138888888889</v>
      </c>
      <c r="AC40" s="8"/>
      <c r="AD40" s="6">
        <f t="shared" si="4"/>
        <v>91.514097222222233</v>
      </c>
      <c r="AE40" s="8"/>
    </row>
    <row r="41" spans="1:31" s="6" customFormat="1" ht="13.15" x14ac:dyDescent="0.4">
      <c r="A41" s="10">
        <v>23</v>
      </c>
      <c r="B41" s="7" t="s">
        <v>149</v>
      </c>
      <c r="C41" s="6">
        <v>89.3</v>
      </c>
      <c r="D41" s="8"/>
      <c r="E41" s="9">
        <v>100</v>
      </c>
      <c r="F41" s="8"/>
      <c r="G41" s="9">
        <f t="shared" ref="G41:G48" si="6">(SUM((35*C41)+(5*E41))/40)</f>
        <v>90.637500000000003</v>
      </c>
      <c r="H41" s="8"/>
      <c r="I41" s="8">
        <v>100</v>
      </c>
      <c r="J41" s="8">
        <v>52</v>
      </c>
      <c r="K41" s="6">
        <f t="shared" si="5"/>
        <v>89.333333333333329</v>
      </c>
      <c r="L41" s="8"/>
      <c r="M41" s="8">
        <v>100</v>
      </c>
      <c r="N41" s="8"/>
      <c r="O41" s="9">
        <f t="shared" si="1"/>
        <v>90.666666666666657</v>
      </c>
      <c r="P41" s="8"/>
      <c r="Q41" s="8">
        <v>100</v>
      </c>
      <c r="R41" s="8"/>
      <c r="S41" s="6">
        <v>100</v>
      </c>
      <c r="T41" s="8"/>
      <c r="U41" s="8">
        <v>80</v>
      </c>
      <c r="V41" s="8">
        <v>40</v>
      </c>
      <c r="W41" s="8">
        <v>80</v>
      </c>
      <c r="X41" s="8">
        <v>80</v>
      </c>
      <c r="Y41" s="8">
        <v>66.7</v>
      </c>
      <c r="Z41" s="8">
        <f t="shared" si="3"/>
        <v>74.001999999999995</v>
      </c>
      <c r="AA41" s="8"/>
      <c r="AB41" s="6">
        <f t="shared" ref="AB41:AB48" si="7">(G41+O41)/2</f>
        <v>90.652083333333337</v>
      </c>
      <c r="AC41" s="8"/>
      <c r="AD41" s="6">
        <f t="shared" si="4"/>
        <v>90.856658333333343</v>
      </c>
      <c r="AE41" s="8"/>
    </row>
    <row r="42" spans="1:31" s="6" customFormat="1" ht="13.15" x14ac:dyDescent="0.4">
      <c r="A42" s="10">
        <v>24</v>
      </c>
      <c r="B42" s="7" t="s">
        <v>150</v>
      </c>
      <c r="C42" s="6">
        <v>84.8</v>
      </c>
      <c r="D42" s="8"/>
      <c r="E42" s="9">
        <v>100</v>
      </c>
      <c r="F42" s="8"/>
      <c r="G42" s="9">
        <f t="shared" si="6"/>
        <v>86.7</v>
      </c>
      <c r="H42" s="8"/>
      <c r="I42" s="8">
        <v>94.3</v>
      </c>
      <c r="J42" s="8">
        <v>60</v>
      </c>
      <c r="K42" s="6">
        <f t="shared" si="5"/>
        <v>86.677777777777777</v>
      </c>
      <c r="L42" s="8"/>
      <c r="M42" s="8">
        <v>100</v>
      </c>
      <c r="N42" s="8"/>
      <c r="O42" s="9">
        <f t="shared" si="1"/>
        <v>88.343055555555551</v>
      </c>
      <c r="P42" s="8"/>
      <c r="Q42" s="8">
        <v>100</v>
      </c>
      <c r="R42" s="8"/>
      <c r="S42" s="6">
        <v>100</v>
      </c>
      <c r="T42" s="8"/>
      <c r="U42" s="8"/>
      <c r="V42" s="8"/>
      <c r="W42" s="8"/>
      <c r="X42" s="8"/>
      <c r="Y42" s="8"/>
      <c r="Z42" s="8">
        <f t="shared" si="3"/>
        <v>0</v>
      </c>
      <c r="AA42" s="8"/>
      <c r="AB42" s="6">
        <f t="shared" si="7"/>
        <v>87.521527777777777</v>
      </c>
      <c r="AC42" s="8"/>
      <c r="AD42" s="6">
        <f t="shared" si="4"/>
        <v>81.26506944444445</v>
      </c>
      <c r="AE42" s="8"/>
    </row>
    <row r="43" spans="1:31" s="6" customFormat="1" ht="13.15" x14ac:dyDescent="0.4">
      <c r="A43" s="10">
        <v>25</v>
      </c>
      <c r="B43" s="7" t="s">
        <v>151</v>
      </c>
      <c r="C43" s="6">
        <v>80.400000000000006</v>
      </c>
      <c r="D43" s="8"/>
      <c r="E43" s="9">
        <v>100</v>
      </c>
      <c r="F43" s="8"/>
      <c r="G43" s="9">
        <f t="shared" si="6"/>
        <v>82.85</v>
      </c>
      <c r="H43" s="8"/>
      <c r="I43" s="8">
        <v>97.1</v>
      </c>
      <c r="J43" s="8"/>
      <c r="K43" s="6">
        <f t="shared" si="5"/>
        <v>75.522222222222226</v>
      </c>
      <c r="L43" s="8"/>
      <c r="M43" s="8">
        <v>100</v>
      </c>
      <c r="N43" s="8"/>
      <c r="O43" s="9">
        <f t="shared" si="1"/>
        <v>78.581944444444446</v>
      </c>
      <c r="P43" s="8"/>
      <c r="Q43" s="8">
        <v>100</v>
      </c>
      <c r="R43" s="8"/>
      <c r="S43" s="6">
        <v>100</v>
      </c>
      <c r="T43" s="8"/>
      <c r="U43" s="8">
        <v>80</v>
      </c>
      <c r="V43" s="8">
        <v>60</v>
      </c>
      <c r="W43" s="8">
        <v>100</v>
      </c>
      <c r="X43" s="8">
        <v>80</v>
      </c>
      <c r="Y43" s="8">
        <v>100</v>
      </c>
      <c r="Z43" s="8">
        <f t="shared" si="3"/>
        <v>86</v>
      </c>
      <c r="AA43" s="8"/>
      <c r="AB43" s="6">
        <f t="shared" si="7"/>
        <v>80.71597222222222</v>
      </c>
      <c r="AC43" s="8"/>
      <c r="AD43" s="6">
        <f t="shared" si="4"/>
        <v>85.101180555555544</v>
      </c>
      <c r="AE43" s="8"/>
    </row>
    <row r="44" spans="1:31" s="6" customFormat="1" ht="13.15" x14ac:dyDescent="0.4">
      <c r="A44" s="10">
        <v>26</v>
      </c>
      <c r="B44" s="7" t="s">
        <v>152</v>
      </c>
      <c r="C44" s="6">
        <v>94.3</v>
      </c>
      <c r="D44" s="8"/>
      <c r="E44" s="9">
        <v>100</v>
      </c>
      <c r="F44" s="8"/>
      <c r="G44" s="9">
        <f t="shared" si="6"/>
        <v>95.012500000000003</v>
      </c>
      <c r="H44" s="8"/>
      <c r="I44" s="8">
        <v>85.7</v>
      </c>
      <c r="J44" s="8">
        <v>80</v>
      </c>
      <c r="K44" s="6">
        <f t="shared" si="5"/>
        <v>84.433333333333337</v>
      </c>
      <c r="L44" s="8"/>
      <c r="M44" s="8">
        <v>100</v>
      </c>
      <c r="N44" s="8"/>
      <c r="O44" s="9">
        <f t="shared" si="1"/>
        <v>86.379166666666677</v>
      </c>
      <c r="P44" s="8"/>
      <c r="Q44" s="8">
        <v>100</v>
      </c>
      <c r="R44" s="8"/>
      <c r="S44" s="6">
        <v>100</v>
      </c>
      <c r="T44" s="8"/>
      <c r="U44" s="8">
        <v>100</v>
      </c>
      <c r="V44" s="8">
        <v>90</v>
      </c>
      <c r="W44" s="8">
        <v>100</v>
      </c>
      <c r="X44" s="8">
        <v>93.3</v>
      </c>
      <c r="Y44" s="8"/>
      <c r="Z44" s="8">
        <f t="shared" si="3"/>
        <v>95.825000000000003</v>
      </c>
      <c r="AA44" s="8"/>
      <c r="AB44" s="6">
        <f t="shared" si="7"/>
        <v>90.69583333333334</v>
      </c>
      <c r="AC44" s="8"/>
      <c r="AD44" s="6">
        <f t="shared" si="4"/>
        <v>93.069583333333341</v>
      </c>
      <c r="AE44" s="8"/>
    </row>
    <row r="45" spans="1:31" s="6" customFormat="1" ht="13.15" x14ac:dyDescent="0.4">
      <c r="A45" s="10">
        <v>27</v>
      </c>
      <c r="B45" s="7" t="s">
        <v>153</v>
      </c>
      <c r="C45" s="6">
        <v>80.8</v>
      </c>
      <c r="D45" s="8"/>
      <c r="E45" s="9">
        <v>100</v>
      </c>
      <c r="F45" s="8"/>
      <c r="G45" s="9">
        <f t="shared" si="6"/>
        <v>83.2</v>
      </c>
      <c r="H45" s="8"/>
      <c r="I45" s="8">
        <v>85.7</v>
      </c>
      <c r="J45" s="8">
        <v>60</v>
      </c>
      <c r="K45" s="6">
        <f t="shared" si="5"/>
        <v>79.988888888888894</v>
      </c>
      <c r="L45" s="8"/>
      <c r="M45" s="8">
        <v>100</v>
      </c>
      <c r="N45" s="8"/>
      <c r="O45" s="9">
        <f t="shared" si="1"/>
        <v>82.490277777777777</v>
      </c>
      <c r="P45" s="8"/>
      <c r="Q45" s="8">
        <v>100</v>
      </c>
      <c r="R45" s="8"/>
      <c r="S45" s="6">
        <v>100</v>
      </c>
      <c r="T45" s="8"/>
      <c r="U45" s="8">
        <v>0</v>
      </c>
      <c r="V45" s="8">
        <v>50</v>
      </c>
      <c r="W45" s="8"/>
      <c r="X45" s="8">
        <v>53.3</v>
      </c>
      <c r="Y45" s="8">
        <v>100</v>
      </c>
      <c r="Z45" s="8">
        <f t="shared" si="3"/>
        <v>31.824999999999999</v>
      </c>
      <c r="AA45" s="8"/>
      <c r="AB45" s="6">
        <f t="shared" si="7"/>
        <v>82.845138888888897</v>
      </c>
      <c r="AC45" s="8"/>
      <c r="AD45" s="6">
        <f t="shared" si="4"/>
        <v>81.17409722222223</v>
      </c>
      <c r="AE45" s="8"/>
    </row>
    <row r="46" spans="1:31" s="6" customFormat="1" ht="13.15" x14ac:dyDescent="0.4">
      <c r="A46" s="10">
        <v>28</v>
      </c>
      <c r="B46" s="7" t="s">
        <v>154</v>
      </c>
      <c r="C46" s="6">
        <v>97.4</v>
      </c>
      <c r="D46" s="8"/>
      <c r="E46" s="9">
        <v>100</v>
      </c>
      <c r="F46" s="8"/>
      <c r="G46" s="9">
        <f t="shared" si="6"/>
        <v>97.724999999999994</v>
      </c>
      <c r="H46" s="8"/>
      <c r="I46" s="8">
        <v>100</v>
      </c>
      <c r="J46" s="8">
        <v>68</v>
      </c>
      <c r="K46" s="6">
        <f t="shared" si="5"/>
        <v>92.888888888888886</v>
      </c>
      <c r="L46" s="8"/>
      <c r="M46" s="8">
        <v>100</v>
      </c>
      <c r="N46" s="8"/>
      <c r="O46" s="9">
        <f t="shared" si="1"/>
        <v>93.777777777777771</v>
      </c>
      <c r="P46" s="8"/>
      <c r="Q46" s="8">
        <v>100</v>
      </c>
      <c r="R46" s="8"/>
      <c r="S46" s="6">
        <v>100</v>
      </c>
      <c r="T46" s="8"/>
      <c r="U46" s="8">
        <v>90</v>
      </c>
      <c r="V46" s="8">
        <v>70</v>
      </c>
      <c r="W46" s="8">
        <v>86.7</v>
      </c>
      <c r="X46" s="8">
        <v>80</v>
      </c>
      <c r="Y46" s="8">
        <v>100</v>
      </c>
      <c r="Z46" s="8">
        <f t="shared" si="3"/>
        <v>87.674999999999997</v>
      </c>
      <c r="AA46" s="8"/>
      <c r="AB46" s="6">
        <f t="shared" si="7"/>
        <v>95.751388888888883</v>
      </c>
      <c r="AC46" s="8"/>
      <c r="AD46" s="6">
        <f t="shared" si="4"/>
        <v>95.793472222222221</v>
      </c>
      <c r="AE46" s="8"/>
    </row>
    <row r="47" spans="1:31" s="6" customFormat="1" ht="13.15" x14ac:dyDescent="0.4">
      <c r="A47" s="10">
        <v>29</v>
      </c>
      <c r="B47" s="7" t="s">
        <v>155</v>
      </c>
      <c r="D47" s="8"/>
      <c r="E47" s="9"/>
      <c r="F47" s="8"/>
      <c r="G47" s="9">
        <f t="shared" si="6"/>
        <v>0</v>
      </c>
      <c r="H47" s="8"/>
      <c r="I47" s="8"/>
      <c r="J47" s="8"/>
      <c r="K47" s="6">
        <f t="shared" si="5"/>
        <v>0</v>
      </c>
      <c r="L47" s="8"/>
      <c r="M47" s="8"/>
      <c r="N47" s="8"/>
      <c r="O47" s="9">
        <f t="shared" si="1"/>
        <v>0</v>
      </c>
      <c r="P47" s="8"/>
      <c r="Q47" s="8"/>
      <c r="R47" s="8"/>
      <c r="T47" s="8"/>
      <c r="U47" s="8"/>
      <c r="V47" s="8"/>
      <c r="W47" s="8"/>
      <c r="X47" s="8"/>
      <c r="Y47" s="8"/>
      <c r="Z47" s="8">
        <f t="shared" si="3"/>
        <v>0</v>
      </c>
      <c r="AA47" s="8"/>
      <c r="AB47" s="6">
        <f t="shared" si="7"/>
        <v>0</v>
      </c>
      <c r="AC47" s="8"/>
      <c r="AD47" s="6">
        <f t="shared" si="4"/>
        <v>0</v>
      </c>
      <c r="AE47" s="8"/>
    </row>
    <row r="48" spans="1:31" s="6" customFormat="1" ht="13.15" x14ac:dyDescent="0.4">
      <c r="A48" s="10">
        <v>30</v>
      </c>
      <c r="B48" s="7" t="s">
        <v>156</v>
      </c>
      <c r="C48" s="6">
        <v>76.900000000000006</v>
      </c>
      <c r="D48" s="8"/>
      <c r="E48" s="9"/>
      <c r="F48" s="8"/>
      <c r="G48" s="9">
        <f t="shared" si="6"/>
        <v>67.287499999999994</v>
      </c>
      <c r="H48" s="8"/>
      <c r="I48" s="8">
        <v>78.599999999999994</v>
      </c>
      <c r="J48" s="8">
        <v>56</v>
      </c>
      <c r="K48" s="6">
        <f t="shared" si="5"/>
        <v>73.577777777777783</v>
      </c>
      <c r="L48" s="8"/>
      <c r="M48" s="8"/>
      <c r="N48" s="8"/>
      <c r="O48" s="9">
        <f t="shared" si="1"/>
        <v>64.38055555555556</v>
      </c>
      <c r="P48" s="8"/>
      <c r="Q48" s="8"/>
      <c r="R48" s="8"/>
      <c r="T48" s="8"/>
      <c r="U48" s="8"/>
      <c r="V48" s="8"/>
      <c r="W48" s="8"/>
      <c r="X48" s="8"/>
      <c r="Y48" s="8"/>
      <c r="Z48" s="8">
        <f t="shared" si="3"/>
        <v>0</v>
      </c>
      <c r="AA48" s="8"/>
      <c r="AB48" s="6">
        <f t="shared" si="7"/>
        <v>65.834027777777777</v>
      </c>
      <c r="AC48" s="8"/>
      <c r="AD48" s="6">
        <f t="shared" si="4"/>
        <v>46.083819444444444</v>
      </c>
      <c r="AE48" s="8"/>
    </row>
    <row r="49" spans="1:31" s="6" customFormat="1" ht="13.15" x14ac:dyDescent="0.4">
      <c r="A49" s="10">
        <v>31</v>
      </c>
      <c r="B49" s="7" t="s">
        <v>157</v>
      </c>
      <c r="C49" s="6">
        <v>94.1</v>
      </c>
      <c r="D49" s="8"/>
      <c r="E49" s="9">
        <v>100</v>
      </c>
      <c r="F49" s="8"/>
      <c r="G49" s="9">
        <f>(SUM((35*C49)+(5*E49))/40)</f>
        <v>94.837500000000006</v>
      </c>
      <c r="H49" s="8"/>
      <c r="I49" s="8">
        <v>100</v>
      </c>
      <c r="J49" s="8">
        <v>100</v>
      </c>
      <c r="K49" s="6">
        <f t="shared" si="5"/>
        <v>100</v>
      </c>
      <c r="L49" s="8"/>
      <c r="M49" s="8">
        <v>100</v>
      </c>
      <c r="N49" s="8"/>
      <c r="O49" s="9">
        <f t="shared" si="1"/>
        <v>100</v>
      </c>
      <c r="P49" s="8"/>
      <c r="Q49" s="8">
        <v>100</v>
      </c>
      <c r="R49" s="8"/>
      <c r="S49" s="6">
        <v>100</v>
      </c>
      <c r="T49" s="8"/>
      <c r="U49" s="8">
        <v>90</v>
      </c>
      <c r="V49" s="8">
        <v>100</v>
      </c>
      <c r="W49" s="8">
        <v>93.3</v>
      </c>
      <c r="X49" s="8">
        <v>100</v>
      </c>
      <c r="Y49" s="8">
        <v>100</v>
      </c>
      <c r="Z49" s="8">
        <f t="shared" si="3"/>
        <v>101.825</v>
      </c>
      <c r="AA49" s="8"/>
      <c r="AB49" s="6">
        <f>(G49+O49)/2</f>
        <v>97.418750000000003</v>
      </c>
      <c r="AC49" s="8"/>
      <c r="AD49" s="6">
        <f t="shared" si="4"/>
        <v>98.375624999999999</v>
      </c>
      <c r="AE49" s="8"/>
    </row>
    <row r="50" spans="1:31" ht="13.15" x14ac:dyDescent="0.4">
      <c r="A50" s="10">
        <v>32</v>
      </c>
      <c r="B50" s="7" t="s">
        <v>158</v>
      </c>
      <c r="C50" s="6">
        <v>89</v>
      </c>
      <c r="D50" s="8"/>
      <c r="E50" s="9">
        <v>100</v>
      </c>
      <c r="F50" s="8"/>
      <c r="G50" s="8">
        <f>(SUM((35*C50)+(5*E50))/40)</f>
        <v>90.375</v>
      </c>
      <c r="H50" s="8"/>
      <c r="I50" s="8">
        <v>100</v>
      </c>
      <c r="J50" s="8">
        <v>76</v>
      </c>
      <c r="K50" s="6">
        <f t="shared" si="5"/>
        <v>94.666666666666671</v>
      </c>
      <c r="L50" s="8"/>
      <c r="M50" s="8">
        <v>100</v>
      </c>
      <c r="N50" s="8"/>
      <c r="O50" s="9">
        <f t="shared" si="1"/>
        <v>95.333333333333343</v>
      </c>
      <c r="P50" s="8"/>
      <c r="Q50" s="8">
        <v>100</v>
      </c>
      <c r="R50" s="8"/>
      <c r="S50" s="6">
        <v>100</v>
      </c>
      <c r="T50" s="8"/>
      <c r="U50" s="8">
        <v>80</v>
      </c>
      <c r="V50" s="8">
        <v>60</v>
      </c>
      <c r="W50" s="8">
        <v>80</v>
      </c>
      <c r="X50" s="8">
        <v>80</v>
      </c>
      <c r="Y50" s="8"/>
      <c r="Z50" s="8">
        <f t="shared" si="3"/>
        <v>75</v>
      </c>
      <c r="AA50" s="8"/>
      <c r="AB50" s="6">
        <f>(G50+O50)/2</f>
        <v>92.854166666666671</v>
      </c>
      <c r="AC50" s="8"/>
      <c r="AD50" s="6">
        <f t="shared" si="4"/>
        <v>92.497916666666683</v>
      </c>
      <c r="AE50" s="8"/>
    </row>
    <row r="51" spans="1:31" ht="13.15" x14ac:dyDescent="0.4">
      <c r="A51" s="10">
        <v>33</v>
      </c>
      <c r="B51" s="7" t="s">
        <v>159</v>
      </c>
      <c r="C51" s="6">
        <v>91.1</v>
      </c>
      <c r="D51" s="8"/>
      <c r="E51" s="9">
        <v>100</v>
      </c>
      <c r="F51" s="8"/>
      <c r="G51" s="8">
        <f>(SUM((35*C51)+(5*E51))/40)</f>
        <v>92.212500000000006</v>
      </c>
      <c r="H51" s="8"/>
      <c r="I51" s="8">
        <v>97.1</v>
      </c>
      <c r="J51" s="8">
        <v>80</v>
      </c>
      <c r="K51" s="6">
        <f t="shared" si="5"/>
        <v>93.3</v>
      </c>
      <c r="L51" s="8"/>
      <c r="M51" s="8"/>
      <c r="N51" s="8"/>
      <c r="O51" s="9">
        <f t="shared" si="1"/>
        <v>81.637500000000003</v>
      </c>
      <c r="P51" s="8"/>
      <c r="Q51" s="8">
        <v>100</v>
      </c>
      <c r="R51" s="8"/>
      <c r="S51" s="6"/>
      <c r="T51" s="8"/>
      <c r="U51" s="8">
        <v>80</v>
      </c>
      <c r="V51" s="8">
        <v>80</v>
      </c>
      <c r="W51" s="8">
        <v>80</v>
      </c>
      <c r="X51" s="8">
        <v>73.3</v>
      </c>
      <c r="Y51" s="8"/>
      <c r="Z51" s="8">
        <f t="shared" si="3"/>
        <v>78.325000000000003</v>
      </c>
      <c r="AA51" s="8"/>
      <c r="AB51" s="6">
        <f>(G51+O51)/2</f>
        <v>86.925000000000011</v>
      </c>
      <c r="AC51" s="8"/>
      <c r="AD51" s="6">
        <f t="shared" si="4"/>
        <v>78.680000000000007</v>
      </c>
      <c r="AE51" s="8"/>
    </row>
    <row r="52" spans="1:31" ht="13.15" x14ac:dyDescent="0.4">
      <c r="A52" s="10">
        <v>34</v>
      </c>
      <c r="B52" s="7" t="s">
        <v>160</v>
      </c>
      <c r="C52" s="6">
        <v>92.4</v>
      </c>
      <c r="D52" s="8"/>
      <c r="E52" s="9">
        <v>100</v>
      </c>
      <c r="F52" s="8"/>
      <c r="G52" s="8">
        <f>(SUM((35*C52)+(5*E52))/40)</f>
        <v>93.35</v>
      </c>
      <c r="H52" s="8"/>
      <c r="I52" s="8">
        <v>100</v>
      </c>
      <c r="J52" s="8">
        <v>96</v>
      </c>
      <c r="K52" s="6">
        <f t="shared" si="5"/>
        <v>99.111111111111114</v>
      </c>
      <c r="L52" s="8"/>
      <c r="M52" s="8"/>
      <c r="N52" s="8"/>
      <c r="O52" s="9">
        <f t="shared" si="1"/>
        <v>86.722222222222229</v>
      </c>
      <c r="P52" s="8"/>
      <c r="Q52" s="8">
        <v>93.3</v>
      </c>
      <c r="R52" s="8"/>
      <c r="S52" s="6">
        <v>100</v>
      </c>
      <c r="T52" s="8"/>
      <c r="U52" s="8">
        <v>90</v>
      </c>
      <c r="V52" s="8">
        <v>80</v>
      </c>
      <c r="W52" s="8">
        <v>100</v>
      </c>
      <c r="X52" s="8">
        <v>73.3</v>
      </c>
      <c r="Y52" s="8">
        <v>100</v>
      </c>
      <c r="Z52" s="8">
        <f t="shared" si="3"/>
        <v>91.825000000000003</v>
      </c>
      <c r="AA52" s="8"/>
      <c r="AB52" s="6">
        <f>(G52+O52)/2</f>
        <v>90.036111111111111</v>
      </c>
      <c r="AC52" s="8"/>
      <c r="AD52" s="6">
        <f t="shared" si="4"/>
        <v>91.537777777777777</v>
      </c>
      <c r="AE52" s="8"/>
    </row>
    <row r="53" spans="1:31" x14ac:dyDescent="0.35">
      <c r="C53" s="6"/>
      <c r="D53" s="6"/>
      <c r="E53" s="6"/>
      <c r="F53" s="6"/>
      <c r="G53" s="6"/>
      <c r="H53" s="6"/>
      <c r="I53" s="6"/>
      <c r="J53" s="6"/>
      <c r="K53" s="6"/>
      <c r="L53" s="6"/>
      <c r="AC53" s="6"/>
    </row>
    <row r="54" spans="1:31" x14ac:dyDescent="0.35">
      <c r="C54" s="6"/>
      <c r="D54" s="6"/>
      <c r="E54" s="6"/>
      <c r="F54" s="6"/>
      <c r="G54" s="6"/>
      <c r="H54" s="6"/>
      <c r="I54" s="6"/>
      <c r="J54" s="6"/>
      <c r="K54" s="6"/>
      <c r="L54" s="6"/>
      <c r="AC54" s="6"/>
    </row>
    <row r="55" spans="1:31" x14ac:dyDescent="0.35">
      <c r="C55" s="6"/>
      <c r="D55" s="6"/>
      <c r="E55" s="6"/>
      <c r="F55" s="6"/>
      <c r="G55" s="6"/>
      <c r="H55" s="6"/>
      <c r="I55" s="6"/>
      <c r="J55" s="6"/>
      <c r="K55" s="6"/>
      <c r="L55" s="6"/>
      <c r="AC55" s="6"/>
    </row>
    <row r="56" spans="1:31" x14ac:dyDescent="0.35">
      <c r="C56" s="6"/>
      <c r="D56" s="6"/>
      <c r="E56" s="6"/>
      <c r="F56" s="6"/>
      <c r="G56" s="6"/>
      <c r="H56" s="6"/>
      <c r="I56" s="6"/>
      <c r="J56" s="6"/>
      <c r="K56" s="6"/>
      <c r="L56" s="6"/>
    </row>
    <row r="57" spans="1:31" x14ac:dyDescent="0.35">
      <c r="C57" s="6"/>
      <c r="D57" s="6"/>
      <c r="E57" s="6"/>
      <c r="F57" s="6"/>
      <c r="G57" s="6"/>
      <c r="H57" s="6"/>
      <c r="I57" s="6"/>
      <c r="J57" s="6"/>
      <c r="K57" s="6"/>
      <c r="L57" s="6"/>
    </row>
    <row r="58" spans="1:31" x14ac:dyDescent="0.35">
      <c r="C58" s="6"/>
      <c r="D58" s="6"/>
      <c r="E58" s="6"/>
      <c r="F58" s="6"/>
      <c r="G58" s="6"/>
      <c r="H58" s="6"/>
      <c r="I58" s="6"/>
      <c r="J58" s="6"/>
      <c r="K58" s="6"/>
      <c r="L58" s="6"/>
    </row>
    <row r="59" spans="1:31" x14ac:dyDescent="0.35">
      <c r="C59" s="6"/>
      <c r="D59" s="6"/>
      <c r="E59" s="6"/>
      <c r="F59" s="6"/>
      <c r="G59" s="6"/>
      <c r="H59" s="6"/>
      <c r="I59" s="6"/>
      <c r="J59" s="6"/>
      <c r="K59" s="6"/>
      <c r="L59" s="6"/>
    </row>
    <row r="60" spans="1:31" x14ac:dyDescent="0.35">
      <c r="C60" s="6"/>
      <c r="D60" s="6"/>
      <c r="E60" s="6"/>
      <c r="F60" s="6"/>
      <c r="G60" s="6"/>
      <c r="H60" s="6"/>
      <c r="I60" s="6"/>
      <c r="J60" s="6"/>
      <c r="K60" s="6"/>
      <c r="L60" s="6"/>
    </row>
    <row r="61" spans="1:31" x14ac:dyDescent="0.35">
      <c r="C61" s="6"/>
      <c r="D61" s="6"/>
      <c r="E61" s="6"/>
      <c r="F61" s="6"/>
      <c r="G61" s="6"/>
      <c r="H61" s="6"/>
      <c r="I61" s="6"/>
      <c r="J61" s="6"/>
      <c r="K61" s="6"/>
      <c r="L61" s="6"/>
    </row>
    <row r="62" spans="1:31" x14ac:dyDescent="0.35">
      <c r="C62" s="6"/>
      <c r="D62" s="6"/>
      <c r="E62" s="6"/>
      <c r="F62" s="6"/>
      <c r="G62" s="6"/>
      <c r="H62" s="6"/>
      <c r="I62" s="6"/>
      <c r="J62" s="6"/>
      <c r="K62" s="6"/>
      <c r="L62" s="6"/>
    </row>
    <row r="63" spans="1:31" x14ac:dyDescent="0.35">
      <c r="C63" s="6"/>
      <c r="D63" s="6"/>
      <c r="E63" s="6"/>
      <c r="F63" s="6"/>
      <c r="G63" s="6"/>
      <c r="H63" s="6"/>
      <c r="I63" s="6"/>
      <c r="J63" s="6"/>
      <c r="K63" s="6"/>
      <c r="L63" s="6"/>
    </row>
    <row r="64" spans="1:31" x14ac:dyDescent="0.35">
      <c r="C64" s="6"/>
      <c r="D64" s="6"/>
      <c r="E64" s="6"/>
      <c r="F64" s="6"/>
      <c r="G64" s="6"/>
      <c r="H64" s="6"/>
      <c r="I64" s="6"/>
      <c r="J64" s="6"/>
      <c r="K64" s="6"/>
      <c r="L64" s="6"/>
    </row>
    <row r="65" spans="3:12" x14ac:dyDescent="0.35">
      <c r="C65" s="6"/>
      <c r="D65" s="6"/>
      <c r="E65" s="6"/>
      <c r="F65" s="6"/>
      <c r="G65" s="6"/>
      <c r="H65" s="6"/>
      <c r="I65" s="6"/>
      <c r="J65" s="6"/>
      <c r="K65" s="6"/>
      <c r="L65" s="6"/>
    </row>
    <row r="66" spans="3:12" x14ac:dyDescent="0.35">
      <c r="C66" s="6"/>
      <c r="D66" s="6"/>
      <c r="E66" s="6"/>
      <c r="F66" s="6"/>
      <c r="G66" s="6"/>
      <c r="H66" s="6"/>
      <c r="I66" s="6"/>
      <c r="J66" s="6"/>
      <c r="K66" s="6"/>
      <c r="L66" s="6"/>
    </row>
    <row r="67" spans="3:12" x14ac:dyDescent="0.35">
      <c r="C67" s="6"/>
      <c r="D67" s="6"/>
      <c r="E67" s="6"/>
      <c r="F67" s="6"/>
      <c r="G67" s="6"/>
      <c r="H67" s="6"/>
      <c r="I67" s="6"/>
      <c r="J67" s="6"/>
      <c r="K67" s="6"/>
      <c r="L67" s="6"/>
    </row>
    <row r="68" spans="3:12" x14ac:dyDescent="0.35">
      <c r="E68" s="6"/>
      <c r="F68" s="6"/>
      <c r="G68" s="6"/>
      <c r="H68" s="6"/>
      <c r="I68" s="6"/>
      <c r="J68" s="6"/>
      <c r="K68" s="6"/>
      <c r="L68" s="6"/>
    </row>
    <row r="69" spans="3:12" x14ac:dyDescent="0.35">
      <c r="E69" s="6"/>
      <c r="F69" s="6"/>
      <c r="G69" s="6"/>
      <c r="H69" s="6"/>
      <c r="I69" s="6"/>
      <c r="J69" s="6"/>
      <c r="K69" s="6"/>
      <c r="L69" s="6"/>
    </row>
    <row r="70" spans="3:12" x14ac:dyDescent="0.35">
      <c r="E70" s="6"/>
      <c r="F70" s="6"/>
      <c r="G70" s="6"/>
      <c r="H70" s="6"/>
      <c r="I70" s="6"/>
      <c r="J70" s="6"/>
      <c r="K70" s="6"/>
      <c r="L70" s="6"/>
    </row>
  </sheetData>
  <phoneticPr fontId="0" type="noConversion"/>
  <hyperlinks>
    <hyperlink ref="A9" r:id="rId1"/>
    <hyperlink ref="A10" r:id="rId2" display="http://ccsweb.njit.edu"/>
  </hyperlinks>
  <printOptions gridLines="1"/>
  <pageMargins left="0.75" right="0.75" top="1" bottom="1" header="0.5" footer="0.5"/>
  <pageSetup scale="58" orientation="landscape" horizontalDpi="360" r:id="rId3"/>
  <headerFooter alignWithMargins="0"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Grades CIS677-104</vt:lpstr>
      <vt:lpstr>Attendance</vt:lpstr>
      <vt:lpstr>Grades CSC 101</vt:lpstr>
    </vt:vector>
  </TitlesOfParts>
  <Company>Berkeley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CSC 101: Comptuer Science I: Grades</dc:title>
  <dc:creator>Dr. Betty Anne Jacoby</dc:creator>
  <cp:lastModifiedBy>sunny</cp:lastModifiedBy>
  <cp:lastPrinted>2001-08-05T16:06:49Z</cp:lastPrinted>
  <dcterms:created xsi:type="dcterms:W3CDTF">2000-10-20T03:35:04Z</dcterms:created>
  <dcterms:modified xsi:type="dcterms:W3CDTF">2018-07-20T11:12:45Z</dcterms:modified>
</cp:coreProperties>
</file>