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F42B3629-8E46-4FBC-8D4C-E9D96E510209}" xr6:coauthVersionLast="34" xr6:coauthVersionMax="34" xr10:uidLastSave="{00000000-0000-0000-0000-000000000000}"/>
  <bookViews>
    <workbookView xWindow="32768" yWindow="32768" windowWidth="5085" windowHeight="11640"/>
  </bookViews>
  <sheets>
    <sheet name="GHG" sheetId="1" r:id="rId1"/>
  </sheets>
  <externalReferences>
    <externalReference r:id="rId2"/>
    <externalReference r:id="rId3"/>
  </externalReferences>
  <definedNames>
    <definedName name="actReg">[2]LMmapCode!$J$11</definedName>
    <definedName name="actRegCode">[2]LMmapCode!$J$13</definedName>
    <definedName name="actRegValue">[2]LMmapCode!$J$12</definedName>
    <definedName name="cls0">[2]LMmapCode!$F$8</definedName>
    <definedName name="_cls1">[2]LMmapCode!$F$3</definedName>
    <definedName name="_cls2">[2]LMmapCode!$F$4</definedName>
    <definedName name="_cls3">[2]LMmapCode!$F$5</definedName>
    <definedName name="_cls4">[2]LMmapCode!$F$6</definedName>
    <definedName name="_cls5">[2]LMmapCode!$F$7</definedName>
    <definedName name="_cls6">[2]LMmapCode!$F$8</definedName>
    <definedName name="clsValue">[2]LMmapCode!$J$3:$K$8</definedName>
    <definedName name="country">'[1]Country &amp; ID'!$A$2:$A$237</definedName>
    <definedName name="RegData">[2]W1_1990Data!$K$7:$L$7</definedName>
  </definedNames>
  <calcPr calcId="179017"/>
</workbook>
</file>

<file path=xl/calcChain.xml><?xml version="1.0" encoding="utf-8"?>
<calcChain xmlns="http://schemas.openxmlformats.org/spreadsheetml/2006/main">
  <c r="U30" i="1" l="1"/>
  <c r="T30" i="1"/>
  <c r="D30" i="1"/>
  <c r="C30" i="1"/>
  <c r="K30" i="1"/>
  <c r="R30" i="1"/>
  <c r="S30" i="1"/>
  <c r="Q30" i="1"/>
  <c r="P30" i="1"/>
  <c r="O30" i="1"/>
  <c r="N30" i="1"/>
  <c r="M30" i="1"/>
  <c r="L30" i="1"/>
  <c r="J30" i="1"/>
  <c r="I30" i="1"/>
  <c r="H30" i="1"/>
  <c r="G30" i="1"/>
  <c r="F30" i="1"/>
  <c r="E30" i="1"/>
</calcChain>
</file>

<file path=xl/sharedStrings.xml><?xml version="1.0" encoding="utf-8"?>
<sst xmlns="http://schemas.openxmlformats.org/spreadsheetml/2006/main" count="2348" uniqueCount="190">
  <si>
    <t>Antigua and Barbuda</t>
  </si>
  <si>
    <t>Australia</t>
  </si>
  <si>
    <t>Austria</t>
  </si>
  <si>
    <t>Belgium</t>
  </si>
  <si>
    <t>Colombia</t>
  </si>
  <si>
    <t>Croatia</t>
  </si>
  <si>
    <t>Cuba</t>
  </si>
  <si>
    <t>Denmark</t>
  </si>
  <si>
    <t>Dominican Republic</t>
  </si>
  <si>
    <t>Ethiopia</t>
  </si>
  <si>
    <t>Finland</t>
  </si>
  <si>
    <t>France</t>
  </si>
  <si>
    <t>Georgia</t>
  </si>
  <si>
    <t>Germany</t>
  </si>
  <si>
    <t>Greece</t>
  </si>
  <si>
    <t>Guatemala</t>
  </si>
  <si>
    <t>Iceland</t>
  </si>
  <si>
    <t>Ireland</t>
  </si>
  <si>
    <t>Italy</t>
  </si>
  <si>
    <t>Japan</t>
  </si>
  <si>
    <t>Kyrgyzstan</t>
  </si>
  <si>
    <t>Latvia</t>
  </si>
  <si>
    <t>Lithuania</t>
  </si>
  <si>
    <t>Netherlands</t>
  </si>
  <si>
    <t>New Zealand</t>
  </si>
  <si>
    <t>Norway</t>
  </si>
  <si>
    <t>Portugal</t>
  </si>
  <si>
    <t>Republic of Moldova</t>
  </si>
  <si>
    <t>Romania</t>
  </si>
  <si>
    <t>Slovenia</t>
  </si>
  <si>
    <t>Spain</t>
  </si>
  <si>
    <t>St. Vincent and the Grenadines</t>
  </si>
  <si>
    <t>Sweden</t>
  </si>
  <si>
    <t>Switzerland</t>
  </si>
  <si>
    <t>Tajikistan</t>
  </si>
  <si>
    <t>United Kingdom</t>
  </si>
  <si>
    <t>United States</t>
  </si>
  <si>
    <t>Uzbekistan</t>
  </si>
  <si>
    <t>Sources:</t>
  </si>
  <si>
    <t>Definitions &amp; Technical notes:</t>
  </si>
  <si>
    <t>Algeria</t>
  </si>
  <si>
    <t>Azerbaijan</t>
  </si>
  <si>
    <t>Barbados</t>
  </si>
  <si>
    <t>Belarus</t>
  </si>
  <si>
    <t>Belize</t>
  </si>
  <si>
    <t>Benin</t>
  </si>
  <si>
    <t>Bhutan</t>
  </si>
  <si>
    <t>Bolivia</t>
  </si>
  <si>
    <t>Bulgaria</t>
  </si>
  <si>
    <t>Cambodia</t>
  </si>
  <si>
    <t>Cameroon</t>
  </si>
  <si>
    <t>Chile</t>
  </si>
  <si>
    <t>Costa Rica</t>
  </si>
  <si>
    <t>Czech Republic</t>
  </si>
  <si>
    <t>Dem. Rep. of the Congo</t>
  </si>
  <si>
    <t>Dominica</t>
  </si>
  <si>
    <t>Estonia</t>
  </si>
  <si>
    <t>Gabon</t>
  </si>
  <si>
    <t>Guinea</t>
  </si>
  <si>
    <t>Haiti</t>
  </si>
  <si>
    <t>Honduras</t>
  </si>
  <si>
    <t>Hungary</t>
  </si>
  <si>
    <t>Iran (Islamic Republic of)</t>
  </si>
  <si>
    <t>Jamaica</t>
  </si>
  <si>
    <t>Korea, Dem. People's Rep.</t>
  </si>
  <si>
    <t>Lebanon</t>
  </si>
  <si>
    <t>Luxembourg</t>
  </si>
  <si>
    <t>Madagascar</t>
  </si>
  <si>
    <t>Mali</t>
  </si>
  <si>
    <t>Malta</t>
  </si>
  <si>
    <t>Mauritania</t>
  </si>
  <si>
    <t>Mauritius</t>
  </si>
  <si>
    <t>Micronesia, Federated States of</t>
  </si>
  <si>
    <t>Monaco</t>
  </si>
  <si>
    <t>Morocco</t>
  </si>
  <si>
    <t>Nicaragua</t>
  </si>
  <si>
    <t>Niue</t>
  </si>
  <si>
    <t>Pakistan</t>
  </si>
  <si>
    <t>Panama</t>
  </si>
  <si>
    <t>Paraguay</t>
  </si>
  <si>
    <t>Peru</t>
  </si>
  <si>
    <t>Philippines</t>
  </si>
  <si>
    <t>Poland</t>
  </si>
  <si>
    <t>Russian Federation</t>
  </si>
  <si>
    <t>Saint Lucia</t>
  </si>
  <si>
    <t>Slovakia</t>
  </si>
  <si>
    <t>Sri Lanka</t>
  </si>
  <si>
    <t>Sudan</t>
  </si>
  <si>
    <t>Swaziland</t>
  </si>
  <si>
    <t>Togo</t>
  </si>
  <si>
    <t>Trinidad and Tobago</t>
  </si>
  <si>
    <t>Tunisia</t>
  </si>
  <si>
    <t>Turkey</t>
  </si>
  <si>
    <t>Turkmenistan</t>
  </si>
  <si>
    <t>Ukraine</t>
  </si>
  <si>
    <t>United Rep. of Tanzania</t>
  </si>
  <si>
    <t>Viet Nam</t>
  </si>
  <si>
    <t>Yemen</t>
  </si>
  <si>
    <t>Zambia</t>
  </si>
  <si>
    <t>Albania</t>
  </si>
  <si>
    <t>Argentina</t>
  </si>
  <si>
    <t>Armenia</t>
  </si>
  <si>
    <t>Bahrain</t>
  </si>
  <si>
    <t>Brazil</t>
  </si>
  <si>
    <t>Burkina Faso</t>
  </si>
  <si>
    <t>Burundi</t>
  </si>
  <si>
    <t>Cape Verde</t>
  </si>
  <si>
    <t>Central African Republic</t>
  </si>
  <si>
    <t>Chad</t>
  </si>
  <si>
    <t>Comoros</t>
  </si>
  <si>
    <t>Congo</t>
  </si>
  <si>
    <t>Cote d'Ivoire</t>
  </si>
  <si>
    <t>Djibouti</t>
  </si>
  <si>
    <t>Ecuador</t>
  </si>
  <si>
    <t>El Salvador</t>
  </si>
  <si>
    <t>Eritrea</t>
  </si>
  <si>
    <t>Fiji</t>
  </si>
  <si>
    <t>Gambia</t>
  </si>
  <si>
    <t>Guinea-Bissau</t>
  </si>
  <si>
    <t>Guyana</t>
  </si>
  <si>
    <t>Indonesia</t>
  </si>
  <si>
    <t>Israel</t>
  </si>
  <si>
    <t>Jordan</t>
  </si>
  <si>
    <t>Kenya</t>
  </si>
  <si>
    <t>Korea, Republic of</t>
  </si>
  <si>
    <t>Lao People's Dem. Rep.</t>
  </si>
  <si>
    <t>Lesotho</t>
  </si>
  <si>
    <t>Malawi</t>
  </si>
  <si>
    <t>Mexico</t>
  </si>
  <si>
    <t>Mongolia</t>
  </si>
  <si>
    <t>Mozambique</t>
  </si>
  <si>
    <t>Namibia</t>
  </si>
  <si>
    <t>Nigeria</t>
  </si>
  <si>
    <t>Rwanda</t>
  </si>
  <si>
    <t>Samoa</t>
  </si>
  <si>
    <t>Sao Tome and Principe</t>
  </si>
  <si>
    <t>Senegal</t>
  </si>
  <si>
    <t>Seychelles</t>
  </si>
  <si>
    <t>Suriname</t>
  </si>
  <si>
    <t>Thailand</t>
  </si>
  <si>
    <t>Tonga</t>
  </si>
  <si>
    <t>Uganda</t>
  </si>
  <si>
    <t>United Arab Emirates</t>
  </si>
  <si>
    <t>Uruguay</t>
  </si>
  <si>
    <t>Vanuatu</t>
  </si>
  <si>
    <t>Zimbabwe</t>
  </si>
  <si>
    <t>Bahamas</t>
  </si>
  <si>
    <t>Bangladesh</t>
  </si>
  <si>
    <t>Botswana</t>
  </si>
  <si>
    <t>Canada</t>
  </si>
  <si>
    <t>China</t>
  </si>
  <si>
    <t>Cook Islands</t>
  </si>
  <si>
    <t>Egypt</t>
  </si>
  <si>
    <t>Ghana</t>
  </si>
  <si>
    <t>Grenada</t>
  </si>
  <si>
    <t>India</t>
  </si>
  <si>
    <t>Kazakhstan</t>
  </si>
  <si>
    <t>Kiribati</t>
  </si>
  <si>
    <t>Liechtenstein</t>
  </si>
  <si>
    <t>Malaysia</t>
  </si>
  <si>
    <t>Maldives</t>
  </si>
  <si>
    <t>Nauru</t>
  </si>
  <si>
    <t>Nepal</t>
  </si>
  <si>
    <t>Niger</t>
  </si>
  <si>
    <t>Palau</t>
  </si>
  <si>
    <t>Papua New Guinea</t>
  </si>
  <si>
    <t>Saint Kitts and Nevis</t>
  </si>
  <si>
    <t>Saudi Arabia</t>
  </si>
  <si>
    <t>Singapore</t>
  </si>
  <si>
    <t>Solomon Islands</t>
  </si>
  <si>
    <t>South Africa</t>
  </si>
  <si>
    <t>The Former Yugoslav Rep. of  Macedonia</t>
  </si>
  <si>
    <t>Tuvalu</t>
  </si>
  <si>
    <t xml:space="preserve">Data on greenhouse gas emissions are usually estimated according to international methodologies on the basis of national statistics on energy, industrial and agricultural production, waste management and land use, etc. </t>
  </si>
  <si>
    <t>The best known and most widely used methodology is the 1996 Guidelines of the Intergovernmental Panel for Climate Change (IPCC) (see http://www.ipcc-nggip.iges.or.jp/public/gl/invs1.htm) which is the basis for reporting to the UNFCCC.  The latest revision and update of this guideline is 2006 IPCC Guidelines for National Greenhouse Gas Inventories  (see http://www.ipcc-nggip.iges.or.jp/public/2006gl/index.htm).</t>
  </si>
  <si>
    <t>...</t>
  </si>
  <si>
    <r>
      <t>Greenhouse gases (GHG)</t>
    </r>
    <r>
      <rPr>
        <sz val="8"/>
        <rFont val="Arial"/>
        <family val="2"/>
      </rPr>
      <t xml:space="preserve"> are those gaseous constituents of the atmosphere, both natural and anthropogenic, that absorb and emit radiation at specific wavelengths within the spectrum of thermal infrared radiation emitted by the Earth’s surface, the atmosphere itself, and by clouds. This property causes the greenhouse effect. Water vapour (H</t>
    </r>
    <r>
      <rPr>
        <vertAlign val="subscript"/>
        <sz val="8"/>
        <rFont val="Arial"/>
        <family val="2"/>
      </rPr>
      <t>2</t>
    </r>
    <r>
      <rPr>
        <sz val="8"/>
        <rFont val="Arial"/>
        <family val="2"/>
      </rPr>
      <t>O), carbon dioxide (CO</t>
    </r>
    <r>
      <rPr>
        <vertAlign val="subscript"/>
        <sz val="8"/>
        <rFont val="Arial"/>
        <family val="2"/>
      </rPr>
      <t>2</t>
    </r>
    <r>
      <rPr>
        <sz val="8"/>
        <rFont val="Arial"/>
        <family val="2"/>
      </rPr>
      <t>), nitrous oxide (N</t>
    </r>
    <r>
      <rPr>
        <vertAlign val="subscript"/>
        <sz val="8"/>
        <rFont val="Arial"/>
        <family val="2"/>
      </rPr>
      <t>2</t>
    </r>
    <r>
      <rPr>
        <sz val="8"/>
        <rFont val="Arial"/>
        <family val="2"/>
      </rPr>
      <t>O), methane (CH</t>
    </r>
    <r>
      <rPr>
        <vertAlign val="subscript"/>
        <sz val="8"/>
        <rFont val="Arial"/>
        <family val="2"/>
      </rPr>
      <t>4</t>
    </r>
    <r>
      <rPr>
        <sz val="8"/>
        <rFont val="Arial"/>
        <family val="2"/>
      </rPr>
      <t>) and ozone (O</t>
    </r>
    <r>
      <rPr>
        <vertAlign val="subscript"/>
        <sz val="8"/>
        <rFont val="Arial"/>
        <family val="2"/>
      </rPr>
      <t>3</t>
    </r>
    <r>
      <rPr>
        <sz val="8"/>
        <rFont val="Arial"/>
        <family val="2"/>
      </rPr>
      <t>) are the primary greenhouse gases in the Earth’s atmosphere. Moreover, there are a number of entirely human-made greenhouse gases in the atmosphere, such as the halocarbons and other chlorine- and bromine-containing substances, dealt with under the Montreal Protocol. Beside CO</t>
    </r>
    <r>
      <rPr>
        <vertAlign val="subscript"/>
        <sz val="8"/>
        <rFont val="Arial"/>
        <family val="2"/>
      </rPr>
      <t>2</t>
    </r>
    <r>
      <rPr>
        <sz val="8"/>
        <rFont val="Arial"/>
        <family val="2"/>
      </rPr>
      <t>, N</t>
    </r>
    <r>
      <rPr>
        <vertAlign val="subscript"/>
        <sz val="8"/>
        <rFont val="Arial"/>
        <family val="2"/>
      </rPr>
      <t>2</t>
    </r>
    <r>
      <rPr>
        <sz val="8"/>
        <rFont val="Arial"/>
        <family val="2"/>
      </rPr>
      <t>O and CH</t>
    </r>
    <r>
      <rPr>
        <vertAlign val="subscript"/>
        <sz val="8"/>
        <rFont val="Arial"/>
        <family val="2"/>
      </rPr>
      <t>4</t>
    </r>
    <r>
      <rPr>
        <sz val="8"/>
        <rFont val="Arial"/>
        <family val="2"/>
      </rPr>
      <t>, the Kyoto Protocol deals with the greenhouse gases sulphur hexafluoride (SF</t>
    </r>
    <r>
      <rPr>
        <vertAlign val="subscript"/>
        <sz val="8"/>
        <rFont val="Arial"/>
        <family val="2"/>
      </rPr>
      <t>6</t>
    </r>
    <r>
      <rPr>
        <sz val="8"/>
        <rFont val="Arial"/>
        <family val="2"/>
      </rPr>
      <t xml:space="preserve">), hydrofluorocarbons (HFCs) and perfluorocarbons (PFCs). </t>
    </r>
  </si>
  <si>
    <t>Country</t>
  </si>
  <si>
    <t>Environmental Indicators and Selected Time Series</t>
  </si>
  <si>
    <t>Choose a country from the following drop-down list:</t>
  </si>
  <si>
    <r>
      <t>mio. tonnes of CO</t>
    </r>
    <r>
      <rPr>
        <i/>
        <vertAlign val="subscript"/>
        <sz val="8"/>
        <rFont val="Arial"/>
        <family val="2"/>
      </rPr>
      <t>2</t>
    </r>
    <r>
      <rPr>
        <i/>
        <sz val="8"/>
        <rFont val="Arial"/>
        <family val="2"/>
      </rPr>
      <t xml:space="preserve"> equivalent</t>
    </r>
  </si>
  <si>
    <t>San Marino</t>
  </si>
  <si>
    <t>Venezuela (Bolivarian Republic of)</t>
  </si>
  <si>
    <t>UN Framework Convention on Climate Change (UNFCCC) Secretariat (see: http://unfccc.int).</t>
  </si>
  <si>
    <r>
      <t>Total GHG emissions including LULUCF/LUCF</t>
    </r>
    <r>
      <rPr>
        <sz val="8"/>
        <rFont val="Arial"/>
        <family val="2"/>
      </rPr>
      <t xml:space="preserve"> refer to greenhouse gases emissions including emissions/removals from the forestry sector. The definition is different for Annex I and non-Annex I Parties. For Annex I Parties, the sector is called Land Use, Land-use Change and Forestry (LULUCF) whereas for non-Annex I Parties, it is called Land-use Change and Forestry (LUCF). These two definitions are close but not equivalent. Land use, land use change and forest may have an impact on the surface albedo, evapotranspiration, sources and sinks of greenhouse gases, or other properties of the climate system and may thus have a radioactive forcing and/or other impacts on climate, locally or globally. </t>
    </r>
  </si>
  <si>
    <t>Total greenhouse gas emissions including LULUCF/LUCF</t>
  </si>
  <si>
    <t>For some non-Annex I countries, the GHG emissions data may be incomplete because they include only emissions from a few available sources and therefore do not represent the absolute total emissions of the country. For detailed information on emissions data and their completeness, please check the official submissions of GHG emissions/removals data by countries to the Climate Change Convention (http://unfccc.int/ghg_data/ghg_data_unfccc/data_sources/items/3816.php).</t>
  </si>
  <si>
    <t xml:space="preserve">Data Quality: </t>
  </si>
  <si>
    <t>Countries report their greenhouse gas emissions to UNFCCC according to the IPCC Guidelines. The quality of data is regularly checked through the UNFCCC review process for the Annex I Parties to the Convention that report the data annually. Non-Annex I countries do not report the data annually and their data are not subject to the same review procedures. Data quality depends on the quality of statistics underlying the calculations or estimates and is usually the best for energy related emissions; because of differences in completeness and quality of the estimates, the data should be used with caution when comparing countries.</t>
  </si>
  <si>
    <r>
      <t>Last update:</t>
    </r>
    <r>
      <rPr>
        <sz val="12"/>
        <rFont val="Arial"/>
        <family val="2"/>
      </rPr>
      <t xml:space="preserve"> July 2010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</si>
</sst>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4" formatCode="###\ ###\ ###\ ##0"/>
    <numFmt numFmtId="175" formatCode="###\ ###\ ###\ ##0.00"/>
    <numFmt numFmtId="185" formatCode="###\ ##0.00"/>
  </numFmts>
  <fonts count="27" x14ac:knownFonts="1">
    <font>
      <sz val="10"/>
      <name val="Arial"/>
    </font>
    <font>
      <sz val="10"/>
      <name val="Arial"/>
    </font>
    <font>
      <b/>
      <sz val="10"/>
      <name val="Arial"/>
      <family val="2"/>
    </font>
    <font>
      <sz val="8"/>
      <name val="Arial"/>
    </font>
    <font>
      <sz val="8"/>
      <name val="Arial"/>
      <family val="2"/>
    </font>
    <font>
      <i/>
      <sz val="8"/>
      <name val="Arial"/>
      <family val="2"/>
    </font>
    <font>
      <b/>
      <u/>
      <sz val="9"/>
      <name val="Arial"/>
      <family val="2"/>
    </font>
    <font>
      <vertAlign val="subscript"/>
      <sz val="8"/>
      <name val="Arial"/>
      <family val="2"/>
    </font>
    <font>
      <sz val="10"/>
      <color indexed="8"/>
      <name val="Arial"/>
    </font>
    <font>
      <sz val="8"/>
      <color indexed="8"/>
      <name val="Arial"/>
    </font>
    <font>
      <b/>
      <sz val="8"/>
      <color indexed="8"/>
      <name val="Arial"/>
      <family val="2"/>
    </font>
    <font>
      <sz val="10"/>
      <name val="Arial"/>
      <family val="2"/>
    </font>
    <font>
      <i/>
      <vertAlign val="superscript"/>
      <sz val="10"/>
      <name val="Arial"/>
      <family val="2"/>
    </font>
    <font>
      <b/>
      <sz val="8"/>
      <name val="Arial"/>
      <family val="2"/>
    </font>
    <font>
      <i/>
      <sz val="12"/>
      <name val="Arial"/>
      <family val="2"/>
    </font>
    <font>
      <sz val="12"/>
      <name val="Arial"/>
      <family val="2"/>
    </font>
    <font>
      <b/>
      <sz val="10"/>
      <color indexed="8"/>
      <name val="Arial"/>
      <family val="2"/>
    </font>
    <font>
      <b/>
      <sz val="15"/>
      <name val="Arial"/>
    </font>
    <font>
      <b/>
      <sz val="8"/>
      <color indexed="9"/>
      <name val="Arial"/>
      <family val="2"/>
    </font>
    <font>
      <sz val="8"/>
      <color indexed="9"/>
      <name val="Arial"/>
      <family val="2"/>
    </font>
    <font>
      <b/>
      <sz val="10"/>
      <color indexed="12"/>
      <name val="Arial"/>
      <family val="2"/>
    </font>
    <font>
      <b/>
      <sz val="13"/>
      <name val="Arial"/>
      <family val="2"/>
    </font>
    <font>
      <i/>
      <vertAlign val="subscript"/>
      <sz val="8"/>
      <name val="Arial"/>
      <family val="2"/>
    </font>
    <font>
      <b/>
      <i/>
      <u/>
      <sz val="9"/>
      <name val="Arial"/>
    </font>
    <font>
      <sz val="10"/>
      <name val="Arial"/>
    </font>
    <font>
      <b/>
      <i/>
      <sz val="9"/>
      <name val="Arial"/>
    </font>
    <font>
      <b/>
      <u/>
      <sz val="9"/>
      <name val="Arial"/>
    </font>
  </fonts>
  <fills count="8">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4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8" fillId="0" borderId="0"/>
    <xf numFmtId="0" fontId="8" fillId="0" borderId="0"/>
    <xf numFmtId="0" fontId="8" fillId="0" borderId="0"/>
    <xf numFmtId="0" fontId="8" fillId="0" borderId="0"/>
    <xf numFmtId="0" fontId="8" fillId="0" borderId="0"/>
  </cellStyleXfs>
  <cellXfs count="97">
    <xf numFmtId="0" fontId="0" fillId="0" borderId="0" xfId="0"/>
    <xf numFmtId="0" fontId="2" fillId="2" borderId="0" xfId="0" applyFont="1" applyFill="1" applyProtection="1">
      <protection locked="0"/>
    </xf>
    <xf numFmtId="0" fontId="0" fillId="2" borderId="0" xfId="0" applyFill="1" applyProtection="1">
      <protection locked="0"/>
    </xf>
    <xf numFmtId="175" fontId="3" fillId="2" borderId="0" xfId="0" applyNumberFormat="1" applyFont="1" applyFill="1" applyAlignment="1" applyProtection="1">
      <alignment horizontal="left"/>
      <protection locked="0"/>
    </xf>
    <xf numFmtId="175" fontId="1" fillId="2" borderId="0" xfId="0" applyNumberFormat="1" applyFont="1" applyFill="1" applyAlignment="1" applyProtection="1">
      <alignment horizontal="right"/>
      <protection locked="0"/>
    </xf>
    <xf numFmtId="175" fontId="1" fillId="2" borderId="0" xfId="0" applyNumberFormat="1" applyFont="1" applyFill="1" applyProtection="1">
      <protection locked="0"/>
    </xf>
    <xf numFmtId="175" fontId="0" fillId="2" borderId="0" xfId="0" applyNumberFormat="1" applyFill="1" applyProtection="1">
      <protection locked="0"/>
    </xf>
    <xf numFmtId="0" fontId="0" fillId="0" borderId="0" xfId="0" applyProtection="1">
      <protection locked="0"/>
    </xf>
    <xf numFmtId="0" fontId="17" fillId="2" borderId="0" xfId="0" applyFont="1" applyFill="1" applyAlignment="1" applyProtection="1">
      <alignment horizontal="left"/>
      <protection locked="0"/>
    </xf>
    <xf numFmtId="175" fontId="5" fillId="2" borderId="0" xfId="0" applyNumberFormat="1" applyFont="1" applyFill="1" applyAlignment="1" applyProtection="1">
      <alignment horizontal="right"/>
      <protection locked="0"/>
    </xf>
    <xf numFmtId="175" fontId="3" fillId="2" borderId="0" xfId="0" applyNumberFormat="1" applyFont="1" applyFill="1" applyAlignment="1" applyProtection="1">
      <alignment horizontal="right"/>
      <protection locked="0"/>
    </xf>
    <xf numFmtId="174" fontId="9" fillId="2" borderId="0" xfId="3" applyNumberFormat="1" applyFont="1" applyFill="1" applyBorder="1" applyAlignment="1" applyProtection="1">
      <alignment horizontal="right" wrapText="1"/>
      <protection locked="0"/>
    </xf>
    <xf numFmtId="0" fontId="14" fillId="2" borderId="0" xfId="0" applyFont="1" applyFill="1" applyAlignment="1" applyProtection="1">
      <alignment horizontal="right"/>
      <protection locked="0"/>
    </xf>
    <xf numFmtId="49" fontId="15" fillId="2" borderId="0" xfId="0" applyNumberFormat="1" applyFont="1" applyFill="1" applyAlignment="1" applyProtection="1">
      <alignment horizontal="right"/>
      <protection locked="0"/>
    </xf>
    <xf numFmtId="175" fontId="4" fillId="2" borderId="0" xfId="0" applyNumberFormat="1" applyFont="1" applyFill="1" applyAlignment="1" applyProtection="1">
      <alignment horizontal="center"/>
      <protection locked="0"/>
    </xf>
    <xf numFmtId="175" fontId="9" fillId="3" borderId="0" xfId="2" applyNumberFormat="1" applyFont="1" applyFill="1" applyBorder="1" applyAlignment="1" applyProtection="1">
      <alignment horizontal="left"/>
      <protection locked="0"/>
    </xf>
    <xf numFmtId="175" fontId="9" fillId="0" borderId="0" xfId="2" applyNumberFormat="1" applyFont="1" applyFill="1" applyBorder="1" applyAlignment="1" applyProtection="1">
      <alignment horizontal="right" wrapText="1"/>
      <protection locked="0"/>
    </xf>
    <xf numFmtId="175" fontId="9" fillId="3" borderId="0" xfId="2" applyNumberFormat="1" applyFont="1" applyFill="1" applyBorder="1" applyAlignment="1" applyProtection="1">
      <alignment wrapText="1"/>
      <protection locked="0"/>
    </xf>
    <xf numFmtId="175" fontId="9" fillId="3" borderId="0" xfId="2" applyNumberFormat="1" applyFont="1" applyFill="1" applyBorder="1" applyAlignment="1" applyProtection="1">
      <alignment horizontal="right"/>
      <protection locked="0"/>
    </xf>
    <xf numFmtId="175" fontId="9" fillId="3" borderId="0" xfId="2" applyNumberFormat="1" applyFont="1" applyFill="1" applyBorder="1" applyAlignment="1" applyProtection="1">
      <alignment horizontal="right" wrapText="1"/>
      <protection locked="0"/>
    </xf>
    <xf numFmtId="175" fontId="0" fillId="0" borderId="0" xfId="0" applyNumberFormat="1" applyAlignment="1" applyProtection="1">
      <alignment horizontal="right"/>
      <protection locked="0"/>
    </xf>
    <xf numFmtId="175" fontId="0" fillId="0" borderId="0" xfId="0" applyNumberFormat="1" applyProtection="1">
      <protection locked="0"/>
    </xf>
    <xf numFmtId="0" fontId="3" fillId="0" borderId="0" xfId="0" applyFont="1" applyAlignment="1" applyProtection="1">
      <alignment horizontal="right"/>
      <protection locked="0"/>
    </xf>
    <xf numFmtId="175" fontId="12" fillId="0" borderId="0" xfId="0" applyNumberFormat="1" applyFont="1" applyAlignment="1" applyProtection="1">
      <alignment horizontal="left" wrapText="1"/>
      <protection locked="0"/>
    </xf>
    <xf numFmtId="0" fontId="0" fillId="0" borderId="0" xfId="0" applyAlignment="1" applyProtection="1">
      <protection locked="0"/>
    </xf>
    <xf numFmtId="175" fontId="0" fillId="0" borderId="0" xfId="0" applyNumberFormat="1" applyAlignment="1" applyProtection="1">
      <protection locked="0"/>
    </xf>
    <xf numFmtId="175" fontId="12" fillId="0" borderId="0" xfId="0" applyNumberFormat="1" applyFont="1" applyAlignment="1" applyProtection="1">
      <alignment horizontal="left"/>
      <protection locked="0"/>
    </xf>
    <xf numFmtId="0" fontId="20" fillId="2" borderId="0" xfId="0" applyFont="1" applyFill="1" applyProtection="1">
      <protection locked="0"/>
    </xf>
    <xf numFmtId="49" fontId="15" fillId="2" borderId="0" xfId="0" applyNumberFormat="1" applyFont="1" applyFill="1" applyAlignment="1" applyProtection="1">
      <protection locked="0"/>
    </xf>
    <xf numFmtId="0" fontId="21" fillId="2" borderId="0" xfId="0" applyFont="1" applyFill="1" applyProtection="1">
      <protection locked="0"/>
    </xf>
    <xf numFmtId="0" fontId="11" fillId="0" borderId="0" xfId="0" applyFont="1" applyAlignment="1" applyProtection="1">
      <alignment horizontal="left"/>
      <protection hidden="1"/>
    </xf>
    <xf numFmtId="0" fontId="18" fillId="0" borderId="0" xfId="4" applyNumberFormat="1" applyFont="1" applyFill="1" applyBorder="1" applyAlignment="1" applyProtection="1">
      <alignment horizontal="right"/>
      <protection hidden="1"/>
    </xf>
    <xf numFmtId="175" fontId="19" fillId="0" borderId="0" xfId="0" applyNumberFormat="1" applyFont="1" applyFill="1" applyAlignment="1" applyProtection="1">
      <alignment wrapText="1"/>
      <protection hidden="1"/>
    </xf>
    <xf numFmtId="175" fontId="19" fillId="0" borderId="0" xfId="0" applyNumberFormat="1" applyFont="1" applyFill="1" applyProtection="1">
      <protection hidden="1"/>
    </xf>
    <xf numFmtId="175" fontId="5" fillId="4" borderId="1" xfId="0" applyNumberFormat="1" applyFont="1" applyFill="1" applyBorder="1" applyAlignment="1" applyProtection="1">
      <alignment horizontal="right"/>
      <protection hidden="1"/>
    </xf>
    <xf numFmtId="175" fontId="5" fillId="4" borderId="2" xfId="0" applyNumberFormat="1" applyFont="1" applyFill="1" applyBorder="1" applyAlignment="1" applyProtection="1">
      <alignment horizontal="right"/>
      <protection hidden="1"/>
    </xf>
    <xf numFmtId="175" fontId="3" fillId="4" borderId="2" xfId="0" applyNumberFormat="1" applyFont="1" applyFill="1" applyBorder="1" applyAlignment="1" applyProtection="1">
      <alignment horizontal="right"/>
      <protection hidden="1"/>
    </xf>
    <xf numFmtId="175" fontId="1" fillId="4" borderId="2" xfId="0" applyNumberFormat="1" applyFont="1" applyFill="1" applyBorder="1" applyProtection="1">
      <protection hidden="1"/>
    </xf>
    <xf numFmtId="174" fontId="9" fillId="4" borderId="2" xfId="3" applyNumberFormat="1" applyFont="1" applyFill="1" applyBorder="1" applyAlignment="1" applyProtection="1">
      <alignment horizontal="right" wrapText="1"/>
      <protection hidden="1"/>
    </xf>
    <xf numFmtId="0" fontId="14" fillId="4" borderId="2" xfId="0" applyFont="1" applyFill="1" applyBorder="1" applyAlignment="1" applyProtection="1">
      <alignment horizontal="right"/>
      <protection hidden="1"/>
    </xf>
    <xf numFmtId="49" fontId="15" fillId="4" borderId="2" xfId="0" applyNumberFormat="1" applyFont="1" applyFill="1" applyBorder="1" applyAlignment="1" applyProtection="1">
      <alignment horizontal="right"/>
      <protection hidden="1"/>
    </xf>
    <xf numFmtId="175" fontId="0" fillId="4" borderId="3" xfId="0" applyNumberFormat="1" applyFill="1" applyBorder="1" applyProtection="1">
      <protection hidden="1"/>
    </xf>
    <xf numFmtId="175" fontId="5" fillId="4" borderId="4" xfId="0" applyNumberFormat="1" applyFont="1" applyFill="1" applyBorder="1" applyAlignment="1" applyProtection="1">
      <alignment horizontal="right"/>
      <protection hidden="1"/>
    </xf>
    <xf numFmtId="175" fontId="5" fillId="4" borderId="0" xfId="0" applyNumberFormat="1" applyFont="1" applyFill="1" applyBorder="1" applyAlignment="1" applyProtection="1">
      <alignment horizontal="right"/>
      <protection hidden="1"/>
    </xf>
    <xf numFmtId="175" fontId="3" fillId="4" borderId="0" xfId="0" applyNumberFormat="1" applyFont="1" applyFill="1" applyBorder="1" applyAlignment="1" applyProtection="1">
      <alignment horizontal="right"/>
      <protection hidden="1"/>
    </xf>
    <xf numFmtId="175" fontId="1" fillId="4" borderId="0" xfId="0" applyNumberFormat="1" applyFont="1" applyFill="1" applyBorder="1" applyProtection="1">
      <protection hidden="1"/>
    </xf>
    <xf numFmtId="174" fontId="9" fillId="4" borderId="0" xfId="3" applyNumberFormat="1" applyFont="1" applyFill="1" applyBorder="1" applyAlignment="1" applyProtection="1">
      <alignment horizontal="right" wrapText="1"/>
      <protection hidden="1"/>
    </xf>
    <xf numFmtId="0" fontId="14" fillId="4" borderId="0" xfId="0" applyFont="1" applyFill="1" applyBorder="1" applyAlignment="1" applyProtection="1">
      <alignment horizontal="right"/>
      <protection hidden="1"/>
    </xf>
    <xf numFmtId="49" fontId="15" fillId="4" borderId="0" xfId="0" applyNumberFormat="1" applyFont="1" applyFill="1" applyBorder="1" applyAlignment="1" applyProtection="1">
      <alignment horizontal="right"/>
      <protection hidden="1"/>
    </xf>
    <xf numFmtId="175" fontId="0" fillId="4" borderId="5" xfId="0" applyNumberFormat="1" applyFill="1" applyBorder="1" applyProtection="1">
      <protection hidden="1"/>
    </xf>
    <xf numFmtId="175" fontId="5" fillId="4" borderId="6" xfId="0" applyNumberFormat="1" applyFont="1" applyFill="1" applyBorder="1" applyAlignment="1" applyProtection="1">
      <alignment horizontal="right"/>
      <protection hidden="1"/>
    </xf>
    <xf numFmtId="175" fontId="5" fillId="4" borderId="7" xfId="0" applyNumberFormat="1" applyFont="1" applyFill="1" applyBorder="1" applyAlignment="1" applyProtection="1">
      <alignment horizontal="right"/>
      <protection hidden="1"/>
    </xf>
    <xf numFmtId="175" fontId="3" fillId="4" borderId="7" xfId="0" applyNumberFormat="1" applyFont="1" applyFill="1" applyBorder="1" applyAlignment="1" applyProtection="1">
      <alignment horizontal="right"/>
      <protection hidden="1"/>
    </xf>
    <xf numFmtId="175" fontId="1" fillId="4" borderId="7" xfId="0" applyNumberFormat="1" applyFont="1" applyFill="1" applyBorder="1" applyProtection="1">
      <protection hidden="1"/>
    </xf>
    <xf numFmtId="174" fontId="9" fillId="4" borderId="7" xfId="3" applyNumberFormat="1" applyFont="1" applyFill="1" applyBorder="1" applyAlignment="1" applyProtection="1">
      <alignment horizontal="right" wrapText="1"/>
      <protection hidden="1"/>
    </xf>
    <xf numFmtId="0" fontId="14" fillId="4" borderId="7" xfId="0" applyFont="1" applyFill="1" applyBorder="1" applyAlignment="1" applyProtection="1">
      <alignment horizontal="right"/>
      <protection hidden="1"/>
    </xf>
    <xf numFmtId="49" fontId="15" fillId="4" borderId="7" xfId="0" applyNumberFormat="1" applyFont="1" applyFill="1" applyBorder="1" applyAlignment="1" applyProtection="1">
      <alignment horizontal="right"/>
      <protection hidden="1"/>
    </xf>
    <xf numFmtId="175" fontId="0" fillId="4" borderId="8" xfId="0" applyNumberFormat="1" applyFill="1" applyBorder="1" applyProtection="1">
      <protection hidden="1"/>
    </xf>
    <xf numFmtId="2" fontId="16" fillId="5" borderId="0" xfId="4" applyNumberFormat="1" applyFont="1" applyFill="1" applyBorder="1" applyAlignment="1" applyProtection="1">
      <alignment horizontal="left" vertical="center"/>
      <protection locked="0"/>
    </xf>
    <xf numFmtId="0" fontId="10" fillId="5" borderId="0" xfId="4" applyNumberFormat="1" applyFont="1" applyFill="1" applyBorder="1" applyAlignment="1" applyProtection="1">
      <alignment horizontal="right" vertical="center"/>
      <protection locked="0"/>
    </xf>
    <xf numFmtId="49" fontId="14" fillId="2" borderId="0" xfId="0" applyNumberFormat="1" applyFont="1" applyFill="1" applyAlignment="1" applyProtection="1">
      <alignment horizontal="right"/>
      <protection locked="0"/>
    </xf>
    <xf numFmtId="0" fontId="1" fillId="0" borderId="0" xfId="0" applyFont="1" applyProtection="1">
      <protection locked="0"/>
    </xf>
    <xf numFmtId="0" fontId="1" fillId="0" borderId="0" xfId="0" applyFont="1" applyProtection="1">
      <protection hidden="1"/>
    </xf>
    <xf numFmtId="0" fontId="23" fillId="0" borderId="0" xfId="0" applyFont="1" applyProtection="1">
      <protection locked="0"/>
    </xf>
    <xf numFmtId="0" fontId="24" fillId="0" borderId="0" xfId="0" applyFont="1" applyProtection="1">
      <protection locked="0"/>
    </xf>
    <xf numFmtId="0" fontId="25" fillId="0" borderId="0" xfId="0" applyFont="1" applyAlignment="1" applyProtection="1">
      <protection locked="0"/>
    </xf>
    <xf numFmtId="0" fontId="11" fillId="0" borderId="0" xfId="0" applyFont="1" applyProtection="1">
      <protection hidden="1"/>
    </xf>
    <xf numFmtId="175" fontId="9" fillId="6" borderId="0" xfId="5" applyNumberFormat="1" applyFont="1" applyFill="1" applyBorder="1" applyAlignment="1" applyProtection="1">
      <alignment horizontal="right" wrapText="1"/>
      <protection locked="0"/>
    </xf>
    <xf numFmtId="175" fontId="9" fillId="0" borderId="0" xfId="5" applyNumberFormat="1" applyFont="1" applyFill="1" applyBorder="1" applyAlignment="1" applyProtection="1">
      <alignment horizontal="right" wrapText="1"/>
      <protection locked="0"/>
    </xf>
    <xf numFmtId="175" fontId="9" fillId="6" borderId="0" xfId="5" applyNumberFormat="1" applyFont="1" applyFill="1" applyBorder="1" applyAlignment="1" applyProtection="1">
      <alignment horizontal="right"/>
      <protection locked="0"/>
    </xf>
    <xf numFmtId="175" fontId="9" fillId="6" borderId="0" xfId="4" applyNumberFormat="1" applyFont="1" applyFill="1" applyBorder="1" applyAlignment="1" applyProtection="1">
      <alignment horizontal="right"/>
      <protection locked="0"/>
    </xf>
    <xf numFmtId="175" fontId="9" fillId="0" borderId="0" xfId="5" applyNumberFormat="1" applyFont="1" applyFill="1" applyBorder="1" applyAlignment="1" applyProtection="1">
      <alignment horizontal="right"/>
      <protection locked="0"/>
    </xf>
    <xf numFmtId="175" fontId="9" fillId="0" borderId="0" xfId="1" applyNumberFormat="1" applyFont="1" applyFill="1" applyBorder="1" applyAlignment="1" applyProtection="1">
      <alignment wrapText="1"/>
      <protection locked="0"/>
    </xf>
    <xf numFmtId="175" fontId="9" fillId="6" borderId="0" xfId="1" applyNumberFormat="1" applyFont="1" applyFill="1" applyBorder="1" applyAlignment="1" applyProtection="1">
      <alignment wrapText="1"/>
      <protection locked="0"/>
    </xf>
    <xf numFmtId="175" fontId="0" fillId="2" borderId="0" xfId="0" applyNumberFormat="1" applyFill="1" applyAlignment="1" applyProtection="1">
      <alignment horizontal="right"/>
      <protection locked="0"/>
    </xf>
    <xf numFmtId="0" fontId="9" fillId="0" borderId="0" xfId="2" applyFont="1" applyFill="1" applyBorder="1" applyAlignment="1">
      <alignment wrapText="1"/>
    </xf>
    <xf numFmtId="2" fontId="9" fillId="0" borderId="0" xfId="5" applyNumberFormat="1" applyFont="1" applyFill="1" applyBorder="1" applyAlignment="1" applyProtection="1">
      <alignment horizontal="right"/>
      <protection locked="0"/>
    </xf>
    <xf numFmtId="2" fontId="9" fillId="0" borderId="0" xfId="5" applyNumberFormat="1" applyFont="1" applyFill="1" applyBorder="1" applyAlignment="1" applyProtection="1">
      <alignment horizontal="right" wrapText="1"/>
      <protection locked="0"/>
    </xf>
    <xf numFmtId="2" fontId="9" fillId="6" borderId="0" xfId="4" applyNumberFormat="1" applyFont="1" applyFill="1" applyBorder="1" applyAlignment="1" applyProtection="1">
      <alignment horizontal="right"/>
      <protection locked="0"/>
    </xf>
    <xf numFmtId="2" fontId="9" fillId="6" borderId="0" xfId="5" applyNumberFormat="1" applyFont="1" applyFill="1" applyBorder="1" applyAlignment="1" applyProtection="1">
      <alignment horizontal="right"/>
      <protection locked="0"/>
    </xf>
    <xf numFmtId="2" fontId="9" fillId="6" borderId="0" xfId="5" applyNumberFormat="1" applyFont="1" applyFill="1" applyBorder="1" applyAlignment="1" applyProtection="1">
      <alignment horizontal="right" wrapText="1"/>
      <protection locked="0"/>
    </xf>
    <xf numFmtId="185" fontId="9" fillId="6" borderId="0" xfId="5" applyNumberFormat="1" applyFont="1" applyFill="1" applyBorder="1" applyAlignment="1" applyProtection="1">
      <alignment horizontal="right"/>
      <protection locked="0"/>
    </xf>
    <xf numFmtId="2" fontId="0" fillId="0" borderId="0" xfId="0" applyNumberFormat="1" applyProtection="1">
      <protection locked="0"/>
    </xf>
    <xf numFmtId="0" fontId="1" fillId="0" borderId="0" xfId="0" applyFont="1" applyFill="1"/>
    <xf numFmtId="0" fontId="3" fillId="0" borderId="0" xfId="0" applyFont="1" applyAlignment="1" applyProtection="1">
      <alignment horizontal="left" wrapText="1"/>
      <protection locked="0"/>
    </xf>
    <xf numFmtId="0" fontId="13" fillId="0" borderId="0" xfId="0" applyFont="1" applyAlignment="1">
      <alignment horizontal="left" wrapText="1"/>
    </xf>
    <xf numFmtId="0" fontId="26" fillId="0" borderId="0" xfId="0" applyFont="1" applyFill="1" applyAlignment="1">
      <alignment horizontal="left" wrapText="1"/>
    </xf>
    <xf numFmtId="0" fontId="3" fillId="0" borderId="0" xfId="0" applyNumberFormat="1" applyFont="1" applyFill="1" applyAlignment="1">
      <alignment horizontal="left" wrapText="1"/>
    </xf>
    <xf numFmtId="175" fontId="4" fillId="2" borderId="0" xfId="0" applyNumberFormat="1" applyFont="1" applyFill="1" applyAlignment="1" applyProtection="1">
      <alignment horizontal="center"/>
      <protection locked="0"/>
    </xf>
    <xf numFmtId="0" fontId="5" fillId="3" borderId="0" xfId="0" applyFont="1" applyFill="1" applyAlignment="1" applyProtection="1">
      <alignment horizontal="center"/>
      <protection locked="0"/>
    </xf>
    <xf numFmtId="49" fontId="11" fillId="7" borderId="9" xfId="0" applyNumberFormat="1" applyFont="1" applyFill="1" applyBorder="1" applyAlignment="1" applyProtection="1">
      <alignment horizontal="left" shrinkToFit="1"/>
      <protection locked="0"/>
    </xf>
    <xf numFmtId="49" fontId="11" fillId="7" borderId="10" xfId="0" applyNumberFormat="1" applyFont="1" applyFill="1" applyBorder="1" applyAlignment="1" applyProtection="1">
      <alignment horizontal="left" shrinkToFit="1"/>
      <protection locked="0"/>
    </xf>
    <xf numFmtId="49" fontId="11" fillId="7" borderId="11" xfId="0" applyNumberFormat="1" applyFont="1" applyFill="1" applyBorder="1" applyAlignment="1" applyProtection="1">
      <alignment horizontal="left" shrinkToFit="1"/>
      <protection locked="0"/>
    </xf>
    <xf numFmtId="49" fontId="3" fillId="0" borderId="0" xfId="0" applyNumberFormat="1" applyFont="1" applyAlignment="1" applyProtection="1">
      <alignment horizontal="left" wrapText="1"/>
      <protection locked="0"/>
    </xf>
    <xf numFmtId="175" fontId="3" fillId="0" borderId="0" xfId="0" applyNumberFormat="1" applyFont="1" applyAlignment="1" applyProtection="1">
      <alignment wrapText="1"/>
      <protection locked="0"/>
    </xf>
    <xf numFmtId="0" fontId="6" fillId="0" borderId="0" xfId="0" applyFont="1" applyAlignment="1" applyProtection="1">
      <alignment horizontal="left" wrapText="1"/>
      <protection locked="0"/>
    </xf>
    <xf numFmtId="0" fontId="13" fillId="0" borderId="0" xfId="0" applyFont="1" applyAlignment="1" applyProtection="1">
      <alignment horizontal="left" wrapText="1"/>
      <protection locked="0"/>
    </xf>
  </cellXfs>
  <cellStyles count="6">
    <cellStyle name="Normal" xfId="0" builtinId="0"/>
    <cellStyle name="Normal_CO2" xfId="1"/>
    <cellStyle name="Normal_GHG" xfId="2"/>
    <cellStyle name="Normal_NOx" xfId="3"/>
    <cellStyle name="Normal_Sheet1" xfId="4"/>
    <cellStyle name="Normal_SO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a:ea typeface="Arial"/>
                <a:cs typeface="Arial"/>
              </a:defRPr>
            </a:pPr>
            <a:r>
              <a:rPr lang="en-HK"/>
              <a:t>Total Greenhouse Gas Emissions Including LULUCF/LUCF</a:t>
            </a:r>
          </a:p>
        </c:rich>
      </c:tx>
      <c:layout>
        <c:manualLayout>
          <c:xMode val="edge"/>
          <c:yMode val="edge"/>
          <c:x val="0.13535616020119759"/>
          <c:y val="4.1339850891825486E-2"/>
        </c:manualLayout>
      </c:layout>
      <c:overlay val="0"/>
      <c:spPr>
        <a:noFill/>
        <a:ln w="25400">
          <a:noFill/>
        </a:ln>
      </c:spPr>
    </c:title>
    <c:autoTitleDeleted val="0"/>
    <c:plotArea>
      <c:layout>
        <c:manualLayout>
          <c:layoutTarget val="inner"/>
          <c:xMode val="edge"/>
          <c:yMode val="edge"/>
          <c:x val="0.13891816441701857"/>
          <c:y val="0.25591336266368159"/>
          <c:w val="0.83439948755606663"/>
          <c:h val="0.43505271652825867"/>
        </c:manualLayout>
      </c:layout>
      <c:barChart>
        <c:barDir val="col"/>
        <c:grouping val="clustered"/>
        <c:varyColors val="0"/>
        <c:ser>
          <c:idx val="0"/>
          <c:order val="0"/>
          <c:spPr>
            <a:gradFill rotWithShape="0">
              <a:gsLst>
                <a:gs pos="0">
                  <a:srgbClr xmlns:mc="http://schemas.openxmlformats.org/markup-compatibility/2006" xmlns:a14="http://schemas.microsoft.com/office/drawing/2010/main" val="800000" mc:Ignorable="a14" a14:legacySpreadsheetColorIndex="37"/>
                </a:gs>
                <a:gs pos="100000">
                  <a:srgbClr xmlns:mc="http://schemas.openxmlformats.org/markup-compatibility/2006" xmlns:a14="http://schemas.microsoft.com/office/drawing/2010/main" val="3B0000" mc:Ignorable="a14" a14:legacySpreadsheetColorIndex="37">
                    <a:gamma/>
                    <a:shade val="46275"/>
                    <a:invGamma/>
                  </a:srgbClr>
                </a:gs>
              </a:gsLst>
              <a:lin ang="0" scaled="1"/>
            </a:gradFill>
            <a:ln w="12700">
              <a:solidFill>
                <a:srgbClr val="000000"/>
              </a:solidFill>
              <a:prstDash val="solid"/>
            </a:ln>
          </c:spPr>
          <c:invertIfNegative val="0"/>
          <c:cat>
            <c:numRef>
              <c:f>GHG!$C$29:$U$29</c:f>
              <c:numCache>
                <c:formatCode>General</c:formatCod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numCache>
            </c:numRef>
          </c:cat>
          <c:val>
            <c:numRef>
              <c:f>GHG!$C$30:$U$30</c:f>
              <c:numCache>
                <c:formatCode>###\ ###\ ###\ ##0.00</c:formatCode>
                <c:ptCount val="19"/>
                <c:pt idx="0">
                  <c:v>7.13422</c:v>
                </c:pt>
                <c:pt idx="1">
                  <c:v>5.0231700000000004</c:v>
                </c:pt>
                <c:pt idx="2">
                  <c:v>2.67028</c:v>
                </c:pt>
                <c:pt idx="3">
                  <c:v>2.8750800000000001</c:v>
                </c:pt>
                <c:pt idx="4">
                  <c:v>7.0593298000000004</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0-4A82-4DDD-BC4E-CEA129600E4A}"/>
            </c:ext>
          </c:extLst>
        </c:ser>
        <c:dLbls>
          <c:showLegendKey val="0"/>
          <c:showVal val="0"/>
          <c:showCatName val="0"/>
          <c:showSerName val="0"/>
          <c:showPercent val="0"/>
          <c:showBubbleSize val="0"/>
        </c:dLbls>
        <c:gapWidth val="30"/>
        <c:axId val="1766995680"/>
        <c:axId val="1"/>
      </c:barChart>
      <c:catAx>
        <c:axId val="1766995680"/>
        <c:scaling>
          <c:orientation val="minMax"/>
        </c:scaling>
        <c:delete val="0"/>
        <c:axPos val="b"/>
        <c:title>
          <c:tx>
            <c:rich>
              <a:bodyPr/>
              <a:lstStyle/>
              <a:p>
                <a:pPr algn="r">
                  <a:defRPr sz="900" b="1" i="0" u="none" strike="noStrike" baseline="0">
                    <a:solidFill>
                      <a:srgbClr val="000000"/>
                    </a:solidFill>
                    <a:latin typeface="Arial"/>
                    <a:ea typeface="Arial"/>
                    <a:cs typeface="Arial"/>
                  </a:defRPr>
                </a:pPr>
                <a:r>
                  <a:rPr lang="en-HK"/>
                  <a:t>Time (year)</a:t>
                </a:r>
              </a:p>
            </c:rich>
          </c:tx>
          <c:layout>
            <c:manualLayout>
              <c:xMode val="edge"/>
              <c:yMode val="edge"/>
              <c:x val="0.83350898650211147"/>
              <c:y val="0.8484512254465135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lgn="just">
                  <a:defRPr sz="875" b="1" i="0" u="none" strike="noStrike" baseline="0">
                    <a:solidFill>
                      <a:srgbClr val="000000"/>
                    </a:solidFill>
                    <a:latin typeface="Arial"/>
                    <a:ea typeface="Arial"/>
                    <a:cs typeface="Arial"/>
                  </a:defRPr>
                </a:pPr>
                <a:r>
                  <a:rPr lang="en-HK" sz="875" b="1" i="0" u="none" strike="noStrike" baseline="0">
                    <a:solidFill>
                      <a:srgbClr val="000000"/>
                    </a:solidFill>
                    <a:latin typeface="Arial"/>
                    <a:cs typeface="Arial"/>
                  </a:rPr>
                  <a:t>mio. tonnes of CO</a:t>
                </a:r>
                <a:r>
                  <a:rPr lang="en-HK" sz="875" b="1" i="0" u="none" strike="noStrike" baseline="-25000">
                    <a:solidFill>
                      <a:srgbClr val="000000"/>
                    </a:solidFill>
                    <a:latin typeface="Arial"/>
                    <a:cs typeface="Arial"/>
                  </a:rPr>
                  <a:t>2</a:t>
                </a:r>
                <a:r>
                  <a:rPr lang="en-HK" sz="875" b="1" i="0" u="none" strike="noStrike" baseline="0">
                    <a:solidFill>
                      <a:srgbClr val="000000"/>
                    </a:solidFill>
                    <a:latin typeface="Arial"/>
                    <a:cs typeface="Arial"/>
                  </a:rPr>
                  <a:t> equivalent</a:t>
                </a:r>
              </a:p>
            </c:rich>
          </c:tx>
          <c:layout>
            <c:manualLayout>
              <c:xMode val="edge"/>
              <c:yMode val="edge"/>
              <c:x val="1.7810021079104944E-2"/>
              <c:y val="0.22244776908458475"/>
            </c:manualLayout>
          </c:layout>
          <c:overlay val="0"/>
          <c:spPr>
            <a:noFill/>
            <a:ln w="25400">
              <a:noFill/>
            </a:ln>
          </c:spPr>
        </c:title>
        <c:numFmt formatCode="###\ ###\ ###\ ##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6699568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90488</xdr:colOff>
      <xdr:row>24</xdr:row>
      <xdr:rowOff>28575</xdr:rowOff>
    </xdr:from>
    <xdr:to>
      <xdr:col>15</xdr:col>
      <xdr:colOff>195263</xdr:colOff>
      <xdr:row>25</xdr:row>
      <xdr:rowOff>38100</xdr:rowOff>
    </xdr:to>
    <xdr:sp macro="" textlink="">
      <xdr:nvSpPr>
        <xdr:cNvPr id="1030" name="Text Box 6">
          <a:extLst>
            <a:ext uri="{FF2B5EF4-FFF2-40B4-BE49-F238E27FC236}">
              <a16:creationId xmlns:a16="http://schemas.microsoft.com/office/drawing/2014/main" id="{7DC93A5F-A507-41CD-B173-BA94B28576C9}"/>
            </a:ext>
          </a:extLst>
        </xdr:cNvPr>
        <xdr:cNvSpPr txBox="1">
          <a:spLocks noChangeArrowheads="1"/>
        </xdr:cNvSpPr>
      </xdr:nvSpPr>
      <xdr:spPr bwMode="auto">
        <a:xfrm>
          <a:off x="5772150" y="3895725"/>
          <a:ext cx="3419475" cy="152400"/>
        </a:xfrm>
        <a:prstGeom prst="rect">
          <a:avLst/>
        </a:prstGeom>
        <a:solidFill>
          <a:srgbClr xmlns:mc="http://schemas.openxmlformats.org/markup-compatibility/2006" xmlns:a14="http://schemas.microsoft.com/office/drawing/2010/main" val="808080" mc:Ignorable="a14" a14:legacySpreadsheetColorIndex="23"/>
        </a:solidFill>
        <a:ln>
          <a:noFill/>
        </a:ln>
        <a:effectLst/>
        <a:extLs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32004" rIns="0" bIns="0" anchor="t" upright="1"/>
        <a:lstStyle/>
        <a:p>
          <a:pPr algn="l" rtl="0">
            <a:defRPr sz="1000"/>
          </a:pPr>
          <a:r>
            <a:rPr lang="en-HK" sz="800" b="0" i="1" u="none" strike="noStrike" baseline="0">
              <a:solidFill>
                <a:srgbClr val="FFFFFF"/>
              </a:solidFill>
              <a:latin typeface="Arial"/>
              <a:cs typeface="Arial"/>
            </a:rPr>
            <a:t>website: http://unstats.un.org/unsd/ENVIRONMENT/qindicators.htm</a:t>
          </a:r>
        </a:p>
      </xdr:txBody>
    </xdr:sp>
    <xdr:clientData/>
  </xdr:twoCellAnchor>
  <xdr:twoCellAnchor>
    <xdr:from>
      <xdr:col>5</xdr:col>
      <xdr:colOff>347663</xdr:colOff>
      <xdr:row>9</xdr:row>
      <xdr:rowOff>0</xdr:rowOff>
    </xdr:from>
    <xdr:to>
      <xdr:col>15</xdr:col>
      <xdr:colOff>123825</xdr:colOff>
      <xdr:row>23</xdr:row>
      <xdr:rowOff>152400</xdr:rowOff>
    </xdr:to>
    <xdr:graphicFrame macro="">
      <xdr:nvGraphicFramePr>
        <xdr:cNvPr id="1031" name="Chart 7">
          <a:extLst>
            <a:ext uri="{FF2B5EF4-FFF2-40B4-BE49-F238E27FC236}">
              <a16:creationId xmlns:a16="http://schemas.microsoft.com/office/drawing/2014/main" id="{1D522885-30B0-4BA4-B2A4-2C73E1296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User.Stat8\Desktop\DESALuciaRecs,%202009-07-06\TESTINGS\PRUEBA%20Data%20Graphi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User.Stat8\Desktop\DESALuciaRecs,%202009-07-20\July,06\website%20tables_Selected_finalL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PHS"/>
      <sheetName val="Footnotes workings"/>
      <sheetName val="Country &amp; ID"/>
      <sheetName val="Var Name &amp; ID"/>
      <sheetName val="Var ID, Unit ID, Unit"/>
      <sheetName val="Coun ID,Var ID,Year"/>
      <sheetName val="Footnotes"/>
      <sheetName val="Data for graphing"/>
    </sheetNames>
    <sheetDataSet>
      <sheetData sheetId="0"/>
      <sheetData sheetId="1"/>
      <sheetData sheetId="2">
        <row r="2">
          <cell r="A2" t="str">
            <v>Afghanistan</v>
          </cell>
        </row>
        <row r="3">
          <cell r="A3" t="str">
            <v>Albania</v>
          </cell>
        </row>
        <row r="4">
          <cell r="A4" t="str">
            <v>Algeria</v>
          </cell>
        </row>
        <row r="5">
          <cell r="A5" t="str">
            <v>American Samoa</v>
          </cell>
        </row>
        <row r="6">
          <cell r="A6" t="str">
            <v>Andorra</v>
          </cell>
        </row>
        <row r="7">
          <cell r="A7" t="str">
            <v>Angola</v>
          </cell>
        </row>
        <row r="8">
          <cell r="A8" t="str">
            <v>Anguilla</v>
          </cell>
        </row>
        <row r="9">
          <cell r="A9" t="str">
            <v>Antigua and Barbuda</v>
          </cell>
        </row>
        <row r="10">
          <cell r="A10" t="str">
            <v>Argentina</v>
          </cell>
        </row>
        <row r="11">
          <cell r="A11" t="str">
            <v>Armenia</v>
          </cell>
        </row>
        <row r="12">
          <cell r="A12" t="str">
            <v>Aruba</v>
          </cell>
        </row>
        <row r="13">
          <cell r="A13" t="str">
            <v>Australia</v>
          </cell>
        </row>
        <row r="14">
          <cell r="A14" t="str">
            <v>Austria</v>
          </cell>
        </row>
        <row r="15">
          <cell r="A15" t="str">
            <v>Azerbaijan</v>
          </cell>
        </row>
        <row r="16">
          <cell r="A16" t="str">
            <v>Bahamas</v>
          </cell>
        </row>
        <row r="17">
          <cell r="A17" t="str">
            <v>Bahrain</v>
          </cell>
        </row>
        <row r="18">
          <cell r="A18" t="str">
            <v>Bangladesh</v>
          </cell>
        </row>
        <row r="19">
          <cell r="A19" t="str">
            <v>Barbados</v>
          </cell>
        </row>
        <row r="20">
          <cell r="A20" t="str">
            <v>Belarus</v>
          </cell>
        </row>
        <row r="21">
          <cell r="A21" t="str">
            <v>Belgium</v>
          </cell>
        </row>
        <row r="22">
          <cell r="A22" t="str">
            <v>Belgium-Luxembourg</v>
          </cell>
        </row>
        <row r="23">
          <cell r="A23" t="str">
            <v>Belize</v>
          </cell>
        </row>
        <row r="24">
          <cell r="A24" t="str">
            <v>Benin</v>
          </cell>
        </row>
        <row r="25">
          <cell r="A25" t="str">
            <v>Bermuda</v>
          </cell>
        </row>
        <row r="26">
          <cell r="A26" t="str">
            <v>Bhutan</v>
          </cell>
        </row>
        <row r="27">
          <cell r="A27" t="str">
            <v>Bolivia</v>
          </cell>
        </row>
        <row r="28">
          <cell r="A28" t="str">
            <v>Bosnia and Herzegovina</v>
          </cell>
        </row>
        <row r="29">
          <cell r="A29" t="str">
            <v>Botswana</v>
          </cell>
        </row>
        <row r="30">
          <cell r="A30" t="str">
            <v>Brazil</v>
          </cell>
        </row>
        <row r="31">
          <cell r="A31" t="str">
            <v>British Virgin Islands</v>
          </cell>
        </row>
        <row r="32">
          <cell r="A32" t="str">
            <v>Brunei Darussalam</v>
          </cell>
        </row>
        <row r="33">
          <cell r="A33" t="str">
            <v>Bulgaria</v>
          </cell>
        </row>
        <row r="34">
          <cell r="A34" t="str">
            <v>Burkina Faso</v>
          </cell>
        </row>
        <row r="35">
          <cell r="A35" t="str">
            <v>Burundi</v>
          </cell>
        </row>
        <row r="36">
          <cell r="A36" t="str">
            <v>Cambodia</v>
          </cell>
        </row>
        <row r="37">
          <cell r="A37" t="str">
            <v>Cameroon</v>
          </cell>
        </row>
        <row r="38">
          <cell r="A38" t="str">
            <v>Canada</v>
          </cell>
        </row>
        <row r="39">
          <cell r="A39" t="str">
            <v>Cape Verde</v>
          </cell>
        </row>
        <row r="40">
          <cell r="A40" t="str">
            <v>Cayman Islands</v>
          </cell>
        </row>
        <row r="41">
          <cell r="A41" t="str">
            <v>Central African Republic</v>
          </cell>
        </row>
        <row r="42">
          <cell r="A42" t="str">
            <v>Chad</v>
          </cell>
        </row>
        <row r="43">
          <cell r="A43" t="str">
            <v>Channel Islands</v>
          </cell>
        </row>
        <row r="44">
          <cell r="A44" t="str">
            <v>Chile</v>
          </cell>
        </row>
        <row r="45">
          <cell r="A45" t="str">
            <v>China</v>
          </cell>
        </row>
        <row r="46">
          <cell r="A46" t="str">
            <v>China, Hong Kong SAR</v>
          </cell>
        </row>
        <row r="47">
          <cell r="A47" t="str">
            <v>China, Macao SAR</v>
          </cell>
        </row>
        <row r="48">
          <cell r="A48" t="str">
            <v>Christmas Island</v>
          </cell>
        </row>
        <row r="49">
          <cell r="A49" t="str">
            <v>Cocos Island</v>
          </cell>
        </row>
        <row r="50">
          <cell r="A50" t="str">
            <v>Colombia</v>
          </cell>
        </row>
        <row r="51">
          <cell r="A51" t="str">
            <v>Comoros</v>
          </cell>
        </row>
        <row r="52">
          <cell r="A52" t="str">
            <v>Congo</v>
          </cell>
        </row>
        <row r="53">
          <cell r="A53" t="str">
            <v>Cook Islands</v>
          </cell>
        </row>
        <row r="54">
          <cell r="A54" t="str">
            <v>Costa Rica</v>
          </cell>
        </row>
        <row r="55">
          <cell r="A55" t="str">
            <v>Cote d'Ivoire</v>
          </cell>
        </row>
        <row r="56">
          <cell r="A56" t="str">
            <v>Croatia</v>
          </cell>
        </row>
        <row r="57">
          <cell r="A57" t="str">
            <v>Cuba</v>
          </cell>
        </row>
        <row r="58">
          <cell r="A58" t="str">
            <v>Cyprus</v>
          </cell>
        </row>
        <row r="59">
          <cell r="A59" t="str">
            <v>Czech Republic</v>
          </cell>
        </row>
        <row r="60">
          <cell r="A60" t="str">
            <v>Dem. Rep. of the Congo</v>
          </cell>
        </row>
        <row r="61">
          <cell r="A61" t="str">
            <v>Denmark</v>
          </cell>
        </row>
        <row r="62">
          <cell r="A62" t="str">
            <v>Djibouti</v>
          </cell>
        </row>
        <row r="63">
          <cell r="A63" t="str">
            <v>Dominica</v>
          </cell>
        </row>
        <row r="64">
          <cell r="A64" t="str">
            <v>Dominican Republic</v>
          </cell>
        </row>
        <row r="65">
          <cell r="A65" t="str">
            <v>Ecuador</v>
          </cell>
        </row>
        <row r="66">
          <cell r="A66" t="str">
            <v>Egypt</v>
          </cell>
        </row>
        <row r="67">
          <cell r="A67" t="str">
            <v>El Salvador</v>
          </cell>
        </row>
        <row r="68">
          <cell r="A68" t="str">
            <v>Equatorial Guinea</v>
          </cell>
        </row>
        <row r="69">
          <cell r="A69" t="str">
            <v>Eritrea</v>
          </cell>
        </row>
        <row r="70">
          <cell r="A70" t="str">
            <v>Estonia</v>
          </cell>
        </row>
        <row r="71">
          <cell r="A71" t="str">
            <v>Ethiopia</v>
          </cell>
        </row>
        <row r="72">
          <cell r="A72" t="str">
            <v>Faeroe Islands</v>
          </cell>
        </row>
        <row r="73">
          <cell r="A73" t="str">
            <v>Falkland Islands (Malvinas)</v>
          </cell>
        </row>
        <row r="74">
          <cell r="A74" t="str">
            <v>Fiji</v>
          </cell>
        </row>
        <row r="75">
          <cell r="A75" t="str">
            <v>Finland</v>
          </cell>
        </row>
        <row r="76">
          <cell r="A76" t="str">
            <v>France</v>
          </cell>
        </row>
        <row r="77">
          <cell r="A77" t="str">
            <v>French Guiana</v>
          </cell>
        </row>
        <row r="78">
          <cell r="A78" t="str">
            <v>French Polynesia</v>
          </cell>
        </row>
        <row r="79">
          <cell r="A79" t="str">
            <v>Gabon</v>
          </cell>
        </row>
        <row r="80">
          <cell r="A80" t="str">
            <v>Gambia</v>
          </cell>
        </row>
        <row r="81">
          <cell r="A81" t="str">
            <v>Georgia</v>
          </cell>
        </row>
        <row r="82">
          <cell r="A82" t="str">
            <v>Germany</v>
          </cell>
        </row>
        <row r="83">
          <cell r="A83" t="str">
            <v>Ghana</v>
          </cell>
        </row>
        <row r="84">
          <cell r="A84" t="str">
            <v>Gibraltar</v>
          </cell>
        </row>
        <row r="85">
          <cell r="A85" t="str">
            <v>Greece</v>
          </cell>
        </row>
        <row r="86">
          <cell r="A86" t="str">
            <v>Greenland</v>
          </cell>
        </row>
        <row r="87">
          <cell r="A87" t="str">
            <v>Grenada</v>
          </cell>
        </row>
        <row r="88">
          <cell r="A88" t="str">
            <v>Guadeloupe</v>
          </cell>
        </row>
        <row r="89">
          <cell r="A89" t="str">
            <v>Guam</v>
          </cell>
        </row>
        <row r="90">
          <cell r="A90" t="str">
            <v>Guatemala</v>
          </cell>
        </row>
        <row r="91">
          <cell r="A91" t="str">
            <v>Guinea</v>
          </cell>
        </row>
        <row r="92">
          <cell r="A92" t="str">
            <v>Guinea-Bissau</v>
          </cell>
        </row>
        <row r="93">
          <cell r="A93" t="str">
            <v>Guyana</v>
          </cell>
        </row>
        <row r="94">
          <cell r="A94" t="str">
            <v>Haiti</v>
          </cell>
        </row>
        <row r="95">
          <cell r="A95" t="str">
            <v>Holy See</v>
          </cell>
        </row>
        <row r="96">
          <cell r="A96" t="str">
            <v>Honduras</v>
          </cell>
        </row>
        <row r="97">
          <cell r="A97" t="str">
            <v>Hungary</v>
          </cell>
        </row>
        <row r="98">
          <cell r="A98" t="str">
            <v>Iceland</v>
          </cell>
        </row>
        <row r="99">
          <cell r="A99" t="str">
            <v>India</v>
          </cell>
        </row>
        <row r="100">
          <cell r="A100" t="str">
            <v>Indonesia</v>
          </cell>
        </row>
        <row r="101">
          <cell r="A101" t="str">
            <v>Iran (Islamic Republic of)</v>
          </cell>
        </row>
        <row r="102">
          <cell r="A102" t="str">
            <v>Iraq</v>
          </cell>
        </row>
        <row r="103">
          <cell r="A103" t="str">
            <v>Ireland</v>
          </cell>
        </row>
        <row r="104">
          <cell r="A104" t="str">
            <v>Isle of Man</v>
          </cell>
        </row>
        <row r="105">
          <cell r="A105" t="str">
            <v>Israel</v>
          </cell>
        </row>
        <row r="106">
          <cell r="A106" t="str">
            <v>Italy</v>
          </cell>
        </row>
        <row r="107">
          <cell r="A107" t="str">
            <v>Jamaica</v>
          </cell>
        </row>
        <row r="108">
          <cell r="A108" t="str">
            <v>Japan</v>
          </cell>
        </row>
        <row r="109">
          <cell r="A109" t="str">
            <v>Jordan</v>
          </cell>
        </row>
        <row r="110">
          <cell r="A110" t="str">
            <v>Kazakhstan</v>
          </cell>
        </row>
        <row r="111">
          <cell r="A111" t="str">
            <v>Kenya</v>
          </cell>
        </row>
        <row r="112">
          <cell r="A112" t="str">
            <v>Kiribati</v>
          </cell>
        </row>
        <row r="113">
          <cell r="A113" t="str">
            <v>Korea, Dem. People's Rep.</v>
          </cell>
        </row>
        <row r="114">
          <cell r="A114" t="str">
            <v>Korea, Republic of</v>
          </cell>
        </row>
        <row r="115">
          <cell r="A115" t="str">
            <v>Kuwait</v>
          </cell>
        </row>
        <row r="116">
          <cell r="A116" t="str">
            <v>Kyrgyzstan</v>
          </cell>
        </row>
        <row r="117">
          <cell r="A117" t="str">
            <v>Lao People's Dem. Rep.</v>
          </cell>
        </row>
        <row r="118">
          <cell r="A118" t="str">
            <v>Latvia</v>
          </cell>
        </row>
        <row r="119">
          <cell r="A119" t="str">
            <v>Lebanon</v>
          </cell>
        </row>
        <row r="120">
          <cell r="A120" t="str">
            <v>Lesotho</v>
          </cell>
        </row>
        <row r="121">
          <cell r="A121" t="str">
            <v>Liberia</v>
          </cell>
        </row>
        <row r="122">
          <cell r="A122" t="str">
            <v>Libyan Arab Jamahiriya</v>
          </cell>
        </row>
        <row r="123">
          <cell r="A123" t="str">
            <v>Liechtenstein</v>
          </cell>
        </row>
        <row r="124">
          <cell r="A124" t="str">
            <v>Lithuania</v>
          </cell>
        </row>
        <row r="125">
          <cell r="A125" t="str">
            <v>Luxembourg</v>
          </cell>
        </row>
        <row r="126">
          <cell r="A126" t="str">
            <v>Madagascar</v>
          </cell>
        </row>
        <row r="127">
          <cell r="A127" t="str">
            <v>Malawi</v>
          </cell>
        </row>
        <row r="128">
          <cell r="A128" t="str">
            <v>Malaysia</v>
          </cell>
        </row>
        <row r="129">
          <cell r="A129" t="str">
            <v>Maldives</v>
          </cell>
        </row>
        <row r="130">
          <cell r="A130" t="str">
            <v>Mali</v>
          </cell>
        </row>
        <row r="131">
          <cell r="A131" t="str">
            <v>Malta</v>
          </cell>
        </row>
        <row r="132">
          <cell r="A132" t="str">
            <v>Marshall Islands</v>
          </cell>
        </row>
        <row r="133">
          <cell r="A133" t="str">
            <v>Martinique</v>
          </cell>
        </row>
        <row r="134">
          <cell r="A134" t="str">
            <v>Mauritania</v>
          </cell>
        </row>
        <row r="135">
          <cell r="A135" t="str">
            <v>Mauritius</v>
          </cell>
        </row>
        <row r="136">
          <cell r="A136" t="str">
            <v>Mexico</v>
          </cell>
        </row>
        <row r="137">
          <cell r="A137" t="str">
            <v>Micronesia, Federated States of</v>
          </cell>
        </row>
        <row r="138">
          <cell r="A138" t="str">
            <v>Monaco</v>
          </cell>
        </row>
        <row r="139">
          <cell r="A139" t="str">
            <v>Mongolia</v>
          </cell>
        </row>
        <row r="140">
          <cell r="A140" t="str">
            <v>Montenegro</v>
          </cell>
        </row>
        <row r="141">
          <cell r="A141" t="str">
            <v>Montserrat</v>
          </cell>
        </row>
        <row r="142">
          <cell r="A142" t="str">
            <v>Morocco</v>
          </cell>
        </row>
        <row r="143">
          <cell r="A143" t="str">
            <v>Mozambique</v>
          </cell>
        </row>
        <row r="144">
          <cell r="A144" t="str">
            <v>Myanmar</v>
          </cell>
        </row>
        <row r="145">
          <cell r="A145" t="str">
            <v>Namibia</v>
          </cell>
        </row>
        <row r="146">
          <cell r="A146" t="str">
            <v>Nauru</v>
          </cell>
        </row>
        <row r="147">
          <cell r="A147" t="str">
            <v>Nepal</v>
          </cell>
        </row>
        <row r="148">
          <cell r="A148" t="str">
            <v>Netherlands</v>
          </cell>
        </row>
        <row r="149">
          <cell r="A149" t="str">
            <v>Netherlands Antilles</v>
          </cell>
        </row>
        <row r="150">
          <cell r="A150" t="str">
            <v>New Caledonia</v>
          </cell>
        </row>
        <row r="151">
          <cell r="A151" t="str">
            <v>New Zealand</v>
          </cell>
        </row>
        <row r="152">
          <cell r="A152" t="str">
            <v>Nicaragua</v>
          </cell>
        </row>
        <row r="153">
          <cell r="A153" t="str">
            <v>Niger</v>
          </cell>
        </row>
        <row r="154">
          <cell r="A154" t="str">
            <v>Nigeria</v>
          </cell>
        </row>
        <row r="155">
          <cell r="A155" t="str">
            <v>Niue</v>
          </cell>
        </row>
        <row r="156">
          <cell r="A156" t="str">
            <v>Norfolk Island</v>
          </cell>
        </row>
        <row r="157">
          <cell r="A157" t="str">
            <v>Northern Mariana Islands</v>
          </cell>
        </row>
        <row r="158">
          <cell r="A158" t="str">
            <v>Norway</v>
          </cell>
        </row>
        <row r="159">
          <cell r="A159" t="str">
            <v>Oman</v>
          </cell>
        </row>
        <row r="160">
          <cell r="A160" t="str">
            <v>Pakistan</v>
          </cell>
        </row>
        <row r="161">
          <cell r="A161" t="str">
            <v>Palau</v>
          </cell>
        </row>
        <row r="162">
          <cell r="A162" t="str">
            <v>Palestine</v>
          </cell>
        </row>
        <row r="163">
          <cell r="A163" t="str">
            <v>Panama</v>
          </cell>
        </row>
        <row r="164">
          <cell r="A164" t="str">
            <v>Papua New Guinea</v>
          </cell>
        </row>
        <row r="165">
          <cell r="A165" t="str">
            <v>Paraguay</v>
          </cell>
        </row>
        <row r="166">
          <cell r="A166" t="str">
            <v>Peru</v>
          </cell>
        </row>
        <row r="167">
          <cell r="A167" t="str">
            <v>Philippines</v>
          </cell>
        </row>
        <row r="168">
          <cell r="A168" t="str">
            <v>Pitcairn</v>
          </cell>
        </row>
        <row r="169">
          <cell r="A169" t="str">
            <v>Poland</v>
          </cell>
        </row>
        <row r="170">
          <cell r="A170" t="str">
            <v>Portugal</v>
          </cell>
        </row>
        <row r="171">
          <cell r="A171" t="str">
            <v>Puerto Rico</v>
          </cell>
        </row>
        <row r="172">
          <cell r="A172" t="str">
            <v>Qatar</v>
          </cell>
        </row>
        <row r="173">
          <cell r="A173" t="str">
            <v>Republic of Moldova</v>
          </cell>
        </row>
        <row r="174">
          <cell r="A174" t="str">
            <v>Réunion</v>
          </cell>
        </row>
        <row r="175">
          <cell r="A175" t="str">
            <v>Romania</v>
          </cell>
        </row>
        <row r="176">
          <cell r="A176" t="str">
            <v>Russian Federation</v>
          </cell>
        </row>
        <row r="177">
          <cell r="A177" t="str">
            <v>Rwanda</v>
          </cell>
        </row>
        <row r="178">
          <cell r="A178" t="str">
            <v>Saint Helena</v>
          </cell>
        </row>
        <row r="179">
          <cell r="A179" t="str">
            <v>Saint Kitts and Nevis</v>
          </cell>
        </row>
        <row r="180">
          <cell r="A180" t="str">
            <v>Saint Lucia</v>
          </cell>
        </row>
        <row r="181">
          <cell r="A181" t="str">
            <v>Saint Pierre and Miquelon</v>
          </cell>
        </row>
        <row r="182">
          <cell r="A182" t="str">
            <v>Samoa</v>
          </cell>
        </row>
        <row r="183">
          <cell r="A183" t="str">
            <v>San Marino</v>
          </cell>
        </row>
        <row r="184">
          <cell r="A184" t="str">
            <v>Sao Tome and Principe</v>
          </cell>
        </row>
        <row r="185">
          <cell r="A185" t="str">
            <v>Saudi Arabia</v>
          </cell>
        </row>
        <row r="186">
          <cell r="A186" t="str">
            <v>Senegal</v>
          </cell>
        </row>
        <row r="187">
          <cell r="A187" t="str">
            <v>Serbia</v>
          </cell>
        </row>
        <row r="188">
          <cell r="A188" t="str">
            <v>Serbia and Montenegro</v>
          </cell>
        </row>
        <row r="189">
          <cell r="A189" t="str">
            <v>Seychelles</v>
          </cell>
        </row>
        <row r="190">
          <cell r="A190" t="str">
            <v>Sierra Leone</v>
          </cell>
        </row>
        <row r="191">
          <cell r="A191" t="str">
            <v>Singapore</v>
          </cell>
        </row>
        <row r="192">
          <cell r="A192" t="str">
            <v>Slovakia</v>
          </cell>
        </row>
        <row r="193">
          <cell r="A193" t="str">
            <v>Slovenia</v>
          </cell>
        </row>
        <row r="194">
          <cell r="A194" t="str">
            <v>Solomon Islands</v>
          </cell>
        </row>
        <row r="195">
          <cell r="A195" t="str">
            <v>Somalia</v>
          </cell>
        </row>
        <row r="196">
          <cell r="A196" t="str">
            <v>South Africa</v>
          </cell>
        </row>
        <row r="197">
          <cell r="A197" t="str">
            <v>Spain</v>
          </cell>
        </row>
        <row r="198">
          <cell r="A198" t="str">
            <v>Sri Lanka</v>
          </cell>
        </row>
        <row r="199">
          <cell r="A199" t="str">
            <v>St. Vincent and the Grenadines</v>
          </cell>
        </row>
        <row r="200">
          <cell r="A200" t="str">
            <v>Sudan</v>
          </cell>
        </row>
        <row r="201">
          <cell r="A201" t="str">
            <v>Suriname</v>
          </cell>
        </row>
        <row r="202">
          <cell r="A202" t="str">
            <v>Svalbard and Jan Mayen Islands</v>
          </cell>
        </row>
        <row r="203">
          <cell r="A203" t="str">
            <v>Swaziland</v>
          </cell>
        </row>
        <row r="204">
          <cell r="A204" t="str">
            <v>Sweden</v>
          </cell>
        </row>
        <row r="205">
          <cell r="A205" t="str">
            <v>Switzerland</v>
          </cell>
        </row>
        <row r="206">
          <cell r="A206" t="str">
            <v>Syrian Arab Republic</v>
          </cell>
        </row>
        <row r="207">
          <cell r="A207" t="str">
            <v>Taiwan</v>
          </cell>
        </row>
        <row r="208">
          <cell r="A208" t="str">
            <v>Tajikistan</v>
          </cell>
        </row>
        <row r="209">
          <cell r="A209" t="str">
            <v>Thailand</v>
          </cell>
        </row>
        <row r="210">
          <cell r="A210" t="str">
            <v>The Former Yugoslav Rep. of  Macedonia</v>
          </cell>
        </row>
        <row r="211">
          <cell r="A211" t="str">
            <v>Timor-Leste</v>
          </cell>
        </row>
        <row r="212">
          <cell r="A212" t="str">
            <v>Togo</v>
          </cell>
        </row>
        <row r="213">
          <cell r="A213" t="str">
            <v>Tokelau</v>
          </cell>
        </row>
        <row r="214">
          <cell r="A214" t="str">
            <v>Tonga</v>
          </cell>
        </row>
        <row r="215">
          <cell r="A215" t="str">
            <v>Trinidad and Tobago</v>
          </cell>
        </row>
        <row r="216">
          <cell r="A216" t="str">
            <v>Tunisia</v>
          </cell>
        </row>
        <row r="217">
          <cell r="A217" t="str">
            <v>Turkey</v>
          </cell>
        </row>
        <row r="218">
          <cell r="A218" t="str">
            <v>Turkmenistan</v>
          </cell>
        </row>
        <row r="219">
          <cell r="A219" t="str">
            <v>Turks and Caicos Islands</v>
          </cell>
        </row>
        <row r="220">
          <cell r="A220" t="str">
            <v>Tuvalu</v>
          </cell>
        </row>
        <row r="221">
          <cell r="A221" t="str">
            <v>Uganda</v>
          </cell>
        </row>
        <row r="222">
          <cell r="A222" t="str">
            <v>Ukraine</v>
          </cell>
        </row>
        <row r="223">
          <cell r="A223" t="str">
            <v>United Arab Emirates</v>
          </cell>
        </row>
        <row r="224">
          <cell r="A224" t="str">
            <v>United Kingdom</v>
          </cell>
        </row>
        <row r="225">
          <cell r="A225" t="str">
            <v>United Rep. of Tanzania</v>
          </cell>
        </row>
        <row r="226">
          <cell r="A226" t="str">
            <v>United States</v>
          </cell>
        </row>
        <row r="227">
          <cell r="A227" t="str">
            <v>United States Virgin Islands</v>
          </cell>
        </row>
        <row r="228">
          <cell r="A228" t="str">
            <v>Uruguay</v>
          </cell>
        </row>
        <row r="229">
          <cell r="A229" t="str">
            <v>Uzbekistan</v>
          </cell>
        </row>
        <row r="230">
          <cell r="A230" t="str">
            <v>Vanuatu</v>
          </cell>
        </row>
        <row r="231">
          <cell r="A231" t="str">
            <v>Venezuela</v>
          </cell>
        </row>
        <row r="232">
          <cell r="A232" t="str">
            <v>Viet Nam</v>
          </cell>
        </row>
        <row r="233">
          <cell r="A233" t="str">
            <v>Wallis and Futuna Islands</v>
          </cell>
        </row>
        <row r="234">
          <cell r="A234" t="str">
            <v>Western Sahara</v>
          </cell>
        </row>
        <row r="235">
          <cell r="A235" t="str">
            <v>Yemen</v>
          </cell>
        </row>
        <row r="236">
          <cell r="A236" t="str">
            <v>Zambia</v>
          </cell>
        </row>
        <row r="237">
          <cell r="A237" t="str">
            <v>Zimbabwe</v>
          </cell>
        </row>
      </sheetData>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1_1990"/>
      <sheetName val="W1_1990Data"/>
      <sheetName val="LMmapCode"/>
      <sheetName val="Map"/>
      <sheetName val="W1_1995"/>
      <sheetName val="W1_2000"/>
      <sheetName val="W1_latest"/>
      <sheetName val="W3_1990"/>
      <sheetName val="W3_1995"/>
      <sheetName val="W3_2000"/>
      <sheetName val="W3_latest"/>
      <sheetName val="W3_Total"/>
      <sheetName val="W3_Total (2)"/>
      <sheetName val="Sheet2"/>
      <sheetName val="W3_surface"/>
      <sheetName val="W3_ground"/>
      <sheetName val="W4_netwater"/>
      <sheetName val="W4_households"/>
      <sheetName val="W4_populations"/>
      <sheetName val="W7_collecting"/>
      <sheetName val="W7_treatment"/>
      <sheetName val="R2_MW"/>
      <sheetName val="R2_percentage"/>
      <sheetName val="R3_latest"/>
      <sheetName val="Sheet1"/>
      <sheetName val="R6_MW"/>
      <sheetName val="R6_MWtreatment"/>
    </sheetNames>
    <sheetDataSet>
      <sheetData sheetId="0" refreshError="1"/>
      <sheetData sheetId="1">
        <row r="7">
          <cell r="K7" t="str">
            <v>Brunei Darussalam</v>
          </cell>
          <cell r="L7" t="str">
            <v>...</v>
          </cell>
        </row>
      </sheetData>
      <sheetData sheetId="2">
        <row r="3">
          <cell r="J3">
            <v>0</v>
          </cell>
          <cell r="K3" t="str">
            <v>cls1</v>
          </cell>
        </row>
        <row r="4">
          <cell r="J4">
            <v>3001</v>
          </cell>
          <cell r="K4" t="str">
            <v>cls2</v>
          </cell>
        </row>
        <row r="5">
          <cell r="J5">
            <v>10001</v>
          </cell>
          <cell r="K5" t="str">
            <v>cls3</v>
          </cell>
        </row>
        <row r="6">
          <cell r="J6">
            <v>50001</v>
          </cell>
          <cell r="K6" t="str">
            <v>cls4</v>
          </cell>
        </row>
        <row r="7">
          <cell r="J7">
            <v>200000</v>
          </cell>
          <cell r="K7" t="str">
            <v>cls5</v>
          </cell>
        </row>
        <row r="8">
          <cell r="J8" t="str">
            <v>…</v>
          </cell>
          <cell r="K8" t="str">
            <v>cls6</v>
          </cell>
        </row>
        <row r="11">
          <cell r="J11" t="str">
            <v>Reg6</v>
          </cell>
        </row>
        <row r="12">
          <cell r="J12" t="e">
            <v>#N/A</v>
          </cell>
        </row>
        <row r="13">
          <cell r="J13" t="e">
            <v>#N/A</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220"/>
  <sheetViews>
    <sheetView tabSelected="1" zoomScale="90" zoomScaleNormal="80" workbookViewId="0">
      <pane ySplit="32" topLeftCell="A33" activePane="bottomLeft" state="frozenSplit"/>
      <selection pane="bottomLeft" activeCell="P5" sqref="P5"/>
    </sheetView>
  </sheetViews>
  <sheetFormatPr defaultColWidth="9.1328125" defaultRowHeight="12.75" x14ac:dyDescent="0.35"/>
  <cols>
    <col min="1" max="1" width="1.1328125" style="64" customWidth="1"/>
    <col min="2" max="2" width="23.59765625" style="7" customWidth="1"/>
    <col min="3" max="3" width="7.73046875" style="21" customWidth="1"/>
    <col min="4" max="4" width="7.73046875" style="20" customWidth="1"/>
    <col min="5" max="5" width="7.73046875" style="21" customWidth="1"/>
    <col min="6" max="6" width="7.73046875" style="20" customWidth="1"/>
    <col min="7" max="7" width="8.3984375" style="21" customWidth="1"/>
    <col min="8" max="8" width="7.73046875" style="20" customWidth="1"/>
    <col min="9" max="19" width="7.73046875" style="21" customWidth="1"/>
    <col min="20" max="21" width="7.73046875" style="7" customWidth="1"/>
    <col min="22" max="16384" width="9.1328125" style="7"/>
  </cols>
  <sheetData>
    <row r="1" spans="1:21" ht="6.75" customHeight="1" x14ac:dyDescent="0.35">
      <c r="A1" s="61"/>
    </row>
    <row r="2" spans="1:21" x14ac:dyDescent="0.35">
      <c r="A2" s="61"/>
      <c r="B2" s="2"/>
      <c r="C2" s="3"/>
      <c r="D2" s="4"/>
      <c r="E2" s="3"/>
      <c r="F2" s="4"/>
      <c r="G2" s="3"/>
      <c r="H2" s="4"/>
      <c r="I2" s="5"/>
      <c r="J2" s="5"/>
      <c r="K2" s="5"/>
      <c r="L2" s="5"/>
      <c r="M2" s="5"/>
      <c r="N2" s="5"/>
      <c r="O2" s="5"/>
      <c r="P2" s="5"/>
      <c r="Q2" s="5"/>
      <c r="R2" s="5"/>
      <c r="S2" s="6"/>
      <c r="T2" s="14"/>
      <c r="U2" s="14"/>
    </row>
    <row r="3" spans="1:21" ht="18.75" x14ac:dyDescent="0.5">
      <c r="A3" s="61"/>
      <c r="B3" s="8" t="s">
        <v>178</v>
      </c>
      <c r="C3" s="3"/>
      <c r="D3" s="4"/>
      <c r="E3" s="3"/>
      <c r="F3" s="4"/>
      <c r="G3" s="3"/>
      <c r="H3" s="4"/>
      <c r="I3" s="5"/>
      <c r="J3" s="5"/>
      <c r="K3" s="5"/>
      <c r="L3" s="5"/>
      <c r="M3" s="5"/>
      <c r="N3" s="5"/>
      <c r="O3" s="5"/>
      <c r="P3" s="5"/>
      <c r="Q3" s="5"/>
      <c r="R3" s="5"/>
      <c r="S3" s="6"/>
      <c r="T3" s="14"/>
      <c r="U3" s="14"/>
    </row>
    <row r="4" spans="1:21" ht="8.25" customHeight="1" x14ac:dyDescent="0.5">
      <c r="A4" s="61"/>
      <c r="B4" s="8"/>
      <c r="C4" s="3"/>
      <c r="D4" s="4"/>
      <c r="E4" s="3"/>
      <c r="F4" s="4"/>
      <c r="G4" s="3"/>
      <c r="H4" s="4"/>
      <c r="I4" s="5"/>
      <c r="J4" s="5"/>
      <c r="K4" s="5"/>
      <c r="L4" s="5"/>
      <c r="M4" s="5"/>
      <c r="N4" s="5"/>
      <c r="O4" s="5"/>
      <c r="P4" s="5"/>
      <c r="Q4" s="5"/>
      <c r="R4" s="5"/>
      <c r="S4" s="6"/>
      <c r="T4" s="14"/>
      <c r="U4" s="14"/>
    </row>
    <row r="5" spans="1:21" ht="16.899999999999999" x14ac:dyDescent="0.5">
      <c r="A5" s="61"/>
      <c r="B5" s="29" t="s">
        <v>185</v>
      </c>
      <c r="C5" s="3"/>
      <c r="D5" s="4"/>
      <c r="E5" s="3"/>
      <c r="F5" s="9"/>
      <c r="G5" s="9"/>
      <c r="H5" s="10"/>
      <c r="I5" s="5"/>
      <c r="J5" s="5"/>
      <c r="K5" s="9"/>
      <c r="L5" s="6"/>
      <c r="M5" s="11"/>
      <c r="N5" s="12"/>
      <c r="O5" s="28"/>
      <c r="P5" s="60" t="s">
        <v>189</v>
      </c>
      <c r="Q5" s="6"/>
      <c r="R5" s="88"/>
      <c r="S5" s="88"/>
      <c r="T5" s="14"/>
      <c r="U5" s="14"/>
    </row>
    <row r="6" spans="1:21" ht="11.25" customHeight="1" x14ac:dyDescent="0.45">
      <c r="A6" s="61"/>
      <c r="B6" s="1"/>
      <c r="C6" s="3"/>
      <c r="D6" s="4"/>
      <c r="E6" s="3"/>
      <c r="F6" s="9"/>
      <c r="G6" s="9"/>
      <c r="H6" s="10"/>
      <c r="I6" s="5"/>
      <c r="J6" s="5"/>
      <c r="K6" s="9"/>
      <c r="L6" s="11"/>
      <c r="M6" s="12"/>
      <c r="N6" s="13"/>
      <c r="O6" s="13"/>
      <c r="P6" s="6"/>
      <c r="Q6" s="9"/>
      <c r="R6" s="14"/>
      <c r="S6" s="14"/>
      <c r="T6" s="14"/>
      <c r="U6" s="14"/>
    </row>
    <row r="7" spans="1:21" ht="13.15" x14ac:dyDescent="0.4">
      <c r="A7" s="61"/>
      <c r="B7" s="1"/>
      <c r="C7" s="3"/>
      <c r="D7" s="4"/>
      <c r="E7" s="27" t="s">
        <v>179</v>
      </c>
      <c r="F7" s="74"/>
      <c r="G7" s="9"/>
      <c r="H7" s="10"/>
      <c r="I7" s="5"/>
      <c r="J7" s="5"/>
      <c r="K7" s="9"/>
      <c r="L7" s="11"/>
      <c r="M7" s="90" t="s">
        <v>99</v>
      </c>
      <c r="N7" s="91"/>
      <c r="O7" s="91"/>
      <c r="P7" s="92"/>
      <c r="Q7" s="9"/>
      <c r="R7" s="14"/>
      <c r="S7" s="14"/>
      <c r="T7" s="14"/>
      <c r="U7" s="14"/>
    </row>
    <row r="8" spans="1:21" ht="12.75" customHeight="1" thickBot="1" x14ac:dyDescent="0.5">
      <c r="A8" s="61"/>
      <c r="B8" s="1"/>
      <c r="C8" s="3"/>
      <c r="D8" s="4"/>
      <c r="E8" s="3"/>
      <c r="F8" s="9"/>
      <c r="G8" s="9"/>
      <c r="H8" s="10"/>
      <c r="I8" s="5"/>
      <c r="J8" s="5"/>
      <c r="K8" s="9"/>
      <c r="L8" s="11"/>
      <c r="M8" s="12"/>
      <c r="N8" s="13"/>
      <c r="O8" s="13"/>
      <c r="P8" s="6"/>
      <c r="Q8" s="9"/>
      <c r="R8" s="14"/>
      <c r="S8" s="14"/>
      <c r="T8" s="14"/>
      <c r="U8" s="14"/>
    </row>
    <row r="9" spans="1:21" ht="12.75" customHeight="1" x14ac:dyDescent="0.45">
      <c r="A9" s="61"/>
      <c r="B9" s="1"/>
      <c r="C9" s="3"/>
      <c r="D9" s="4"/>
      <c r="E9" s="3"/>
      <c r="F9" s="34"/>
      <c r="G9" s="35"/>
      <c r="H9" s="36"/>
      <c r="I9" s="37"/>
      <c r="J9" s="37"/>
      <c r="K9" s="35"/>
      <c r="L9" s="38"/>
      <c r="M9" s="39"/>
      <c r="N9" s="40"/>
      <c r="O9" s="40"/>
      <c r="P9" s="41"/>
      <c r="Q9" s="9"/>
      <c r="R9" s="14"/>
      <c r="S9" s="14"/>
      <c r="T9" s="14"/>
      <c r="U9" s="14"/>
    </row>
    <row r="10" spans="1:21" ht="12.75" customHeight="1" x14ac:dyDescent="0.45">
      <c r="A10" s="61"/>
      <c r="B10" s="1"/>
      <c r="C10" s="3"/>
      <c r="D10" s="4"/>
      <c r="E10" s="3"/>
      <c r="F10" s="42"/>
      <c r="G10" s="43"/>
      <c r="H10" s="44"/>
      <c r="I10" s="45"/>
      <c r="J10" s="45"/>
      <c r="K10" s="43"/>
      <c r="L10" s="46"/>
      <c r="M10" s="47"/>
      <c r="N10" s="48"/>
      <c r="O10" s="48"/>
      <c r="P10" s="49"/>
      <c r="Q10" s="9"/>
      <c r="R10" s="14"/>
      <c r="S10" s="14"/>
      <c r="T10" s="14"/>
      <c r="U10" s="14"/>
    </row>
    <row r="11" spans="1:21" ht="12.75" customHeight="1" x14ac:dyDescent="0.45">
      <c r="A11" s="61"/>
      <c r="B11" s="1"/>
      <c r="C11" s="3"/>
      <c r="D11" s="4"/>
      <c r="E11" s="3"/>
      <c r="F11" s="42"/>
      <c r="G11" s="43"/>
      <c r="H11" s="44"/>
      <c r="I11" s="45"/>
      <c r="J11" s="45"/>
      <c r="K11" s="43"/>
      <c r="L11" s="46"/>
      <c r="M11" s="47"/>
      <c r="N11" s="48"/>
      <c r="O11" s="48"/>
      <c r="P11" s="49"/>
      <c r="Q11" s="9"/>
      <c r="R11" s="14"/>
      <c r="S11" s="14"/>
      <c r="T11" s="14"/>
      <c r="U11" s="14"/>
    </row>
    <row r="12" spans="1:21" ht="12.75" customHeight="1" x14ac:dyDescent="0.45">
      <c r="A12" s="61"/>
      <c r="B12" s="1"/>
      <c r="C12" s="3"/>
      <c r="D12" s="4"/>
      <c r="E12" s="3"/>
      <c r="F12" s="42"/>
      <c r="G12" s="43"/>
      <c r="H12" s="44"/>
      <c r="I12" s="45"/>
      <c r="J12" s="45"/>
      <c r="K12" s="43"/>
      <c r="L12" s="46"/>
      <c r="M12" s="47"/>
      <c r="N12" s="48"/>
      <c r="O12" s="48"/>
      <c r="P12" s="49"/>
      <c r="Q12" s="9"/>
      <c r="R12" s="14"/>
      <c r="S12" s="14"/>
      <c r="T12" s="14"/>
      <c r="U12" s="14"/>
    </row>
    <row r="13" spans="1:21" ht="12.75" customHeight="1" x14ac:dyDescent="0.45">
      <c r="A13" s="61"/>
      <c r="B13" s="1"/>
      <c r="C13" s="3"/>
      <c r="D13" s="4"/>
      <c r="E13" s="3"/>
      <c r="F13" s="42"/>
      <c r="G13" s="43"/>
      <c r="H13" s="44"/>
      <c r="I13" s="45"/>
      <c r="J13" s="45"/>
      <c r="K13" s="43"/>
      <c r="L13" s="46"/>
      <c r="M13" s="47"/>
      <c r="N13" s="48"/>
      <c r="O13" s="48"/>
      <c r="P13" s="49"/>
      <c r="Q13" s="9"/>
      <c r="R13" s="14"/>
      <c r="S13" s="14"/>
      <c r="T13" s="14"/>
      <c r="U13" s="14"/>
    </row>
    <row r="14" spans="1:21" ht="12.75" customHeight="1" x14ac:dyDescent="0.45">
      <c r="A14" s="61"/>
      <c r="B14" s="1"/>
      <c r="C14" s="3"/>
      <c r="D14" s="4"/>
      <c r="E14" s="3"/>
      <c r="F14" s="42"/>
      <c r="G14" s="43"/>
      <c r="H14" s="44"/>
      <c r="I14" s="45"/>
      <c r="J14" s="45"/>
      <c r="K14" s="43"/>
      <c r="L14" s="46"/>
      <c r="M14" s="47"/>
      <c r="N14" s="48"/>
      <c r="O14" s="48"/>
      <c r="P14" s="49"/>
      <c r="Q14" s="9"/>
      <c r="R14" s="14"/>
      <c r="S14" s="14"/>
      <c r="T14" s="14"/>
      <c r="U14" s="14"/>
    </row>
    <row r="15" spans="1:21" ht="12.75" customHeight="1" x14ac:dyDescent="0.45">
      <c r="A15" s="61"/>
      <c r="B15" s="1"/>
      <c r="C15" s="3"/>
      <c r="D15" s="4"/>
      <c r="E15" s="3"/>
      <c r="F15" s="42"/>
      <c r="G15" s="43"/>
      <c r="H15" s="44"/>
      <c r="I15" s="45"/>
      <c r="J15" s="45"/>
      <c r="K15" s="43"/>
      <c r="L15" s="46"/>
      <c r="M15" s="47"/>
      <c r="N15" s="48"/>
      <c r="O15" s="48"/>
      <c r="P15" s="49"/>
      <c r="Q15" s="9"/>
      <c r="R15" s="14"/>
      <c r="S15" s="14"/>
      <c r="T15" s="14"/>
      <c r="U15" s="14"/>
    </row>
    <row r="16" spans="1:21" ht="12.75" customHeight="1" x14ac:dyDescent="0.45">
      <c r="A16" s="61"/>
      <c r="B16" s="1"/>
      <c r="C16" s="3"/>
      <c r="D16" s="4"/>
      <c r="E16" s="3"/>
      <c r="F16" s="42"/>
      <c r="G16" s="43"/>
      <c r="H16" s="44"/>
      <c r="I16" s="45"/>
      <c r="J16" s="45"/>
      <c r="K16" s="43"/>
      <c r="L16" s="46"/>
      <c r="M16" s="47"/>
      <c r="N16" s="48"/>
      <c r="O16" s="48"/>
      <c r="P16" s="49"/>
      <c r="Q16" s="9"/>
      <c r="R16" s="14"/>
      <c r="S16" s="14"/>
      <c r="T16" s="14"/>
      <c r="U16" s="14"/>
    </row>
    <row r="17" spans="1:21" ht="12.75" customHeight="1" x14ac:dyDescent="0.45">
      <c r="A17" s="61"/>
      <c r="B17" s="1"/>
      <c r="C17" s="3"/>
      <c r="D17" s="4"/>
      <c r="E17" s="3"/>
      <c r="F17" s="42"/>
      <c r="G17" s="43"/>
      <c r="H17" s="44"/>
      <c r="I17" s="45"/>
      <c r="J17" s="45"/>
      <c r="K17" s="43"/>
      <c r="L17" s="46"/>
      <c r="M17" s="47"/>
      <c r="N17" s="48"/>
      <c r="O17" s="48"/>
      <c r="P17" s="49"/>
      <c r="Q17" s="9"/>
      <c r="R17" s="14"/>
      <c r="S17" s="14"/>
      <c r="T17" s="14"/>
      <c r="U17" s="14"/>
    </row>
    <row r="18" spans="1:21" ht="12.75" customHeight="1" x14ac:dyDescent="0.45">
      <c r="A18" s="61"/>
      <c r="B18" s="1"/>
      <c r="C18" s="3"/>
      <c r="D18" s="4"/>
      <c r="E18" s="3"/>
      <c r="F18" s="42"/>
      <c r="G18" s="43"/>
      <c r="H18" s="44"/>
      <c r="I18" s="45"/>
      <c r="J18" s="45"/>
      <c r="K18" s="43"/>
      <c r="L18" s="46"/>
      <c r="M18" s="47"/>
      <c r="N18" s="48"/>
      <c r="O18" s="48"/>
      <c r="P18" s="49"/>
      <c r="Q18" s="9"/>
      <c r="R18" s="14"/>
      <c r="S18" s="14"/>
      <c r="T18" s="14"/>
      <c r="U18" s="14"/>
    </row>
    <row r="19" spans="1:21" ht="12.75" customHeight="1" x14ac:dyDescent="0.45">
      <c r="A19" s="61"/>
      <c r="B19" s="1"/>
      <c r="C19" s="3"/>
      <c r="D19" s="4"/>
      <c r="E19" s="3"/>
      <c r="F19" s="42"/>
      <c r="G19" s="43"/>
      <c r="H19" s="44"/>
      <c r="I19" s="45"/>
      <c r="J19" s="45"/>
      <c r="K19" s="43"/>
      <c r="L19" s="46"/>
      <c r="M19" s="47"/>
      <c r="N19" s="48"/>
      <c r="O19" s="48"/>
      <c r="P19" s="49"/>
      <c r="Q19" s="9"/>
      <c r="R19" s="14"/>
      <c r="S19" s="14"/>
      <c r="T19" s="14"/>
      <c r="U19" s="14"/>
    </row>
    <row r="20" spans="1:21" ht="12.75" customHeight="1" x14ac:dyDescent="0.45">
      <c r="A20" s="61"/>
      <c r="B20" s="1"/>
      <c r="C20" s="3"/>
      <c r="D20" s="4"/>
      <c r="E20" s="3"/>
      <c r="F20" s="42"/>
      <c r="G20" s="43"/>
      <c r="H20" s="44"/>
      <c r="I20" s="45"/>
      <c r="J20" s="45"/>
      <c r="K20" s="43"/>
      <c r="L20" s="46"/>
      <c r="M20" s="47"/>
      <c r="N20" s="48"/>
      <c r="O20" s="48"/>
      <c r="P20" s="49"/>
      <c r="Q20" s="9"/>
      <c r="R20" s="14"/>
      <c r="S20" s="14"/>
      <c r="T20" s="14"/>
      <c r="U20" s="14"/>
    </row>
    <row r="21" spans="1:21" ht="12.75" customHeight="1" x14ac:dyDescent="0.45">
      <c r="A21" s="61"/>
      <c r="B21" s="1"/>
      <c r="C21" s="3"/>
      <c r="D21" s="4"/>
      <c r="E21" s="3"/>
      <c r="F21" s="42"/>
      <c r="G21" s="43"/>
      <c r="H21" s="44"/>
      <c r="I21" s="45"/>
      <c r="J21" s="45"/>
      <c r="K21" s="43"/>
      <c r="L21" s="46"/>
      <c r="M21" s="47"/>
      <c r="N21" s="48"/>
      <c r="O21" s="48"/>
      <c r="P21" s="49"/>
      <c r="Q21" s="9"/>
      <c r="R21" s="14"/>
      <c r="S21" s="14"/>
      <c r="T21" s="14"/>
      <c r="U21" s="14"/>
    </row>
    <row r="22" spans="1:21" ht="12.75" customHeight="1" x14ac:dyDescent="0.45">
      <c r="A22" s="61"/>
      <c r="B22" s="1"/>
      <c r="C22" s="3"/>
      <c r="D22" s="4"/>
      <c r="E22" s="3"/>
      <c r="F22" s="42"/>
      <c r="G22" s="43"/>
      <c r="H22" s="44"/>
      <c r="I22" s="45"/>
      <c r="J22" s="45"/>
      <c r="K22" s="43"/>
      <c r="L22" s="46"/>
      <c r="M22" s="47"/>
      <c r="N22" s="48"/>
      <c r="O22" s="48"/>
      <c r="P22" s="49"/>
      <c r="Q22" s="9"/>
      <c r="R22" s="14"/>
      <c r="S22" s="14"/>
      <c r="T22" s="14"/>
      <c r="U22" s="14"/>
    </row>
    <row r="23" spans="1:21" ht="12.75" customHeight="1" x14ac:dyDescent="0.45">
      <c r="A23" s="61"/>
      <c r="B23" s="1"/>
      <c r="C23" s="3"/>
      <c r="D23" s="4"/>
      <c r="E23" s="3"/>
      <c r="F23" s="42"/>
      <c r="G23" s="43"/>
      <c r="H23" s="44"/>
      <c r="I23" s="45"/>
      <c r="J23" s="45"/>
      <c r="K23" s="43"/>
      <c r="L23" s="46"/>
      <c r="M23" s="47"/>
      <c r="N23" s="48"/>
      <c r="O23" s="48"/>
      <c r="P23" s="49"/>
      <c r="Q23" s="9"/>
      <c r="R23" s="14"/>
      <c r="S23" s="14"/>
      <c r="T23" s="14"/>
      <c r="U23" s="14"/>
    </row>
    <row r="24" spans="1:21" ht="12.75" customHeight="1" x14ac:dyDescent="0.45">
      <c r="A24" s="61"/>
      <c r="B24" s="1"/>
      <c r="C24" s="3"/>
      <c r="D24" s="4"/>
      <c r="E24" s="3"/>
      <c r="F24" s="42"/>
      <c r="G24" s="43"/>
      <c r="H24" s="44"/>
      <c r="I24" s="45"/>
      <c r="J24" s="45"/>
      <c r="K24" s="43"/>
      <c r="L24" s="46"/>
      <c r="M24" s="47"/>
      <c r="N24" s="48"/>
      <c r="O24" s="48"/>
      <c r="P24" s="49"/>
      <c r="Q24" s="9"/>
      <c r="R24" s="14"/>
      <c r="S24" s="14"/>
      <c r="T24" s="14"/>
      <c r="U24" s="14"/>
    </row>
    <row r="25" spans="1:21" ht="11.25" customHeight="1" x14ac:dyDescent="0.45">
      <c r="A25" s="61"/>
      <c r="B25" s="1"/>
      <c r="C25" s="3"/>
      <c r="D25" s="4"/>
      <c r="E25" s="3"/>
      <c r="F25" s="42"/>
      <c r="G25" s="43"/>
      <c r="H25" s="44"/>
      <c r="I25" s="45"/>
      <c r="J25" s="45"/>
      <c r="K25" s="43"/>
      <c r="L25" s="46"/>
      <c r="M25" s="47"/>
      <c r="N25" s="48"/>
      <c r="O25" s="48"/>
      <c r="P25" s="49"/>
      <c r="Q25" s="9"/>
      <c r="R25" s="14"/>
      <c r="S25" s="14"/>
      <c r="T25" s="14"/>
      <c r="U25" s="14"/>
    </row>
    <row r="26" spans="1:21" ht="9.75" customHeight="1" thickBot="1" x14ac:dyDescent="0.5">
      <c r="A26" s="61"/>
      <c r="B26" s="1"/>
      <c r="C26" s="3"/>
      <c r="D26" s="4"/>
      <c r="E26" s="3"/>
      <c r="F26" s="50"/>
      <c r="G26" s="51"/>
      <c r="H26" s="52"/>
      <c r="I26" s="53"/>
      <c r="J26" s="53"/>
      <c r="K26" s="51"/>
      <c r="L26" s="54"/>
      <c r="M26" s="55"/>
      <c r="N26" s="56"/>
      <c r="O26" s="56"/>
      <c r="P26" s="57"/>
      <c r="Q26" s="9"/>
      <c r="R26" s="14"/>
      <c r="S26" s="14"/>
      <c r="T26" s="14"/>
      <c r="U26" s="14"/>
    </row>
    <row r="27" spans="1:21" ht="10.5" customHeight="1" x14ac:dyDescent="0.45">
      <c r="A27" s="61"/>
      <c r="B27" s="1"/>
      <c r="C27" s="3"/>
      <c r="D27" s="4"/>
      <c r="E27" s="3"/>
      <c r="F27" s="9"/>
      <c r="G27" s="9"/>
      <c r="H27" s="10"/>
      <c r="I27" s="5"/>
      <c r="J27" s="5"/>
      <c r="K27" s="9"/>
      <c r="L27" s="11"/>
      <c r="M27" s="12"/>
      <c r="N27" s="13"/>
      <c r="O27" s="13"/>
      <c r="P27" s="6"/>
      <c r="Q27" s="9"/>
      <c r="R27" s="14"/>
      <c r="S27" s="14"/>
      <c r="T27" s="14"/>
      <c r="U27" s="14"/>
    </row>
    <row r="28" spans="1:21" ht="0.75" hidden="1" customHeight="1" x14ac:dyDescent="0.4">
      <c r="A28" s="61"/>
      <c r="B28" s="1"/>
      <c r="C28" s="3"/>
      <c r="D28" s="4"/>
      <c r="E28" s="3"/>
      <c r="F28" s="9"/>
      <c r="G28" s="9"/>
      <c r="H28" s="10"/>
      <c r="I28" s="5"/>
      <c r="J28" s="5"/>
      <c r="K28" s="9"/>
      <c r="L28" s="9"/>
      <c r="M28" s="14"/>
      <c r="N28" s="14"/>
      <c r="O28" s="9"/>
      <c r="P28" s="6"/>
      <c r="Q28" s="9"/>
      <c r="R28" s="14"/>
      <c r="S28" s="14"/>
    </row>
    <row r="29" spans="1:21" ht="2.25" customHeight="1" x14ac:dyDescent="0.35">
      <c r="A29" s="61"/>
      <c r="B29" s="30"/>
      <c r="C29" s="31">
        <v>1990</v>
      </c>
      <c r="D29" s="31">
        <v>1991</v>
      </c>
      <c r="E29" s="31">
        <v>1992</v>
      </c>
      <c r="F29" s="31">
        <v>1993</v>
      </c>
      <c r="G29" s="31">
        <v>1994</v>
      </c>
      <c r="H29" s="31">
        <v>1995</v>
      </c>
      <c r="I29" s="31">
        <v>1996</v>
      </c>
      <c r="J29" s="31">
        <v>1997</v>
      </c>
      <c r="K29" s="31">
        <v>1998</v>
      </c>
      <c r="L29" s="31">
        <v>1999</v>
      </c>
      <c r="M29" s="31">
        <v>2000</v>
      </c>
      <c r="N29" s="31">
        <v>2001</v>
      </c>
      <c r="O29" s="31">
        <v>2002</v>
      </c>
      <c r="P29" s="31">
        <v>2003</v>
      </c>
      <c r="Q29" s="31">
        <v>2004</v>
      </c>
      <c r="R29" s="31">
        <v>2005</v>
      </c>
      <c r="S29" s="31">
        <v>2006</v>
      </c>
      <c r="T29" s="31">
        <v>2007</v>
      </c>
      <c r="U29" s="31">
        <v>2008</v>
      </c>
    </row>
    <row r="30" spans="1:21" ht="2.25" customHeight="1" x14ac:dyDescent="0.35">
      <c r="A30" s="61"/>
      <c r="B30" s="66"/>
      <c r="C30" s="32">
        <f>VLOOKUP(M7,B33:U205,2,TRUE)</f>
        <v>7.13422</v>
      </c>
      <c r="D30" s="32">
        <f>VLOOKUP(M7,B33:U205,3,TRUE)</f>
        <v>5.0231700000000004</v>
      </c>
      <c r="E30" s="32">
        <f>VLOOKUP(M7,B33:S205,4,TRUE)</f>
        <v>2.67028</v>
      </c>
      <c r="F30" s="32">
        <f>VLOOKUP(M7,B33:S205,5,TRUE)</f>
        <v>2.8750800000000001</v>
      </c>
      <c r="G30" s="32">
        <f>VLOOKUP(M7,B33:S205,6,TRUE)</f>
        <v>7.0593298000000004</v>
      </c>
      <c r="H30" s="32" t="str">
        <f>VLOOKUP(M7,B33:S205,7,TRUE)</f>
        <v>...</v>
      </c>
      <c r="I30" s="33" t="str">
        <f>VLOOKUP(M7,B33:S205,8,TRUE)</f>
        <v>...</v>
      </c>
      <c r="J30" s="33" t="str">
        <f>VLOOKUP(M7,B33:S205,9,TRUE)</f>
        <v>...</v>
      </c>
      <c r="K30" s="33" t="str">
        <f>VLOOKUP(M7,B33:S205,10,TRUE)</f>
        <v>...</v>
      </c>
      <c r="L30" s="33" t="str">
        <f>VLOOKUP(M7,B33:S205,11,TRUE)</f>
        <v>...</v>
      </c>
      <c r="M30" s="33" t="str">
        <f>VLOOKUP(M7,B33:S205,12,TRUE)</f>
        <v>...</v>
      </c>
      <c r="N30" s="33" t="str">
        <f>VLOOKUP(M7,B33:S205,13,TRUE)</f>
        <v>...</v>
      </c>
      <c r="O30" s="33" t="str">
        <f>VLOOKUP(M7,B33:S205,14,TRUE)</f>
        <v>...</v>
      </c>
      <c r="P30" s="33" t="str">
        <f>VLOOKUP(M7,B33:S205,15,TRUE)</f>
        <v>...</v>
      </c>
      <c r="Q30" s="33" t="str">
        <f>VLOOKUP(M7,B33:S205,16,TRUE)</f>
        <v>...</v>
      </c>
      <c r="R30" s="33" t="str">
        <f>VLOOKUP(M7,B33:S205,17,TRUE)</f>
        <v>...</v>
      </c>
      <c r="S30" s="33" t="str">
        <f>VLOOKUP(M7,B33:S205,18,TRUE)</f>
        <v>...</v>
      </c>
      <c r="T30" s="33" t="str">
        <f>VLOOKUP(M7,B33:U205,19,TRUE)</f>
        <v>...</v>
      </c>
      <c r="U30" s="33" t="str">
        <f>VLOOKUP(M7,B33:U205,20,TRUE)</f>
        <v>...</v>
      </c>
    </row>
    <row r="31" spans="1:21" ht="24.75" customHeight="1" x14ac:dyDescent="0.35">
      <c r="A31" s="61"/>
      <c r="B31" s="58" t="s">
        <v>177</v>
      </c>
      <c r="C31" s="59">
        <v>1990</v>
      </c>
      <c r="D31" s="59">
        <v>1991</v>
      </c>
      <c r="E31" s="59">
        <v>1992</v>
      </c>
      <c r="F31" s="59">
        <v>1993</v>
      </c>
      <c r="G31" s="59">
        <v>1994</v>
      </c>
      <c r="H31" s="59">
        <v>1995</v>
      </c>
      <c r="I31" s="59">
        <v>1996</v>
      </c>
      <c r="J31" s="59">
        <v>1997</v>
      </c>
      <c r="K31" s="59">
        <v>1998</v>
      </c>
      <c r="L31" s="59">
        <v>1999</v>
      </c>
      <c r="M31" s="59">
        <v>2000</v>
      </c>
      <c r="N31" s="59">
        <v>2001</v>
      </c>
      <c r="O31" s="59">
        <v>2002</v>
      </c>
      <c r="P31" s="59">
        <v>2003</v>
      </c>
      <c r="Q31" s="59">
        <v>2004</v>
      </c>
      <c r="R31" s="59">
        <v>2005</v>
      </c>
      <c r="S31" s="59">
        <v>2006</v>
      </c>
      <c r="T31" s="59">
        <v>2007</v>
      </c>
      <c r="U31" s="59">
        <v>2008</v>
      </c>
    </row>
    <row r="32" spans="1:21" ht="13.15" x14ac:dyDescent="0.4">
      <c r="A32" s="61"/>
      <c r="B32" s="15"/>
      <c r="C32" s="89" t="s">
        <v>180</v>
      </c>
      <c r="D32" s="89"/>
      <c r="E32" s="89"/>
      <c r="F32" s="89"/>
      <c r="G32" s="89"/>
      <c r="H32" s="89"/>
      <c r="I32" s="89"/>
      <c r="J32" s="89"/>
      <c r="K32" s="89"/>
      <c r="L32" s="89"/>
      <c r="M32" s="89"/>
      <c r="N32" s="89"/>
      <c r="O32" s="89"/>
      <c r="P32" s="89"/>
      <c r="Q32" s="89"/>
      <c r="R32" s="89"/>
      <c r="S32" s="89"/>
      <c r="T32" s="15"/>
      <c r="U32" s="15"/>
    </row>
    <row r="33" spans="1:21" ht="12.75" customHeight="1" x14ac:dyDescent="0.35">
      <c r="A33" s="62"/>
      <c r="B33" s="73" t="s">
        <v>99</v>
      </c>
      <c r="C33" s="69">
        <v>7.13422</v>
      </c>
      <c r="D33" s="69">
        <v>5.0231700000000004</v>
      </c>
      <c r="E33" s="69">
        <v>2.67028</v>
      </c>
      <c r="F33" s="67">
        <v>2.8750800000000001</v>
      </c>
      <c r="G33" s="69">
        <v>7.0593298000000004</v>
      </c>
      <c r="H33" s="69" t="s">
        <v>175</v>
      </c>
      <c r="I33" s="69" t="s">
        <v>175</v>
      </c>
      <c r="J33" s="69" t="s">
        <v>175</v>
      </c>
      <c r="K33" s="69" t="s">
        <v>175</v>
      </c>
      <c r="L33" s="69" t="s">
        <v>175</v>
      </c>
      <c r="M33" s="69" t="s">
        <v>175</v>
      </c>
      <c r="N33" s="69" t="s">
        <v>175</v>
      </c>
      <c r="O33" s="69" t="s">
        <v>175</v>
      </c>
      <c r="P33" s="69" t="s">
        <v>175</v>
      </c>
      <c r="Q33" s="69" t="s">
        <v>175</v>
      </c>
      <c r="R33" s="69" t="s">
        <v>175</v>
      </c>
      <c r="S33" s="69" t="s">
        <v>175</v>
      </c>
      <c r="T33" s="69" t="s">
        <v>175</v>
      </c>
      <c r="U33" s="69" t="s">
        <v>175</v>
      </c>
    </row>
    <row r="34" spans="1:21" ht="12.75" customHeight="1" x14ac:dyDescent="0.35">
      <c r="A34" s="62"/>
      <c r="B34" s="73" t="s">
        <v>40</v>
      </c>
      <c r="C34" s="69" t="s">
        <v>175</v>
      </c>
      <c r="D34" s="69" t="s">
        <v>175</v>
      </c>
      <c r="E34" s="69" t="s">
        <v>175</v>
      </c>
      <c r="F34" s="67" t="s">
        <v>175</v>
      </c>
      <c r="G34" s="69">
        <v>100.34399999999999</v>
      </c>
      <c r="H34" s="69" t="s">
        <v>175</v>
      </c>
      <c r="I34" s="69" t="s">
        <v>175</v>
      </c>
      <c r="J34" s="69" t="s">
        <v>175</v>
      </c>
      <c r="K34" s="69" t="s">
        <v>175</v>
      </c>
      <c r="L34" s="69" t="s">
        <v>175</v>
      </c>
      <c r="M34" s="69" t="s">
        <v>175</v>
      </c>
      <c r="N34" s="69" t="s">
        <v>175</v>
      </c>
      <c r="O34" s="69" t="s">
        <v>175</v>
      </c>
      <c r="P34" s="69" t="s">
        <v>175</v>
      </c>
      <c r="Q34" s="69" t="s">
        <v>175</v>
      </c>
      <c r="R34" s="69" t="s">
        <v>175</v>
      </c>
      <c r="S34" s="69" t="s">
        <v>175</v>
      </c>
      <c r="T34" s="69" t="s">
        <v>175</v>
      </c>
      <c r="U34" s="69" t="s">
        <v>175</v>
      </c>
    </row>
    <row r="35" spans="1:21" ht="12.75" customHeight="1" x14ac:dyDescent="0.35">
      <c r="A35" s="62"/>
      <c r="B35" s="73" t="s">
        <v>0</v>
      </c>
      <c r="C35" s="70">
        <v>0.29180099999999998</v>
      </c>
      <c r="D35" s="70" t="s">
        <v>175</v>
      </c>
      <c r="E35" s="70" t="s">
        <v>175</v>
      </c>
      <c r="F35" s="70" t="s">
        <v>175</v>
      </c>
      <c r="G35" s="70" t="s">
        <v>175</v>
      </c>
      <c r="H35" s="70" t="s">
        <v>175</v>
      </c>
      <c r="I35" s="70" t="s">
        <v>175</v>
      </c>
      <c r="J35" s="70" t="s">
        <v>175</v>
      </c>
      <c r="K35" s="70" t="s">
        <v>175</v>
      </c>
      <c r="L35" s="70" t="s">
        <v>175</v>
      </c>
      <c r="M35" s="70" t="s">
        <v>175</v>
      </c>
      <c r="N35" s="70" t="s">
        <v>175</v>
      </c>
      <c r="O35" s="70" t="s">
        <v>175</v>
      </c>
      <c r="P35" s="70" t="s">
        <v>175</v>
      </c>
      <c r="Q35" s="70" t="s">
        <v>175</v>
      </c>
      <c r="R35" s="70" t="s">
        <v>175</v>
      </c>
      <c r="S35" s="70" t="s">
        <v>175</v>
      </c>
      <c r="T35" s="70" t="s">
        <v>175</v>
      </c>
      <c r="U35" s="70" t="s">
        <v>175</v>
      </c>
    </row>
    <row r="36" spans="1:21" ht="12.75" customHeight="1" x14ac:dyDescent="0.35">
      <c r="A36" s="62"/>
      <c r="B36" s="73" t="s">
        <v>100</v>
      </c>
      <c r="C36" s="69">
        <v>216.291389487407</v>
      </c>
      <c r="D36" s="69" t="s">
        <v>175</v>
      </c>
      <c r="E36" s="69" t="s">
        <v>175</v>
      </c>
      <c r="F36" s="67" t="s">
        <v>175</v>
      </c>
      <c r="G36" s="69">
        <v>223.335527904266</v>
      </c>
      <c r="H36" s="69" t="s">
        <v>175</v>
      </c>
      <c r="I36" s="67" t="s">
        <v>175</v>
      </c>
      <c r="J36" s="69">
        <v>241.95619421024</v>
      </c>
      <c r="K36" s="69" t="s">
        <v>175</v>
      </c>
      <c r="L36" s="67" t="s">
        <v>175</v>
      </c>
      <c r="M36" s="69">
        <v>238.7029035191</v>
      </c>
      <c r="N36" s="69" t="s">
        <v>175</v>
      </c>
      <c r="O36" s="69" t="s">
        <v>175</v>
      </c>
      <c r="P36" s="69" t="s">
        <v>175</v>
      </c>
      <c r="Q36" s="69" t="s">
        <v>175</v>
      </c>
      <c r="R36" s="69" t="s">
        <v>175</v>
      </c>
      <c r="S36" s="67" t="s">
        <v>175</v>
      </c>
      <c r="T36" s="69" t="s">
        <v>175</v>
      </c>
      <c r="U36" s="69" t="s">
        <v>175</v>
      </c>
    </row>
    <row r="37" spans="1:21" ht="12.75" customHeight="1" x14ac:dyDescent="0.35">
      <c r="A37" s="62"/>
      <c r="B37" s="73" t="s">
        <v>101</v>
      </c>
      <c r="C37" s="69">
        <v>24.695211</v>
      </c>
      <c r="D37" s="69" t="s">
        <v>175</v>
      </c>
      <c r="E37" s="69" t="s">
        <v>175</v>
      </c>
      <c r="F37" s="69" t="s">
        <v>175</v>
      </c>
      <c r="G37" s="69" t="s">
        <v>175</v>
      </c>
      <c r="H37" s="69" t="s">
        <v>175</v>
      </c>
      <c r="I37" s="69" t="s">
        <v>175</v>
      </c>
      <c r="J37" s="69" t="s">
        <v>175</v>
      </c>
      <c r="K37" s="69" t="s">
        <v>175</v>
      </c>
      <c r="L37" s="69" t="s">
        <v>175</v>
      </c>
      <c r="M37" s="69" t="s">
        <v>175</v>
      </c>
      <c r="N37" s="69" t="s">
        <v>175</v>
      </c>
      <c r="O37" s="69" t="s">
        <v>175</v>
      </c>
      <c r="P37" s="69" t="s">
        <v>175</v>
      </c>
      <c r="Q37" s="69" t="s">
        <v>175</v>
      </c>
      <c r="R37" s="69" t="s">
        <v>175</v>
      </c>
      <c r="S37" s="67" t="s">
        <v>175</v>
      </c>
      <c r="T37" s="69" t="s">
        <v>175</v>
      </c>
      <c r="U37" s="69" t="s">
        <v>175</v>
      </c>
    </row>
    <row r="38" spans="1:21" ht="12.75" customHeight="1" x14ac:dyDescent="0.35">
      <c r="A38" s="62"/>
      <c r="B38" s="72" t="s">
        <v>1</v>
      </c>
      <c r="C38" s="68">
        <v>464.49650015418598</v>
      </c>
      <c r="D38" s="68">
        <v>587.95134738199499</v>
      </c>
      <c r="E38" s="68">
        <v>550.93272834923698</v>
      </c>
      <c r="F38" s="68">
        <v>405.58989387864699</v>
      </c>
      <c r="G38" s="68">
        <v>409.93300653740499</v>
      </c>
      <c r="H38" s="68">
        <v>549.40516870333499</v>
      </c>
      <c r="I38" s="68">
        <v>448.43767082142699</v>
      </c>
      <c r="J38" s="68">
        <v>449.15957214515697</v>
      </c>
      <c r="K38" s="68">
        <v>609.108324740027</v>
      </c>
      <c r="L38" s="68">
        <v>493.50846233388302</v>
      </c>
      <c r="M38" s="68">
        <v>493.67921401480601</v>
      </c>
      <c r="N38" s="68">
        <v>460.48591752810802</v>
      </c>
      <c r="O38" s="68">
        <v>847.41717304464703</v>
      </c>
      <c r="P38" s="68">
        <v>680.86403575870804</v>
      </c>
      <c r="Q38" s="68">
        <v>331.409685619583</v>
      </c>
      <c r="R38" s="68">
        <v>569.89340226000104</v>
      </c>
      <c r="S38" s="68">
        <v>580.62078064583795</v>
      </c>
      <c r="T38" s="68">
        <v>880.86104409548898</v>
      </c>
      <c r="U38" s="68">
        <v>618.05844352019994</v>
      </c>
    </row>
    <row r="39" spans="1:21" ht="12.75" customHeight="1" x14ac:dyDescent="0.35">
      <c r="A39" s="62"/>
      <c r="B39" s="72" t="s">
        <v>2</v>
      </c>
      <c r="C39" s="68">
        <v>65.031525752807596</v>
      </c>
      <c r="D39" s="68">
        <v>63.037060030706499</v>
      </c>
      <c r="E39" s="68">
        <v>61.457841907720301</v>
      </c>
      <c r="F39" s="68">
        <v>57.529781734843198</v>
      </c>
      <c r="G39" s="68">
        <v>59.711608829004298</v>
      </c>
      <c r="H39" s="68">
        <v>63.696902335279901</v>
      </c>
      <c r="I39" s="68">
        <v>71.818903095029</v>
      </c>
      <c r="J39" s="68">
        <v>62.457462154467002</v>
      </c>
      <c r="K39" s="68">
        <v>63.779911871487599</v>
      </c>
      <c r="L39" s="68">
        <v>57.711845682298801</v>
      </c>
      <c r="M39" s="68">
        <v>63.1429307386909</v>
      </c>
      <c r="N39" s="68">
        <v>64.650947942376206</v>
      </c>
      <c r="O39" s="68">
        <v>70.347578864956901</v>
      </c>
      <c r="P39" s="68">
        <v>74.556269817662098</v>
      </c>
      <c r="Q39" s="68">
        <v>73.402308586680604</v>
      </c>
      <c r="R39" s="68">
        <v>75.584393484659699</v>
      </c>
      <c r="S39" s="68">
        <v>72.370537403595705</v>
      </c>
      <c r="T39" s="68">
        <v>69.569462985065798</v>
      </c>
      <c r="U39" s="68">
        <v>69.304049141459402</v>
      </c>
    </row>
    <row r="40" spans="1:21" ht="12.75" customHeight="1" x14ac:dyDescent="0.35">
      <c r="A40" s="62"/>
      <c r="B40" s="72" t="s">
        <v>41</v>
      </c>
      <c r="C40" s="71">
        <v>57.261769999999999</v>
      </c>
      <c r="D40" s="71">
        <v>58.897359999999999</v>
      </c>
      <c r="E40" s="71">
        <v>50.723779999999998</v>
      </c>
      <c r="F40" s="71">
        <v>46.31758</v>
      </c>
      <c r="G40" s="68">
        <v>42.090969999999999</v>
      </c>
      <c r="H40" s="68" t="s">
        <v>175</v>
      </c>
      <c r="I40" s="68" t="s">
        <v>175</v>
      </c>
      <c r="J40" s="68" t="s">
        <v>175</v>
      </c>
      <c r="K40" s="68" t="s">
        <v>175</v>
      </c>
      <c r="L40" s="68" t="s">
        <v>175</v>
      </c>
      <c r="M40" s="68" t="s">
        <v>175</v>
      </c>
      <c r="N40" s="68" t="s">
        <v>175</v>
      </c>
      <c r="O40" s="71" t="s">
        <v>175</v>
      </c>
      <c r="P40" s="71" t="s">
        <v>175</v>
      </c>
      <c r="Q40" s="71" t="s">
        <v>175</v>
      </c>
      <c r="R40" s="71" t="s">
        <v>175</v>
      </c>
      <c r="S40" s="71" t="s">
        <v>175</v>
      </c>
      <c r="T40" s="71" t="s">
        <v>175</v>
      </c>
      <c r="U40" s="71" t="s">
        <v>175</v>
      </c>
    </row>
    <row r="41" spans="1:21" ht="12.75" customHeight="1" x14ac:dyDescent="0.35">
      <c r="A41" s="62"/>
      <c r="B41" s="72" t="s">
        <v>146</v>
      </c>
      <c r="C41" s="76">
        <v>-1.6637999999999999</v>
      </c>
      <c r="D41" s="71" t="s">
        <v>175</v>
      </c>
      <c r="E41" s="71" t="s">
        <v>175</v>
      </c>
      <c r="F41" s="68" t="s">
        <v>175</v>
      </c>
      <c r="G41" s="71">
        <v>2.1972</v>
      </c>
      <c r="H41" s="71" t="s">
        <v>175</v>
      </c>
      <c r="I41" s="71" t="s">
        <v>175</v>
      </c>
      <c r="J41" s="71" t="s">
        <v>175</v>
      </c>
      <c r="K41" s="71" t="s">
        <v>175</v>
      </c>
      <c r="L41" s="71" t="s">
        <v>175</v>
      </c>
      <c r="M41" s="71" t="s">
        <v>175</v>
      </c>
      <c r="N41" s="71" t="s">
        <v>175</v>
      </c>
      <c r="O41" s="71" t="s">
        <v>175</v>
      </c>
      <c r="P41" s="71" t="s">
        <v>175</v>
      </c>
      <c r="Q41" s="71" t="s">
        <v>175</v>
      </c>
      <c r="R41" s="71" t="s">
        <v>175</v>
      </c>
      <c r="S41" s="71" t="s">
        <v>175</v>
      </c>
      <c r="T41" s="71" t="s">
        <v>175</v>
      </c>
      <c r="U41" s="71" t="s">
        <v>175</v>
      </c>
    </row>
    <row r="42" spans="1:21" ht="12.75" customHeight="1" x14ac:dyDescent="0.35">
      <c r="A42" s="62"/>
      <c r="B42" s="72" t="s">
        <v>102</v>
      </c>
      <c r="C42" s="71" t="s">
        <v>175</v>
      </c>
      <c r="D42" s="71" t="s">
        <v>175</v>
      </c>
      <c r="E42" s="71" t="s">
        <v>175</v>
      </c>
      <c r="F42" s="68" t="s">
        <v>175</v>
      </c>
      <c r="G42" s="71">
        <v>19.598960000000002</v>
      </c>
      <c r="H42" s="71" t="s">
        <v>175</v>
      </c>
      <c r="I42" s="68" t="s">
        <v>175</v>
      </c>
      <c r="J42" s="71" t="s">
        <v>175</v>
      </c>
      <c r="K42" s="71" t="s">
        <v>175</v>
      </c>
      <c r="L42" s="71" t="s">
        <v>175</v>
      </c>
      <c r="M42" s="71" t="s">
        <v>175</v>
      </c>
      <c r="N42" s="71" t="s">
        <v>175</v>
      </c>
      <c r="O42" s="71" t="s">
        <v>175</v>
      </c>
      <c r="P42" s="71" t="s">
        <v>175</v>
      </c>
      <c r="Q42" s="71" t="s">
        <v>175</v>
      </c>
      <c r="R42" s="71" t="s">
        <v>175</v>
      </c>
      <c r="S42" s="68" t="s">
        <v>175</v>
      </c>
      <c r="T42" s="71" t="s">
        <v>175</v>
      </c>
      <c r="U42" s="71" t="s">
        <v>175</v>
      </c>
    </row>
    <row r="43" spans="1:21" ht="12.75" customHeight="1" x14ac:dyDescent="0.35">
      <c r="A43" s="62"/>
      <c r="B43" s="73" t="s">
        <v>147</v>
      </c>
      <c r="C43" s="69" t="s">
        <v>175</v>
      </c>
      <c r="D43" s="69" t="s">
        <v>175</v>
      </c>
      <c r="E43" s="69" t="s">
        <v>175</v>
      </c>
      <c r="F43" s="67" t="s">
        <v>175</v>
      </c>
      <c r="G43" s="69">
        <v>53.764122</v>
      </c>
      <c r="H43" s="69" t="s">
        <v>175</v>
      </c>
      <c r="I43" s="69" t="s">
        <v>175</v>
      </c>
      <c r="J43" s="69" t="s">
        <v>175</v>
      </c>
      <c r="K43" s="69" t="s">
        <v>175</v>
      </c>
      <c r="L43" s="69" t="s">
        <v>175</v>
      </c>
      <c r="M43" s="69" t="s">
        <v>175</v>
      </c>
      <c r="N43" s="69" t="s">
        <v>175</v>
      </c>
      <c r="O43" s="69" t="s">
        <v>175</v>
      </c>
      <c r="P43" s="69" t="s">
        <v>175</v>
      </c>
      <c r="Q43" s="69" t="s">
        <v>175</v>
      </c>
      <c r="R43" s="69" t="s">
        <v>175</v>
      </c>
      <c r="S43" s="69" t="s">
        <v>175</v>
      </c>
      <c r="T43" s="69" t="s">
        <v>175</v>
      </c>
      <c r="U43" s="69" t="s">
        <v>175</v>
      </c>
    </row>
    <row r="44" spans="1:21" ht="12.75" customHeight="1" x14ac:dyDescent="0.35">
      <c r="A44" s="62"/>
      <c r="B44" s="73" t="s">
        <v>42</v>
      </c>
      <c r="C44" s="69">
        <v>3.26539</v>
      </c>
      <c r="D44" s="69" t="s">
        <v>175</v>
      </c>
      <c r="E44" s="69" t="s">
        <v>175</v>
      </c>
      <c r="F44" s="67" t="s">
        <v>175</v>
      </c>
      <c r="G44" s="69">
        <v>3.7395</v>
      </c>
      <c r="H44" s="69" t="s">
        <v>175</v>
      </c>
      <c r="I44" s="69" t="s">
        <v>175</v>
      </c>
      <c r="J44" s="69">
        <v>4.0454400000000001</v>
      </c>
      <c r="K44" s="69" t="s">
        <v>175</v>
      </c>
      <c r="L44" s="69" t="s">
        <v>175</v>
      </c>
      <c r="M44" s="69" t="s">
        <v>175</v>
      </c>
      <c r="N44" s="69" t="s">
        <v>175</v>
      </c>
      <c r="O44" s="69" t="s">
        <v>175</v>
      </c>
      <c r="P44" s="69" t="s">
        <v>175</v>
      </c>
      <c r="Q44" s="69" t="s">
        <v>175</v>
      </c>
      <c r="R44" s="69" t="s">
        <v>175</v>
      </c>
      <c r="S44" s="69" t="s">
        <v>175</v>
      </c>
      <c r="T44" s="69" t="s">
        <v>175</v>
      </c>
      <c r="U44" s="69" t="s">
        <v>175</v>
      </c>
    </row>
    <row r="45" spans="1:21" ht="12.75" customHeight="1" x14ac:dyDescent="0.35">
      <c r="A45" s="62"/>
      <c r="B45" s="73" t="s">
        <v>43</v>
      </c>
      <c r="C45" s="70">
        <v>110.583978811055</v>
      </c>
      <c r="D45" s="70">
        <v>100.402181515447</v>
      </c>
      <c r="E45" s="70">
        <v>91.535392453122498</v>
      </c>
      <c r="F45" s="70">
        <v>83.0379296668508</v>
      </c>
      <c r="G45" s="70">
        <v>57.320446469804601</v>
      </c>
      <c r="H45" s="70">
        <v>48.635623497572098</v>
      </c>
      <c r="I45" s="70">
        <v>50.334705367135101</v>
      </c>
      <c r="J45" s="70">
        <v>54.152158759364802</v>
      </c>
      <c r="K45" s="70">
        <v>55.649673430679201</v>
      </c>
      <c r="L45" s="70">
        <v>46.518422925579102</v>
      </c>
      <c r="M45" s="70">
        <v>43.5436064536432</v>
      </c>
      <c r="N45" s="70">
        <v>42.924003341416203</v>
      </c>
      <c r="O45" s="70">
        <v>44.937488418425602</v>
      </c>
      <c r="P45" s="70">
        <v>48.930434492857003</v>
      </c>
      <c r="Q45" s="70">
        <v>53.7671378699401</v>
      </c>
      <c r="R45" s="70">
        <v>53.7193315065972</v>
      </c>
      <c r="S45" s="70">
        <v>56.411165011485402</v>
      </c>
      <c r="T45" s="70">
        <v>56.401819832475503</v>
      </c>
      <c r="U45" s="70">
        <v>60.0784463705034</v>
      </c>
    </row>
    <row r="46" spans="1:21" ht="12.75" customHeight="1" x14ac:dyDescent="0.35">
      <c r="A46" s="62"/>
      <c r="B46" s="73" t="s">
        <v>3</v>
      </c>
      <c r="C46" s="69">
        <v>140.64757217822299</v>
      </c>
      <c r="D46" s="69">
        <v>143.73637414337099</v>
      </c>
      <c r="E46" s="69">
        <v>140.90497044859401</v>
      </c>
      <c r="F46" s="67">
        <v>140.05226256515201</v>
      </c>
      <c r="G46" s="69">
        <v>145.63705929520501</v>
      </c>
      <c r="H46" s="69">
        <v>147.62605492770999</v>
      </c>
      <c r="I46" s="67">
        <v>151.74086309985501</v>
      </c>
      <c r="J46" s="69">
        <v>143.14941641689299</v>
      </c>
      <c r="K46" s="69">
        <v>148.933739030689</v>
      </c>
      <c r="L46" s="67">
        <v>142.61255094711001</v>
      </c>
      <c r="M46" s="69">
        <v>143.01634322688901</v>
      </c>
      <c r="N46" s="69">
        <v>142.49111294373799</v>
      </c>
      <c r="O46" s="69">
        <v>140.92455709261</v>
      </c>
      <c r="P46" s="69">
        <v>143.609478958062</v>
      </c>
      <c r="Q46" s="69">
        <v>143.54543133360599</v>
      </c>
      <c r="R46" s="69">
        <v>139.76698364897001</v>
      </c>
      <c r="S46" s="67">
        <v>135.041811070454</v>
      </c>
      <c r="T46" s="69">
        <v>128.95583534847</v>
      </c>
      <c r="U46" s="69">
        <v>131.97751139705801</v>
      </c>
    </row>
    <row r="47" spans="1:21" ht="12.75" customHeight="1" x14ac:dyDescent="0.35">
      <c r="A47" s="62"/>
      <c r="B47" s="73" t="s">
        <v>44</v>
      </c>
      <c r="C47" s="69" t="s">
        <v>175</v>
      </c>
      <c r="D47" s="69" t="s">
        <v>175</v>
      </c>
      <c r="E47" s="69" t="s">
        <v>175</v>
      </c>
      <c r="F47" s="69" t="s">
        <v>175</v>
      </c>
      <c r="G47" s="69">
        <v>2.3103199999999999</v>
      </c>
      <c r="H47" s="69" t="s">
        <v>175</v>
      </c>
      <c r="I47" s="69" t="s">
        <v>175</v>
      </c>
      <c r="J47" s="69" t="s">
        <v>175</v>
      </c>
      <c r="K47" s="69" t="s">
        <v>175</v>
      </c>
      <c r="L47" s="69" t="s">
        <v>175</v>
      </c>
      <c r="M47" s="69" t="s">
        <v>175</v>
      </c>
      <c r="N47" s="69" t="s">
        <v>175</v>
      </c>
      <c r="O47" s="69" t="s">
        <v>175</v>
      </c>
      <c r="P47" s="69" t="s">
        <v>175</v>
      </c>
      <c r="Q47" s="69" t="s">
        <v>175</v>
      </c>
      <c r="R47" s="69" t="s">
        <v>175</v>
      </c>
      <c r="S47" s="67" t="s">
        <v>175</v>
      </c>
      <c r="T47" s="69" t="s">
        <v>175</v>
      </c>
      <c r="U47" s="69" t="s">
        <v>175</v>
      </c>
    </row>
    <row r="48" spans="1:21" ht="12.75" customHeight="1" x14ac:dyDescent="0.35">
      <c r="A48" s="62"/>
      <c r="B48" s="75" t="s">
        <v>45</v>
      </c>
      <c r="C48" s="68" t="s">
        <v>175</v>
      </c>
      <c r="D48" s="68" t="s">
        <v>175</v>
      </c>
      <c r="E48" s="68" t="s">
        <v>175</v>
      </c>
      <c r="F48" s="68" t="s">
        <v>175</v>
      </c>
      <c r="G48" s="68" t="s">
        <v>175</v>
      </c>
      <c r="H48" s="77">
        <v>-8.1757842200000006</v>
      </c>
      <c r="I48" s="68" t="s">
        <v>175</v>
      </c>
      <c r="J48" s="68" t="s">
        <v>175</v>
      </c>
      <c r="K48" s="68" t="s">
        <v>175</v>
      </c>
      <c r="L48" s="68" t="s">
        <v>175</v>
      </c>
      <c r="M48" s="68" t="s">
        <v>175</v>
      </c>
      <c r="N48" s="68" t="s">
        <v>175</v>
      </c>
      <c r="O48" s="68" t="s">
        <v>175</v>
      </c>
      <c r="P48" s="68" t="s">
        <v>175</v>
      </c>
      <c r="Q48" s="68" t="s">
        <v>175</v>
      </c>
      <c r="R48" s="68" t="s">
        <v>175</v>
      </c>
      <c r="S48" s="68" t="s">
        <v>175</v>
      </c>
      <c r="T48" s="68" t="s">
        <v>175</v>
      </c>
      <c r="U48" s="68" t="s">
        <v>175</v>
      </c>
    </row>
    <row r="49" spans="1:21" ht="12.75" customHeight="1" x14ac:dyDescent="0.35">
      <c r="A49" s="62"/>
      <c r="B49" s="75" t="s">
        <v>46</v>
      </c>
      <c r="C49" s="68" t="s">
        <v>175</v>
      </c>
      <c r="D49" s="68" t="s">
        <v>175</v>
      </c>
      <c r="E49" s="68" t="s">
        <v>175</v>
      </c>
      <c r="F49" s="68" t="s">
        <v>175</v>
      </c>
      <c r="G49" s="77">
        <v>-2.2569300000000001</v>
      </c>
      <c r="H49" s="68" t="s">
        <v>175</v>
      </c>
      <c r="I49" s="68" t="s">
        <v>175</v>
      </c>
      <c r="J49" s="68" t="s">
        <v>175</v>
      </c>
      <c r="K49" s="68" t="s">
        <v>175</v>
      </c>
      <c r="L49" s="68" t="s">
        <v>175</v>
      </c>
      <c r="M49" s="68" t="s">
        <v>175</v>
      </c>
      <c r="N49" s="68" t="s">
        <v>175</v>
      </c>
      <c r="O49" s="68" t="s">
        <v>175</v>
      </c>
      <c r="P49" s="68" t="s">
        <v>175</v>
      </c>
      <c r="Q49" s="68" t="s">
        <v>175</v>
      </c>
      <c r="R49" s="68" t="s">
        <v>175</v>
      </c>
      <c r="S49" s="68" t="s">
        <v>175</v>
      </c>
      <c r="T49" s="68" t="s">
        <v>175</v>
      </c>
      <c r="U49" s="68" t="s">
        <v>175</v>
      </c>
    </row>
    <row r="50" spans="1:21" ht="12.75" customHeight="1" x14ac:dyDescent="0.35">
      <c r="A50" s="62"/>
      <c r="B50" s="75" t="s">
        <v>47</v>
      </c>
      <c r="C50" s="71">
        <v>38.585940000000001</v>
      </c>
      <c r="D50" s="71" t="s">
        <v>175</v>
      </c>
      <c r="E50" s="71" t="s">
        <v>175</v>
      </c>
      <c r="F50" s="71" t="s">
        <v>175</v>
      </c>
      <c r="G50" s="68">
        <v>47.538330000000002</v>
      </c>
      <c r="H50" s="68" t="s">
        <v>175</v>
      </c>
      <c r="I50" s="68" t="s">
        <v>175</v>
      </c>
      <c r="J50" s="68" t="s">
        <v>175</v>
      </c>
      <c r="K50" s="68">
        <v>75.614189999999994</v>
      </c>
      <c r="L50" s="68" t="s">
        <v>175</v>
      </c>
      <c r="M50" s="68">
        <v>71.447209999999998</v>
      </c>
      <c r="N50" s="68" t="s">
        <v>175</v>
      </c>
      <c r="O50" s="71">
        <v>68.376650510000005</v>
      </c>
      <c r="P50" s="71" t="s">
        <v>175</v>
      </c>
      <c r="Q50" s="71">
        <v>91.712414300000006</v>
      </c>
      <c r="R50" s="71" t="s">
        <v>175</v>
      </c>
      <c r="S50" s="71" t="s">
        <v>175</v>
      </c>
      <c r="T50" s="71" t="s">
        <v>175</v>
      </c>
      <c r="U50" s="71" t="s">
        <v>175</v>
      </c>
    </row>
    <row r="51" spans="1:21" ht="12.75" customHeight="1" x14ac:dyDescent="0.35">
      <c r="A51" s="62"/>
      <c r="B51" s="75" t="s">
        <v>148</v>
      </c>
      <c r="C51" s="71" t="s">
        <v>175</v>
      </c>
      <c r="D51" s="71" t="s">
        <v>175</v>
      </c>
      <c r="E51" s="71" t="s">
        <v>175</v>
      </c>
      <c r="F51" s="68" t="s">
        <v>175</v>
      </c>
      <c r="G51" s="77">
        <v>-29.441860999999999</v>
      </c>
      <c r="H51" s="71" t="s">
        <v>175</v>
      </c>
      <c r="I51" s="71" t="s">
        <v>175</v>
      </c>
      <c r="J51" s="71" t="s">
        <v>175</v>
      </c>
      <c r="K51" s="71" t="s">
        <v>175</v>
      </c>
      <c r="L51" s="71" t="s">
        <v>175</v>
      </c>
      <c r="M51" s="71" t="s">
        <v>175</v>
      </c>
      <c r="N51" s="71" t="s">
        <v>175</v>
      </c>
      <c r="O51" s="71" t="s">
        <v>175</v>
      </c>
      <c r="P51" s="71" t="s">
        <v>175</v>
      </c>
      <c r="Q51" s="71" t="s">
        <v>175</v>
      </c>
      <c r="R51" s="71" t="s">
        <v>175</v>
      </c>
      <c r="S51" s="71" t="s">
        <v>175</v>
      </c>
      <c r="T51" s="71" t="s">
        <v>175</v>
      </c>
      <c r="U51" s="71" t="s">
        <v>175</v>
      </c>
    </row>
    <row r="52" spans="1:21" ht="12.75" customHeight="1" x14ac:dyDescent="0.35">
      <c r="A52" s="62"/>
      <c r="B52" s="75" t="s">
        <v>103</v>
      </c>
      <c r="C52" s="71">
        <v>1392.23633</v>
      </c>
      <c r="D52" s="71">
        <v>1265.9689900000001</v>
      </c>
      <c r="E52" s="71">
        <v>1419.53009</v>
      </c>
      <c r="F52" s="68">
        <v>1477.12112</v>
      </c>
      <c r="G52" s="71">
        <v>1481.3267000000001</v>
      </c>
      <c r="H52" s="71" t="s">
        <v>175</v>
      </c>
      <c r="I52" s="68" t="s">
        <v>175</v>
      </c>
      <c r="J52" s="71" t="s">
        <v>175</v>
      </c>
      <c r="K52" s="71" t="s">
        <v>175</v>
      </c>
      <c r="L52" s="71" t="s">
        <v>175</v>
      </c>
      <c r="M52" s="71" t="s">
        <v>175</v>
      </c>
      <c r="N52" s="71" t="s">
        <v>175</v>
      </c>
      <c r="O52" s="71" t="s">
        <v>175</v>
      </c>
      <c r="P52" s="71" t="s">
        <v>175</v>
      </c>
      <c r="Q52" s="71" t="s">
        <v>175</v>
      </c>
      <c r="R52" s="71" t="s">
        <v>175</v>
      </c>
      <c r="S52" s="68" t="s">
        <v>175</v>
      </c>
      <c r="T52" s="71" t="s">
        <v>175</v>
      </c>
      <c r="U52" s="71" t="s">
        <v>175</v>
      </c>
    </row>
    <row r="53" spans="1:21" ht="12.75" customHeight="1" x14ac:dyDescent="0.35">
      <c r="A53" s="62"/>
      <c r="B53" s="73" t="s">
        <v>48</v>
      </c>
      <c r="C53" s="69">
        <v>103.857081316655</v>
      </c>
      <c r="D53" s="69">
        <v>82.5181526973914</v>
      </c>
      <c r="E53" s="69">
        <v>73.518631159791795</v>
      </c>
      <c r="F53" s="67">
        <v>74.9610002482722</v>
      </c>
      <c r="G53" s="69">
        <v>72.730140545732198</v>
      </c>
      <c r="H53" s="69">
        <v>76.250919907380407</v>
      </c>
      <c r="I53" s="69">
        <v>75.508412773621004</v>
      </c>
      <c r="J53" s="69">
        <v>72.360076419888102</v>
      </c>
      <c r="K53" s="69">
        <v>63.2974688586486</v>
      </c>
      <c r="L53" s="69">
        <v>58.071361114036499</v>
      </c>
      <c r="M53" s="69">
        <v>59.517610971088999</v>
      </c>
      <c r="N53" s="69">
        <v>59.430694833613401</v>
      </c>
      <c r="O53" s="69">
        <v>55.871314530265103</v>
      </c>
      <c r="P53" s="69">
        <v>61.181764297766698</v>
      </c>
      <c r="Q53" s="69">
        <v>60.143153168812603</v>
      </c>
      <c r="R53" s="69">
        <v>59.834962822450301</v>
      </c>
      <c r="S53" s="69">
        <v>61.005368447299098</v>
      </c>
      <c r="T53" s="69">
        <v>66.076059608128503</v>
      </c>
      <c r="U53" s="69">
        <v>62.397079904876797</v>
      </c>
    </row>
    <row r="54" spans="1:21" ht="12.75" customHeight="1" x14ac:dyDescent="0.35">
      <c r="A54" s="62"/>
      <c r="B54" s="73" t="s">
        <v>104</v>
      </c>
      <c r="C54" s="69" t="s">
        <v>175</v>
      </c>
      <c r="D54" s="69" t="s">
        <v>175</v>
      </c>
      <c r="E54" s="69" t="s">
        <v>175</v>
      </c>
      <c r="F54" s="67" t="s">
        <v>175</v>
      </c>
      <c r="G54" s="69">
        <v>4.5795442779000002</v>
      </c>
      <c r="H54" s="69" t="s">
        <v>175</v>
      </c>
      <c r="I54" s="69" t="s">
        <v>175</v>
      </c>
      <c r="J54" s="69" t="s">
        <v>175</v>
      </c>
      <c r="K54" s="69" t="s">
        <v>175</v>
      </c>
      <c r="L54" s="69" t="s">
        <v>175</v>
      </c>
      <c r="M54" s="69" t="s">
        <v>175</v>
      </c>
      <c r="N54" s="69" t="s">
        <v>175</v>
      </c>
      <c r="O54" s="69" t="s">
        <v>175</v>
      </c>
      <c r="P54" s="69" t="s">
        <v>175</v>
      </c>
      <c r="Q54" s="69" t="s">
        <v>175</v>
      </c>
      <c r="R54" s="69" t="s">
        <v>175</v>
      </c>
      <c r="S54" s="69" t="s">
        <v>175</v>
      </c>
      <c r="T54" s="69" t="s">
        <v>175</v>
      </c>
      <c r="U54" s="69" t="s">
        <v>175</v>
      </c>
    </row>
    <row r="55" spans="1:21" ht="12.75" customHeight="1" x14ac:dyDescent="0.35">
      <c r="A55" s="62"/>
      <c r="B55" s="73" t="s">
        <v>105</v>
      </c>
      <c r="C55" s="70" t="s">
        <v>175</v>
      </c>
      <c r="D55" s="70" t="s">
        <v>175</v>
      </c>
      <c r="E55" s="70" t="s">
        <v>175</v>
      </c>
      <c r="F55" s="70" t="s">
        <v>175</v>
      </c>
      <c r="G55" s="70" t="s">
        <v>175</v>
      </c>
      <c r="H55" s="70" t="s">
        <v>175</v>
      </c>
      <c r="I55" s="70" t="s">
        <v>175</v>
      </c>
      <c r="J55" s="70" t="s">
        <v>175</v>
      </c>
      <c r="K55" s="78">
        <v>-1.0029776695999999</v>
      </c>
      <c r="L55" s="70" t="s">
        <v>175</v>
      </c>
      <c r="M55" s="70" t="s">
        <v>175</v>
      </c>
      <c r="N55" s="70" t="s">
        <v>175</v>
      </c>
      <c r="O55" s="70" t="s">
        <v>175</v>
      </c>
      <c r="P55" s="70" t="s">
        <v>175</v>
      </c>
      <c r="Q55" s="70" t="s">
        <v>175</v>
      </c>
      <c r="R55" s="70" t="s">
        <v>175</v>
      </c>
      <c r="S55" s="70" t="s">
        <v>175</v>
      </c>
      <c r="T55" s="70" t="s">
        <v>175</v>
      </c>
      <c r="U55" s="70" t="s">
        <v>175</v>
      </c>
    </row>
    <row r="56" spans="1:21" ht="12.75" customHeight="1" x14ac:dyDescent="0.35">
      <c r="A56" s="62"/>
      <c r="B56" s="73" t="s">
        <v>49</v>
      </c>
      <c r="C56" s="69" t="s">
        <v>175</v>
      </c>
      <c r="D56" s="69" t="s">
        <v>175</v>
      </c>
      <c r="E56" s="69" t="s">
        <v>175</v>
      </c>
      <c r="F56" s="67" t="s">
        <v>175</v>
      </c>
      <c r="G56" s="78">
        <v>-5.1451000000000002</v>
      </c>
      <c r="H56" s="69" t="s">
        <v>175</v>
      </c>
      <c r="I56" s="67" t="s">
        <v>175</v>
      </c>
      <c r="J56" s="69" t="s">
        <v>175</v>
      </c>
      <c r="K56" s="69" t="s">
        <v>175</v>
      </c>
      <c r="L56" s="67" t="s">
        <v>175</v>
      </c>
      <c r="M56" s="69" t="s">
        <v>175</v>
      </c>
      <c r="N56" s="69" t="s">
        <v>175</v>
      </c>
      <c r="O56" s="69" t="s">
        <v>175</v>
      </c>
      <c r="P56" s="69" t="s">
        <v>175</v>
      </c>
      <c r="Q56" s="69" t="s">
        <v>175</v>
      </c>
      <c r="R56" s="69" t="s">
        <v>175</v>
      </c>
      <c r="S56" s="67" t="s">
        <v>175</v>
      </c>
      <c r="T56" s="69" t="s">
        <v>175</v>
      </c>
      <c r="U56" s="69" t="s">
        <v>175</v>
      </c>
    </row>
    <row r="57" spans="1:21" ht="12.75" customHeight="1" x14ac:dyDescent="0.35">
      <c r="A57" s="62"/>
      <c r="B57" s="73" t="s">
        <v>50</v>
      </c>
      <c r="C57" s="69" t="s">
        <v>175</v>
      </c>
      <c r="D57" s="69" t="s">
        <v>175</v>
      </c>
      <c r="E57" s="69" t="s">
        <v>175</v>
      </c>
      <c r="F57" s="69" t="s">
        <v>175</v>
      </c>
      <c r="G57" s="69">
        <v>187.91139000000001</v>
      </c>
      <c r="H57" s="69" t="s">
        <v>175</v>
      </c>
      <c r="I57" s="69" t="s">
        <v>175</v>
      </c>
      <c r="J57" s="69" t="s">
        <v>175</v>
      </c>
      <c r="K57" s="69" t="s">
        <v>175</v>
      </c>
      <c r="L57" s="69" t="s">
        <v>175</v>
      </c>
      <c r="M57" s="69" t="s">
        <v>175</v>
      </c>
      <c r="N57" s="69" t="s">
        <v>175</v>
      </c>
      <c r="O57" s="69" t="s">
        <v>175</v>
      </c>
      <c r="P57" s="69" t="s">
        <v>175</v>
      </c>
      <c r="Q57" s="69" t="s">
        <v>175</v>
      </c>
      <c r="R57" s="69" t="s">
        <v>175</v>
      </c>
      <c r="S57" s="67" t="s">
        <v>175</v>
      </c>
      <c r="T57" s="69" t="s">
        <v>175</v>
      </c>
      <c r="U57" s="69" t="s">
        <v>175</v>
      </c>
    </row>
    <row r="58" spans="1:21" ht="12.75" customHeight="1" x14ac:dyDescent="0.35">
      <c r="A58" s="62"/>
      <c r="B58" s="72" t="s">
        <v>149</v>
      </c>
      <c r="C58" s="68">
        <v>540.22712335897404</v>
      </c>
      <c r="D58" s="68">
        <v>553.13228548619497</v>
      </c>
      <c r="E58" s="68">
        <v>523.24947245657904</v>
      </c>
      <c r="F58" s="68">
        <v>600.35260345160304</v>
      </c>
      <c r="G58" s="68">
        <v>618.26194665639696</v>
      </c>
      <c r="H58" s="68">
        <v>839.38241060319604</v>
      </c>
      <c r="I58" s="68">
        <v>610.96852581839505</v>
      </c>
      <c r="J58" s="68">
        <v>588.04477628547795</v>
      </c>
      <c r="K58" s="68">
        <v>796.740473026823</v>
      </c>
      <c r="L58" s="68">
        <v>708.96395373711698</v>
      </c>
      <c r="M58" s="68">
        <v>636.78092123971498</v>
      </c>
      <c r="N58" s="68">
        <v>627.327111364389</v>
      </c>
      <c r="O58" s="68">
        <v>801.49185137592497</v>
      </c>
      <c r="P58" s="68">
        <v>796.88973689253305</v>
      </c>
      <c r="Q58" s="68">
        <v>858.08056336973596</v>
      </c>
      <c r="R58" s="68">
        <v>772.38017467291502</v>
      </c>
      <c r="S58" s="68">
        <v>759.54544861221495</v>
      </c>
      <c r="T58" s="68">
        <v>795.78233513584803</v>
      </c>
      <c r="U58" s="68">
        <v>721.593097616048</v>
      </c>
    </row>
    <row r="59" spans="1:21" ht="12.75" customHeight="1" x14ac:dyDescent="0.35">
      <c r="A59" s="62"/>
      <c r="B59" s="72" t="s">
        <v>106</v>
      </c>
      <c r="C59" s="68" t="s">
        <v>175</v>
      </c>
      <c r="D59" s="68" t="s">
        <v>175</v>
      </c>
      <c r="E59" s="68" t="s">
        <v>175</v>
      </c>
      <c r="F59" s="68" t="s">
        <v>175</v>
      </c>
      <c r="G59" s="68" t="s">
        <v>175</v>
      </c>
      <c r="H59" s="68">
        <v>0.22256934425</v>
      </c>
      <c r="I59" s="68" t="s">
        <v>175</v>
      </c>
      <c r="J59" s="68" t="s">
        <v>175</v>
      </c>
      <c r="K59" s="68" t="s">
        <v>175</v>
      </c>
      <c r="L59" s="68" t="s">
        <v>175</v>
      </c>
      <c r="M59" s="68" t="s">
        <v>175</v>
      </c>
      <c r="N59" s="68" t="s">
        <v>175</v>
      </c>
      <c r="O59" s="68" t="s">
        <v>175</v>
      </c>
      <c r="P59" s="68" t="s">
        <v>175</v>
      </c>
      <c r="Q59" s="68" t="s">
        <v>175</v>
      </c>
      <c r="R59" s="68" t="s">
        <v>175</v>
      </c>
      <c r="S59" s="68" t="s">
        <v>175</v>
      </c>
      <c r="T59" s="68" t="s">
        <v>175</v>
      </c>
      <c r="U59" s="68" t="s">
        <v>175</v>
      </c>
    </row>
    <row r="60" spans="1:21" ht="12.75" customHeight="1" x14ac:dyDescent="0.35">
      <c r="A60" s="62"/>
      <c r="B60" s="72" t="s">
        <v>107</v>
      </c>
      <c r="C60" s="71" t="s">
        <v>175</v>
      </c>
      <c r="D60" s="71" t="s">
        <v>175</v>
      </c>
      <c r="E60" s="71" t="s">
        <v>175</v>
      </c>
      <c r="F60" s="71" t="s">
        <v>175</v>
      </c>
      <c r="G60" s="77">
        <v>-101.578</v>
      </c>
      <c r="H60" s="68" t="s">
        <v>175</v>
      </c>
      <c r="I60" s="68" t="s">
        <v>175</v>
      </c>
      <c r="J60" s="68" t="s">
        <v>175</v>
      </c>
      <c r="K60" s="68" t="s">
        <v>175</v>
      </c>
      <c r="L60" s="68" t="s">
        <v>175</v>
      </c>
      <c r="M60" s="68" t="s">
        <v>175</v>
      </c>
      <c r="N60" s="68" t="s">
        <v>175</v>
      </c>
      <c r="O60" s="71" t="s">
        <v>175</v>
      </c>
      <c r="P60" s="71" t="s">
        <v>175</v>
      </c>
      <c r="Q60" s="71" t="s">
        <v>175</v>
      </c>
      <c r="R60" s="71" t="s">
        <v>175</v>
      </c>
      <c r="S60" s="71" t="s">
        <v>175</v>
      </c>
      <c r="T60" s="71" t="s">
        <v>175</v>
      </c>
      <c r="U60" s="71" t="s">
        <v>175</v>
      </c>
    </row>
    <row r="61" spans="1:21" ht="12.75" customHeight="1" x14ac:dyDescent="0.35">
      <c r="A61" s="62"/>
      <c r="B61" s="72" t="s">
        <v>108</v>
      </c>
      <c r="C61" s="71" t="s">
        <v>175</v>
      </c>
      <c r="D61" s="71" t="s">
        <v>175</v>
      </c>
      <c r="E61" s="71" t="s">
        <v>175</v>
      </c>
      <c r="F61" s="77">
        <v>-38.177014999999997</v>
      </c>
      <c r="G61" s="71" t="s">
        <v>175</v>
      </c>
      <c r="H61" s="71" t="s">
        <v>175</v>
      </c>
      <c r="I61" s="71" t="s">
        <v>175</v>
      </c>
      <c r="J61" s="71" t="s">
        <v>175</v>
      </c>
      <c r="K61" s="71" t="s">
        <v>175</v>
      </c>
      <c r="L61" s="71" t="s">
        <v>175</v>
      </c>
      <c r="M61" s="71" t="s">
        <v>175</v>
      </c>
      <c r="N61" s="71" t="s">
        <v>175</v>
      </c>
      <c r="O61" s="71" t="s">
        <v>175</v>
      </c>
      <c r="P61" s="71" t="s">
        <v>175</v>
      </c>
      <c r="Q61" s="71" t="s">
        <v>175</v>
      </c>
      <c r="R61" s="71" t="s">
        <v>175</v>
      </c>
      <c r="S61" s="71" t="s">
        <v>175</v>
      </c>
      <c r="T61" s="71" t="s">
        <v>175</v>
      </c>
      <c r="U61" s="71" t="s">
        <v>175</v>
      </c>
    </row>
    <row r="62" spans="1:21" ht="12.75" customHeight="1" x14ac:dyDescent="0.35">
      <c r="A62" s="62"/>
      <c r="B62" s="72" t="s">
        <v>51</v>
      </c>
      <c r="C62" s="71" t="s">
        <v>175</v>
      </c>
      <c r="D62" s="71" t="s">
        <v>175</v>
      </c>
      <c r="E62" s="71" t="s">
        <v>175</v>
      </c>
      <c r="F62" s="68">
        <v>33.181460000000001</v>
      </c>
      <c r="G62" s="71">
        <v>45.691560000000003</v>
      </c>
      <c r="H62" s="71" t="s">
        <v>175</v>
      </c>
      <c r="I62" s="68" t="s">
        <v>175</v>
      </c>
      <c r="J62" s="71" t="s">
        <v>175</v>
      </c>
      <c r="K62" s="71" t="s">
        <v>175</v>
      </c>
      <c r="L62" s="71" t="s">
        <v>175</v>
      </c>
      <c r="M62" s="71" t="s">
        <v>175</v>
      </c>
      <c r="N62" s="71" t="s">
        <v>175</v>
      </c>
      <c r="O62" s="71" t="s">
        <v>175</v>
      </c>
      <c r="P62" s="71" t="s">
        <v>175</v>
      </c>
      <c r="Q62" s="71" t="s">
        <v>175</v>
      </c>
      <c r="R62" s="71" t="s">
        <v>175</v>
      </c>
      <c r="S62" s="68" t="s">
        <v>175</v>
      </c>
      <c r="T62" s="71" t="s">
        <v>175</v>
      </c>
      <c r="U62" s="71" t="s">
        <v>175</v>
      </c>
    </row>
    <row r="63" spans="1:21" ht="12.75" customHeight="1" x14ac:dyDescent="0.35">
      <c r="A63" s="62"/>
      <c r="B63" s="73" t="s">
        <v>150</v>
      </c>
      <c r="C63" s="69" t="s">
        <v>175</v>
      </c>
      <c r="D63" s="69" t="s">
        <v>175</v>
      </c>
      <c r="E63" s="69" t="s">
        <v>175</v>
      </c>
      <c r="F63" s="69" t="s">
        <v>175</v>
      </c>
      <c r="G63" s="69">
        <v>3650.1379999999999</v>
      </c>
      <c r="H63" s="69" t="s">
        <v>175</v>
      </c>
      <c r="I63" s="69" t="s">
        <v>175</v>
      </c>
      <c r="J63" s="69" t="s">
        <v>175</v>
      </c>
      <c r="K63" s="69" t="s">
        <v>175</v>
      </c>
      <c r="L63" s="69" t="s">
        <v>175</v>
      </c>
      <c r="M63" s="69" t="s">
        <v>175</v>
      </c>
      <c r="N63" s="69" t="s">
        <v>175</v>
      </c>
      <c r="O63" s="69" t="s">
        <v>175</v>
      </c>
      <c r="P63" s="69" t="s">
        <v>175</v>
      </c>
      <c r="Q63" s="69" t="s">
        <v>175</v>
      </c>
      <c r="R63" s="69" t="s">
        <v>175</v>
      </c>
      <c r="S63" s="69" t="s">
        <v>175</v>
      </c>
      <c r="T63" s="69" t="s">
        <v>175</v>
      </c>
      <c r="U63" s="69" t="s">
        <v>175</v>
      </c>
    </row>
    <row r="64" spans="1:21" ht="12.75" customHeight="1" x14ac:dyDescent="0.35">
      <c r="A64" s="62"/>
      <c r="B64" s="73" t="s">
        <v>4</v>
      </c>
      <c r="C64" s="69">
        <v>122.83962021000001</v>
      </c>
      <c r="D64" s="69" t="s">
        <v>175</v>
      </c>
      <c r="E64" s="69" t="s">
        <v>175</v>
      </c>
      <c r="F64" s="69" t="s">
        <v>175</v>
      </c>
      <c r="G64" s="69">
        <v>152.07848042000001</v>
      </c>
      <c r="H64" s="69" t="s">
        <v>175</v>
      </c>
      <c r="I64" s="69" t="s">
        <v>175</v>
      </c>
      <c r="J64" s="69" t="s">
        <v>175</v>
      </c>
      <c r="K64" s="69" t="s">
        <v>175</v>
      </c>
      <c r="L64" s="69" t="s">
        <v>175</v>
      </c>
      <c r="M64" s="69" t="s">
        <v>175</v>
      </c>
      <c r="N64" s="69" t="s">
        <v>175</v>
      </c>
      <c r="O64" s="69" t="s">
        <v>175</v>
      </c>
      <c r="P64" s="69" t="s">
        <v>175</v>
      </c>
      <c r="Q64" s="69" t="s">
        <v>175</v>
      </c>
      <c r="R64" s="69" t="s">
        <v>175</v>
      </c>
      <c r="S64" s="69" t="s">
        <v>175</v>
      </c>
      <c r="T64" s="69" t="s">
        <v>175</v>
      </c>
      <c r="U64" s="69" t="s">
        <v>175</v>
      </c>
    </row>
    <row r="65" spans="1:21" ht="12.75" customHeight="1" x14ac:dyDescent="0.35">
      <c r="A65" s="62"/>
      <c r="B65" s="73" t="s">
        <v>109</v>
      </c>
      <c r="C65" s="70" t="s">
        <v>175</v>
      </c>
      <c r="D65" s="70" t="s">
        <v>175</v>
      </c>
      <c r="E65" s="70" t="s">
        <v>175</v>
      </c>
      <c r="F65" s="70" t="s">
        <v>175</v>
      </c>
      <c r="G65" s="78">
        <v>-0.3829824</v>
      </c>
      <c r="H65" s="70" t="s">
        <v>175</v>
      </c>
      <c r="I65" s="70" t="s">
        <v>175</v>
      </c>
      <c r="J65" s="70" t="s">
        <v>175</v>
      </c>
      <c r="K65" s="70" t="s">
        <v>175</v>
      </c>
      <c r="L65" s="70" t="s">
        <v>175</v>
      </c>
      <c r="M65" s="70" t="s">
        <v>175</v>
      </c>
      <c r="N65" s="70" t="s">
        <v>175</v>
      </c>
      <c r="O65" s="70" t="s">
        <v>175</v>
      </c>
      <c r="P65" s="70" t="s">
        <v>175</v>
      </c>
      <c r="Q65" s="70" t="s">
        <v>175</v>
      </c>
      <c r="R65" s="70" t="s">
        <v>175</v>
      </c>
      <c r="S65" s="70" t="s">
        <v>175</v>
      </c>
      <c r="T65" s="70" t="s">
        <v>175</v>
      </c>
      <c r="U65" s="70" t="s">
        <v>175</v>
      </c>
    </row>
    <row r="66" spans="1:21" ht="12.75" customHeight="1" x14ac:dyDescent="0.35">
      <c r="A66" s="62"/>
      <c r="B66" s="73" t="s">
        <v>110</v>
      </c>
      <c r="C66" s="69" t="s">
        <v>175</v>
      </c>
      <c r="D66" s="69" t="s">
        <v>175</v>
      </c>
      <c r="E66" s="69" t="s">
        <v>175</v>
      </c>
      <c r="F66" s="69" t="s">
        <v>175</v>
      </c>
      <c r="G66" s="79">
        <v>-68.485989000000004</v>
      </c>
      <c r="H66" s="69" t="s">
        <v>175</v>
      </c>
      <c r="I66" s="69" t="s">
        <v>175</v>
      </c>
      <c r="J66" s="69" t="s">
        <v>175</v>
      </c>
      <c r="K66" s="69" t="s">
        <v>175</v>
      </c>
      <c r="L66" s="69" t="s">
        <v>175</v>
      </c>
      <c r="M66" s="79">
        <v>-80.001418000000001</v>
      </c>
      <c r="N66" s="69" t="s">
        <v>175</v>
      </c>
      <c r="O66" s="69" t="s">
        <v>175</v>
      </c>
      <c r="P66" s="69" t="s">
        <v>175</v>
      </c>
      <c r="Q66" s="69" t="s">
        <v>175</v>
      </c>
      <c r="R66" s="69" t="s">
        <v>175</v>
      </c>
      <c r="S66" s="67" t="s">
        <v>175</v>
      </c>
      <c r="T66" s="69" t="s">
        <v>175</v>
      </c>
      <c r="U66" s="69" t="s">
        <v>175</v>
      </c>
    </row>
    <row r="67" spans="1:21" ht="12.75" customHeight="1" x14ac:dyDescent="0.35">
      <c r="A67" s="62"/>
      <c r="B67" s="73" t="s">
        <v>151</v>
      </c>
      <c r="C67" s="69" t="s">
        <v>175</v>
      </c>
      <c r="D67" s="69" t="s">
        <v>175</v>
      </c>
      <c r="E67" s="69" t="s">
        <v>175</v>
      </c>
      <c r="F67" s="69" t="s">
        <v>175</v>
      </c>
      <c r="G67" s="79">
        <v>-7.4137735999999996E-2</v>
      </c>
      <c r="H67" s="69" t="s">
        <v>175</v>
      </c>
      <c r="I67" s="69" t="s">
        <v>175</v>
      </c>
      <c r="J67" s="69" t="s">
        <v>175</v>
      </c>
      <c r="K67" s="69" t="s">
        <v>175</v>
      </c>
      <c r="L67" s="69" t="s">
        <v>175</v>
      </c>
      <c r="M67" s="69" t="s">
        <v>175</v>
      </c>
      <c r="N67" s="69" t="s">
        <v>175</v>
      </c>
      <c r="O67" s="69" t="s">
        <v>175</v>
      </c>
      <c r="P67" s="69" t="s">
        <v>175</v>
      </c>
      <c r="Q67" s="69" t="s">
        <v>175</v>
      </c>
      <c r="R67" s="69" t="s">
        <v>175</v>
      </c>
      <c r="S67" s="67" t="s">
        <v>175</v>
      </c>
      <c r="T67" s="69" t="s">
        <v>175</v>
      </c>
      <c r="U67" s="69" t="s">
        <v>175</v>
      </c>
    </row>
    <row r="68" spans="1:21" ht="12.75" customHeight="1" x14ac:dyDescent="0.35">
      <c r="A68" s="62"/>
      <c r="B68" s="72" t="s">
        <v>52</v>
      </c>
      <c r="C68" s="68">
        <v>8.5294615999999994</v>
      </c>
      <c r="D68" s="68" t="s">
        <v>175</v>
      </c>
      <c r="E68" s="68" t="s">
        <v>175</v>
      </c>
      <c r="F68" s="68" t="s">
        <v>175</v>
      </c>
      <c r="G68" s="68" t="s">
        <v>175</v>
      </c>
      <c r="H68" s="68" t="s">
        <v>175</v>
      </c>
      <c r="I68" s="68">
        <v>10.06983</v>
      </c>
      <c r="J68" s="68" t="s">
        <v>175</v>
      </c>
      <c r="K68" s="68" t="s">
        <v>175</v>
      </c>
      <c r="L68" s="68" t="s">
        <v>175</v>
      </c>
      <c r="M68" s="68">
        <v>7.8728069999999999</v>
      </c>
      <c r="N68" s="68" t="s">
        <v>175</v>
      </c>
      <c r="O68" s="68" t="s">
        <v>175</v>
      </c>
      <c r="P68" s="68" t="s">
        <v>175</v>
      </c>
      <c r="Q68" s="68" t="s">
        <v>175</v>
      </c>
      <c r="R68" s="68">
        <v>8.6067269999999994</v>
      </c>
      <c r="S68" s="68" t="s">
        <v>175</v>
      </c>
      <c r="T68" s="68" t="s">
        <v>175</v>
      </c>
      <c r="U68" s="68" t="s">
        <v>175</v>
      </c>
    </row>
    <row r="69" spans="1:21" ht="12.75" customHeight="1" x14ac:dyDescent="0.35">
      <c r="A69" s="62"/>
      <c r="B69" s="72" t="s">
        <v>111</v>
      </c>
      <c r="C69" s="68" t="s">
        <v>175</v>
      </c>
      <c r="D69" s="68" t="s">
        <v>175</v>
      </c>
      <c r="E69" s="68" t="s">
        <v>175</v>
      </c>
      <c r="F69" s="68" t="s">
        <v>175</v>
      </c>
      <c r="G69" s="68">
        <v>4.8791348000000001</v>
      </c>
      <c r="H69" s="68" t="s">
        <v>175</v>
      </c>
      <c r="I69" s="68" t="s">
        <v>175</v>
      </c>
      <c r="J69" s="68" t="s">
        <v>175</v>
      </c>
      <c r="K69" s="68" t="s">
        <v>175</v>
      </c>
      <c r="L69" s="68" t="s">
        <v>175</v>
      </c>
      <c r="M69" s="68">
        <v>252.82074879999999</v>
      </c>
      <c r="N69" s="68" t="s">
        <v>175</v>
      </c>
      <c r="O69" s="68" t="s">
        <v>175</v>
      </c>
      <c r="P69" s="68" t="s">
        <v>175</v>
      </c>
      <c r="Q69" s="68" t="s">
        <v>175</v>
      </c>
      <c r="R69" s="68" t="s">
        <v>175</v>
      </c>
      <c r="S69" s="68" t="s">
        <v>175</v>
      </c>
      <c r="T69" s="68" t="s">
        <v>175</v>
      </c>
      <c r="U69" s="68" t="s">
        <v>175</v>
      </c>
    </row>
    <row r="70" spans="1:21" ht="12.75" customHeight="1" x14ac:dyDescent="0.35">
      <c r="A70" s="62"/>
      <c r="B70" s="72" t="s">
        <v>5</v>
      </c>
      <c r="C70" s="71">
        <v>27.231003591069701</v>
      </c>
      <c r="D70" s="71">
        <v>16.154369959297401</v>
      </c>
      <c r="E70" s="71">
        <v>13.8035458391787</v>
      </c>
      <c r="F70" s="71">
        <v>15.052060954089001</v>
      </c>
      <c r="G70" s="68">
        <v>13.4943570495195</v>
      </c>
      <c r="H70" s="68">
        <v>13.779686100034001</v>
      </c>
      <c r="I70" s="68">
        <v>13.9726147047376</v>
      </c>
      <c r="J70" s="68">
        <v>16.644051059950801</v>
      </c>
      <c r="K70" s="68">
        <v>18.116971699724601</v>
      </c>
      <c r="L70" s="68">
        <v>17.950379259617801</v>
      </c>
      <c r="M70" s="68">
        <v>20.5921761355869</v>
      </c>
      <c r="N70" s="68">
        <v>18.920308328055999</v>
      </c>
      <c r="O70" s="71">
        <v>19.887301105349898</v>
      </c>
      <c r="P70" s="71">
        <v>22.860682523747499</v>
      </c>
      <c r="Q70" s="71">
        <v>21.316667417473202</v>
      </c>
      <c r="R70" s="71">
        <v>22.160702949269201</v>
      </c>
      <c r="S70" s="71">
        <v>21.803890332808901</v>
      </c>
      <c r="T70" s="71">
        <v>24.291670028436499</v>
      </c>
      <c r="U70" s="71">
        <v>24.6529472433831</v>
      </c>
    </row>
    <row r="71" spans="1:21" ht="12.75" customHeight="1" x14ac:dyDescent="0.35">
      <c r="A71" s="62"/>
      <c r="B71" s="72" t="s">
        <v>6</v>
      </c>
      <c r="C71" s="71">
        <v>39.592500000000001</v>
      </c>
      <c r="D71" s="71" t="s">
        <v>175</v>
      </c>
      <c r="E71" s="71" t="s">
        <v>175</v>
      </c>
      <c r="F71" s="68" t="s">
        <v>175</v>
      </c>
      <c r="G71" s="71">
        <v>11.64969</v>
      </c>
      <c r="H71" s="71" t="s">
        <v>175</v>
      </c>
      <c r="I71" s="71">
        <v>18.540590000000002</v>
      </c>
      <c r="J71" s="71" t="s">
        <v>175</v>
      </c>
      <c r="K71" s="71" t="s">
        <v>175</v>
      </c>
      <c r="L71" s="71" t="s">
        <v>175</v>
      </c>
      <c r="M71" s="71" t="s">
        <v>175</v>
      </c>
      <c r="N71" s="71" t="s">
        <v>175</v>
      </c>
      <c r="O71" s="71" t="s">
        <v>175</v>
      </c>
      <c r="P71" s="71" t="s">
        <v>175</v>
      </c>
      <c r="Q71" s="71" t="s">
        <v>175</v>
      </c>
      <c r="R71" s="71" t="s">
        <v>175</v>
      </c>
      <c r="S71" s="71" t="s">
        <v>175</v>
      </c>
      <c r="T71" s="71" t="s">
        <v>175</v>
      </c>
      <c r="U71" s="71" t="s">
        <v>175</v>
      </c>
    </row>
    <row r="72" spans="1:21" ht="12.75" customHeight="1" x14ac:dyDescent="0.35">
      <c r="A72" s="62"/>
      <c r="B72" s="72" t="s">
        <v>53</v>
      </c>
      <c r="C72" s="16">
        <v>191.55446953323801</v>
      </c>
      <c r="D72" s="16">
        <v>172.68091884866999</v>
      </c>
      <c r="E72" s="16">
        <v>154.34050913455499</v>
      </c>
      <c r="F72" s="16">
        <v>149.53999912475101</v>
      </c>
      <c r="G72" s="16">
        <v>141.71928406958401</v>
      </c>
      <c r="H72" s="16">
        <v>146.30796665230301</v>
      </c>
      <c r="I72" s="16">
        <v>152.62989794906801</v>
      </c>
      <c r="J72" s="16">
        <v>146.64298333829299</v>
      </c>
      <c r="K72" s="16">
        <v>138.26648583027</v>
      </c>
      <c r="L72" s="16">
        <v>133.85031443451601</v>
      </c>
      <c r="M72" s="16">
        <v>139.962308479233</v>
      </c>
      <c r="N72" s="16">
        <v>141.75664190804801</v>
      </c>
      <c r="O72" s="16">
        <v>137.703166987663</v>
      </c>
      <c r="P72" s="16">
        <v>138.77055813638799</v>
      </c>
      <c r="Q72" s="16">
        <v>139.79912230678099</v>
      </c>
      <c r="R72" s="16">
        <v>138.67062278627901</v>
      </c>
      <c r="S72" s="16">
        <v>143.465352623413</v>
      </c>
      <c r="T72" s="16">
        <v>146.73268248037201</v>
      </c>
      <c r="U72" s="16">
        <v>136.633608646722</v>
      </c>
    </row>
    <row r="73" spans="1:21" ht="12.75" customHeight="1" x14ac:dyDescent="0.35">
      <c r="A73" s="62"/>
      <c r="B73" s="73" t="s">
        <v>54</v>
      </c>
      <c r="C73" s="69" t="s">
        <v>175</v>
      </c>
      <c r="D73" s="69" t="s">
        <v>175</v>
      </c>
      <c r="E73" s="69" t="s">
        <v>175</v>
      </c>
      <c r="F73" s="67" t="s">
        <v>175</v>
      </c>
      <c r="G73" s="79">
        <v>-132.1986316</v>
      </c>
      <c r="H73" s="79" t="s">
        <v>175</v>
      </c>
      <c r="I73" s="79" t="s">
        <v>175</v>
      </c>
      <c r="J73" s="79" t="s">
        <v>175</v>
      </c>
      <c r="K73" s="79" t="s">
        <v>175</v>
      </c>
      <c r="L73" s="79">
        <v>-55.863999999999997</v>
      </c>
      <c r="M73" s="79">
        <v>-295.46314000000001</v>
      </c>
      <c r="N73" s="79">
        <v>-307.19871000000001</v>
      </c>
      <c r="O73" s="79">
        <v>-129.56503000000001</v>
      </c>
      <c r="P73" s="79">
        <v>-132.78039999999999</v>
      </c>
      <c r="Q73" s="69" t="s">
        <v>175</v>
      </c>
      <c r="R73" s="69" t="s">
        <v>175</v>
      </c>
      <c r="S73" s="69" t="s">
        <v>175</v>
      </c>
      <c r="T73" s="69" t="s">
        <v>175</v>
      </c>
      <c r="U73" s="69" t="s">
        <v>175</v>
      </c>
    </row>
    <row r="74" spans="1:21" ht="12.75" customHeight="1" x14ac:dyDescent="0.35">
      <c r="A74" s="62"/>
      <c r="B74" s="73" t="s">
        <v>7</v>
      </c>
      <c r="C74" s="69">
        <v>69.402008204182195</v>
      </c>
      <c r="D74" s="69">
        <v>81.402317968330195</v>
      </c>
      <c r="E74" s="69">
        <v>79.577761852447495</v>
      </c>
      <c r="F74" s="67">
        <v>71.385571456796498</v>
      </c>
      <c r="G74" s="79">
        <v>85.132572815968302</v>
      </c>
      <c r="H74" s="79">
        <v>78.969745306859707</v>
      </c>
      <c r="I74" s="79">
        <v>88.971754091233507</v>
      </c>
      <c r="J74" s="79">
        <v>84.318026078998898</v>
      </c>
      <c r="K74" s="79">
        <v>74.332670650968893</v>
      </c>
      <c r="L74" s="79">
        <v>79.152100869279906</v>
      </c>
      <c r="M74" s="79">
        <v>69.389526838575804</v>
      </c>
      <c r="N74" s="79">
        <v>72.271751925525095</v>
      </c>
      <c r="O74" s="79">
        <v>74.312943614483601</v>
      </c>
      <c r="P74" s="79">
        <v>75.463118206161099</v>
      </c>
      <c r="Q74" s="69">
        <v>69.239962477360507</v>
      </c>
      <c r="R74" s="69">
        <v>63.080721820706799</v>
      </c>
      <c r="S74" s="69">
        <v>80.297578305211204</v>
      </c>
      <c r="T74" s="69">
        <v>69.032063159501405</v>
      </c>
      <c r="U74" s="69">
        <v>66.595777151032806</v>
      </c>
    </row>
    <row r="75" spans="1:21" ht="12.75" customHeight="1" x14ac:dyDescent="0.35">
      <c r="A75" s="62"/>
      <c r="B75" s="73" t="s">
        <v>112</v>
      </c>
      <c r="C75" s="70" t="s">
        <v>175</v>
      </c>
      <c r="D75" s="70" t="s">
        <v>175</v>
      </c>
      <c r="E75" s="70" t="s">
        <v>175</v>
      </c>
      <c r="F75" s="70" t="s">
        <v>175</v>
      </c>
      <c r="G75" s="78">
        <v>-9.3166500000000096E-2</v>
      </c>
      <c r="H75" s="78" t="s">
        <v>175</v>
      </c>
      <c r="I75" s="78" t="s">
        <v>175</v>
      </c>
      <c r="J75" s="78" t="s">
        <v>175</v>
      </c>
      <c r="K75" s="78" t="s">
        <v>175</v>
      </c>
      <c r="L75" s="78" t="s">
        <v>175</v>
      </c>
      <c r="M75" s="78" t="s">
        <v>175</v>
      </c>
      <c r="N75" s="78" t="s">
        <v>175</v>
      </c>
      <c r="O75" s="78" t="s">
        <v>175</v>
      </c>
      <c r="P75" s="78" t="s">
        <v>175</v>
      </c>
      <c r="Q75" s="70" t="s">
        <v>175</v>
      </c>
      <c r="R75" s="70" t="s">
        <v>175</v>
      </c>
      <c r="S75" s="70" t="s">
        <v>175</v>
      </c>
      <c r="T75" s="70" t="s">
        <v>175</v>
      </c>
      <c r="U75" s="70" t="s">
        <v>175</v>
      </c>
    </row>
    <row r="76" spans="1:21" ht="12.75" customHeight="1" x14ac:dyDescent="0.35">
      <c r="A76" s="62"/>
      <c r="B76" s="73" t="s">
        <v>55</v>
      </c>
      <c r="C76" s="69" t="s">
        <v>175</v>
      </c>
      <c r="D76" s="69" t="s">
        <v>175</v>
      </c>
      <c r="E76" s="69" t="s">
        <v>175</v>
      </c>
      <c r="F76" s="67" t="s">
        <v>175</v>
      </c>
      <c r="G76" s="79">
        <v>-0.21966428891000001</v>
      </c>
      <c r="H76" s="79" t="s">
        <v>175</v>
      </c>
      <c r="I76" s="80" t="s">
        <v>175</v>
      </c>
      <c r="J76" s="79" t="s">
        <v>175</v>
      </c>
      <c r="K76" s="79" t="s">
        <v>175</v>
      </c>
      <c r="L76" s="80" t="s">
        <v>175</v>
      </c>
      <c r="M76" s="79" t="s">
        <v>175</v>
      </c>
      <c r="N76" s="79" t="s">
        <v>175</v>
      </c>
      <c r="O76" s="79" t="s">
        <v>175</v>
      </c>
      <c r="P76" s="79" t="s">
        <v>175</v>
      </c>
      <c r="Q76" s="69" t="s">
        <v>175</v>
      </c>
      <c r="R76" s="69" t="s">
        <v>175</v>
      </c>
      <c r="S76" s="67" t="s">
        <v>175</v>
      </c>
      <c r="T76" s="69" t="s">
        <v>175</v>
      </c>
      <c r="U76" s="69" t="s">
        <v>175</v>
      </c>
    </row>
    <row r="77" spans="1:21" ht="12.75" customHeight="1" x14ac:dyDescent="0.35">
      <c r="A77" s="62"/>
      <c r="B77" s="73" t="s">
        <v>8</v>
      </c>
      <c r="C77" s="69">
        <v>7.0849299999999999</v>
      </c>
      <c r="D77" s="69" t="s">
        <v>175</v>
      </c>
      <c r="E77" s="69" t="s">
        <v>175</v>
      </c>
      <c r="F77" s="69" t="s">
        <v>175</v>
      </c>
      <c r="G77" s="69">
        <v>13.937575000000001</v>
      </c>
      <c r="H77" s="69" t="s">
        <v>175</v>
      </c>
      <c r="I77" s="69" t="s">
        <v>175</v>
      </c>
      <c r="J77" s="69" t="s">
        <v>175</v>
      </c>
      <c r="K77" s="69">
        <v>17.881959999999999</v>
      </c>
      <c r="L77" s="69" t="s">
        <v>175</v>
      </c>
      <c r="M77" s="69">
        <v>7.6391400000000003</v>
      </c>
      <c r="N77" s="69" t="s">
        <v>175</v>
      </c>
      <c r="O77" s="69" t="s">
        <v>175</v>
      </c>
      <c r="P77" s="69" t="s">
        <v>175</v>
      </c>
      <c r="Q77" s="69" t="s">
        <v>175</v>
      </c>
      <c r="R77" s="69" t="s">
        <v>175</v>
      </c>
      <c r="S77" s="67" t="s">
        <v>175</v>
      </c>
      <c r="T77" s="69" t="s">
        <v>175</v>
      </c>
      <c r="U77" s="69" t="s">
        <v>175</v>
      </c>
    </row>
    <row r="78" spans="1:21" ht="12.75" customHeight="1" x14ac:dyDescent="0.35">
      <c r="A78" s="62"/>
      <c r="B78" s="72" t="s">
        <v>113</v>
      </c>
      <c r="C78" s="68">
        <v>77.721890000000002</v>
      </c>
      <c r="D78" s="68" t="s">
        <v>175</v>
      </c>
      <c r="E78" s="68" t="s">
        <v>175</v>
      </c>
      <c r="F78" s="68" t="s">
        <v>175</v>
      </c>
      <c r="G78" s="68" t="s">
        <v>175</v>
      </c>
      <c r="H78" s="68" t="s">
        <v>175</v>
      </c>
      <c r="I78" s="68" t="s">
        <v>175</v>
      </c>
      <c r="J78" s="68" t="s">
        <v>175</v>
      </c>
      <c r="K78" s="68" t="s">
        <v>175</v>
      </c>
      <c r="L78" s="68" t="s">
        <v>175</v>
      </c>
      <c r="M78" s="68" t="s">
        <v>175</v>
      </c>
      <c r="N78" s="68" t="s">
        <v>175</v>
      </c>
      <c r="O78" s="68" t="s">
        <v>175</v>
      </c>
      <c r="P78" s="68" t="s">
        <v>175</v>
      </c>
      <c r="Q78" s="68" t="s">
        <v>175</v>
      </c>
      <c r="R78" s="68" t="s">
        <v>175</v>
      </c>
      <c r="S78" s="68" t="s">
        <v>175</v>
      </c>
      <c r="T78" s="68" t="s">
        <v>175</v>
      </c>
      <c r="U78" s="68" t="s">
        <v>175</v>
      </c>
    </row>
    <row r="79" spans="1:21" ht="12.75" customHeight="1" x14ac:dyDescent="0.35">
      <c r="A79" s="62"/>
      <c r="B79" s="72" t="s">
        <v>152</v>
      </c>
      <c r="C79" s="68">
        <v>106.83956000000001</v>
      </c>
      <c r="D79" s="68" t="s">
        <v>175</v>
      </c>
      <c r="E79" s="68" t="s">
        <v>175</v>
      </c>
      <c r="F79" s="68" t="s">
        <v>175</v>
      </c>
      <c r="G79" s="68" t="s">
        <v>175</v>
      </c>
      <c r="H79" s="68" t="s">
        <v>175</v>
      </c>
      <c r="I79" s="68" t="s">
        <v>175</v>
      </c>
      <c r="J79" s="68" t="s">
        <v>175</v>
      </c>
      <c r="K79" s="68" t="s">
        <v>175</v>
      </c>
      <c r="L79" s="68" t="s">
        <v>175</v>
      </c>
      <c r="M79" s="68" t="s">
        <v>175</v>
      </c>
      <c r="N79" s="68" t="s">
        <v>175</v>
      </c>
      <c r="O79" s="68" t="s">
        <v>175</v>
      </c>
      <c r="P79" s="68" t="s">
        <v>175</v>
      </c>
      <c r="Q79" s="68" t="s">
        <v>175</v>
      </c>
      <c r="R79" s="68" t="s">
        <v>175</v>
      </c>
      <c r="S79" s="68" t="s">
        <v>175</v>
      </c>
      <c r="T79" s="68" t="s">
        <v>175</v>
      </c>
      <c r="U79" s="68" t="s">
        <v>175</v>
      </c>
    </row>
    <row r="80" spans="1:21" ht="12.75" customHeight="1" x14ac:dyDescent="0.35">
      <c r="A80" s="62"/>
      <c r="B80" s="72" t="s">
        <v>114</v>
      </c>
      <c r="C80" s="71" t="s">
        <v>175</v>
      </c>
      <c r="D80" s="71" t="s">
        <v>175</v>
      </c>
      <c r="E80" s="71" t="s">
        <v>175</v>
      </c>
      <c r="F80" s="71" t="s">
        <v>175</v>
      </c>
      <c r="G80" s="68">
        <v>15.659509999999999</v>
      </c>
      <c r="H80" s="68" t="s">
        <v>175</v>
      </c>
      <c r="I80" s="68" t="s">
        <v>175</v>
      </c>
      <c r="J80" s="68" t="s">
        <v>175</v>
      </c>
      <c r="K80" s="68" t="s">
        <v>175</v>
      </c>
      <c r="L80" s="68" t="s">
        <v>175</v>
      </c>
      <c r="M80" s="68" t="s">
        <v>175</v>
      </c>
      <c r="N80" s="68" t="s">
        <v>175</v>
      </c>
      <c r="O80" s="71" t="s">
        <v>175</v>
      </c>
      <c r="P80" s="71" t="s">
        <v>175</v>
      </c>
      <c r="Q80" s="71" t="s">
        <v>175</v>
      </c>
      <c r="R80" s="71" t="s">
        <v>175</v>
      </c>
      <c r="S80" s="71" t="s">
        <v>175</v>
      </c>
      <c r="T80" s="71" t="s">
        <v>175</v>
      </c>
      <c r="U80" s="71" t="s">
        <v>175</v>
      </c>
    </row>
    <row r="81" spans="1:21" ht="12.75" customHeight="1" x14ac:dyDescent="0.35">
      <c r="A81" s="62"/>
      <c r="B81" s="72" t="s">
        <v>115</v>
      </c>
      <c r="C81" s="71" t="s">
        <v>175</v>
      </c>
      <c r="D81" s="71" t="s">
        <v>175</v>
      </c>
      <c r="E81" s="71" t="s">
        <v>175</v>
      </c>
      <c r="F81" s="68" t="s">
        <v>175</v>
      </c>
      <c r="G81" s="71">
        <v>5.8440099999999999</v>
      </c>
      <c r="H81" s="71">
        <v>0.83328999999999998</v>
      </c>
      <c r="I81" s="71">
        <v>0.92801</v>
      </c>
      <c r="J81" s="71">
        <v>0.85509999999999997</v>
      </c>
      <c r="K81" s="71">
        <v>0.70882000000000001</v>
      </c>
      <c r="L81" s="71">
        <v>0.75846999999999998</v>
      </c>
      <c r="M81" s="71">
        <v>0.75524999999999998</v>
      </c>
      <c r="N81" s="71" t="s">
        <v>175</v>
      </c>
      <c r="O81" s="71" t="s">
        <v>175</v>
      </c>
      <c r="P81" s="71" t="s">
        <v>175</v>
      </c>
      <c r="Q81" s="71" t="s">
        <v>175</v>
      </c>
      <c r="R81" s="71" t="s">
        <v>175</v>
      </c>
      <c r="S81" s="71" t="s">
        <v>175</v>
      </c>
      <c r="T81" s="71" t="s">
        <v>175</v>
      </c>
      <c r="U81" s="71" t="s">
        <v>175</v>
      </c>
    </row>
    <row r="82" spans="1:21" ht="12.75" customHeight="1" x14ac:dyDescent="0.35">
      <c r="A82" s="62"/>
      <c r="B82" s="72" t="s">
        <v>56</v>
      </c>
      <c r="C82" s="71">
        <v>34.562133645947398</v>
      </c>
      <c r="D82" s="71">
        <v>31.5338477026528</v>
      </c>
      <c r="E82" s="71">
        <v>19.860092083914498</v>
      </c>
      <c r="F82" s="68">
        <v>13.3112504439768</v>
      </c>
      <c r="G82" s="71">
        <v>15.6676532958094</v>
      </c>
      <c r="H82" s="71">
        <v>13.756806295474901</v>
      </c>
      <c r="I82" s="68">
        <v>14.115151776385501</v>
      </c>
      <c r="J82" s="71">
        <v>15.576194917774099</v>
      </c>
      <c r="K82" s="71">
        <v>14.3978532496456</v>
      </c>
      <c r="L82" s="71">
        <v>16.6893110238133</v>
      </c>
      <c r="M82" s="71">
        <v>16.736747692130699</v>
      </c>
      <c r="N82" s="71">
        <v>14.320506381619399</v>
      </c>
      <c r="O82" s="71">
        <v>13.7981530752149</v>
      </c>
      <c r="P82" s="71">
        <v>13.7856053608814</v>
      </c>
      <c r="Q82" s="71">
        <v>11.348107302347801</v>
      </c>
      <c r="R82" s="71">
        <v>10.9384469407076</v>
      </c>
      <c r="S82" s="68">
        <v>9.9975816032327902</v>
      </c>
      <c r="T82" s="71">
        <v>12.583188836376999</v>
      </c>
      <c r="U82" s="71">
        <v>10.5237589588082</v>
      </c>
    </row>
    <row r="83" spans="1:21" ht="12.75" customHeight="1" x14ac:dyDescent="0.35">
      <c r="A83" s="62"/>
      <c r="B83" s="73" t="s">
        <v>9</v>
      </c>
      <c r="C83" s="69">
        <v>11.728</v>
      </c>
      <c r="D83" s="69">
        <v>19.376000000000001</v>
      </c>
      <c r="E83" s="69">
        <v>23.292999999999999</v>
      </c>
      <c r="F83" s="67">
        <v>25.164999999999999</v>
      </c>
      <c r="G83" s="69">
        <v>32.994799999999998</v>
      </c>
      <c r="H83" s="69">
        <v>37.869</v>
      </c>
      <c r="I83" s="69" t="s">
        <v>175</v>
      </c>
      <c r="J83" s="69" t="s">
        <v>175</v>
      </c>
      <c r="K83" s="69" t="s">
        <v>175</v>
      </c>
      <c r="L83" s="69" t="s">
        <v>175</v>
      </c>
      <c r="M83" s="69" t="s">
        <v>175</v>
      </c>
      <c r="N83" s="69" t="s">
        <v>175</v>
      </c>
      <c r="O83" s="69" t="s">
        <v>175</v>
      </c>
      <c r="P83" s="69" t="s">
        <v>175</v>
      </c>
      <c r="Q83" s="69" t="s">
        <v>175</v>
      </c>
      <c r="R83" s="69" t="s">
        <v>175</v>
      </c>
      <c r="S83" s="69" t="s">
        <v>175</v>
      </c>
      <c r="T83" s="69" t="s">
        <v>175</v>
      </c>
      <c r="U83" s="69" t="s">
        <v>175</v>
      </c>
    </row>
    <row r="84" spans="1:21" ht="12.75" customHeight="1" x14ac:dyDescent="0.35">
      <c r="A84" s="62"/>
      <c r="B84" s="73" t="s">
        <v>116</v>
      </c>
      <c r="C84" s="69" t="s">
        <v>175</v>
      </c>
      <c r="D84" s="69" t="s">
        <v>175</v>
      </c>
      <c r="E84" s="69" t="s">
        <v>175</v>
      </c>
      <c r="F84" s="67" t="s">
        <v>175</v>
      </c>
      <c r="G84" s="79">
        <v>-6.31027</v>
      </c>
      <c r="H84" s="69" t="s">
        <v>175</v>
      </c>
      <c r="I84" s="69" t="s">
        <v>175</v>
      </c>
      <c r="J84" s="69" t="s">
        <v>175</v>
      </c>
      <c r="K84" s="69" t="s">
        <v>175</v>
      </c>
      <c r="L84" s="69" t="s">
        <v>175</v>
      </c>
      <c r="M84" s="69" t="s">
        <v>175</v>
      </c>
      <c r="N84" s="69" t="s">
        <v>175</v>
      </c>
      <c r="O84" s="69" t="s">
        <v>175</v>
      </c>
      <c r="P84" s="69" t="s">
        <v>175</v>
      </c>
      <c r="Q84" s="69" t="s">
        <v>175</v>
      </c>
      <c r="R84" s="69" t="s">
        <v>175</v>
      </c>
      <c r="S84" s="69" t="s">
        <v>175</v>
      </c>
      <c r="T84" s="69" t="s">
        <v>175</v>
      </c>
      <c r="U84" s="69" t="s">
        <v>175</v>
      </c>
    </row>
    <row r="85" spans="1:21" ht="12.75" customHeight="1" x14ac:dyDescent="0.35">
      <c r="A85" s="62"/>
      <c r="B85" s="73" t="s">
        <v>10</v>
      </c>
      <c r="C85" s="70">
        <v>54.3713060778895</v>
      </c>
      <c r="D85" s="70">
        <v>38.630788640674801</v>
      </c>
      <c r="E85" s="70">
        <v>44.073123489238398</v>
      </c>
      <c r="F85" s="70">
        <v>48.643159959236499</v>
      </c>
      <c r="G85" s="78">
        <v>61.4906926432256</v>
      </c>
      <c r="H85" s="70">
        <v>56.718131315354803</v>
      </c>
      <c r="I85" s="70">
        <v>52.595419445849998</v>
      </c>
      <c r="J85" s="70">
        <v>54.905328007251804</v>
      </c>
      <c r="K85" s="70">
        <v>53.239236322689599</v>
      </c>
      <c r="L85" s="70">
        <v>49.690867302005302</v>
      </c>
      <c r="M85" s="70">
        <v>46.509702130535103</v>
      </c>
      <c r="N85" s="70">
        <v>48.0858148430776</v>
      </c>
      <c r="O85" s="70">
        <v>49.606969972788498</v>
      </c>
      <c r="P85" s="70">
        <v>56.797208665110297</v>
      </c>
      <c r="Q85" s="70">
        <v>51.292097314566902</v>
      </c>
      <c r="R85" s="70">
        <v>35.593396132265397</v>
      </c>
      <c r="S85" s="70">
        <v>41.787591743518</v>
      </c>
      <c r="T85" s="70">
        <v>47.4053465992315</v>
      </c>
      <c r="U85" s="70">
        <v>34.731707313300099</v>
      </c>
    </row>
    <row r="86" spans="1:21" ht="12.75" customHeight="1" x14ac:dyDescent="0.35">
      <c r="A86" s="62"/>
      <c r="B86" s="73" t="s">
        <v>11</v>
      </c>
      <c r="C86" s="69">
        <v>531.40095751068702</v>
      </c>
      <c r="D86" s="69">
        <v>559.456241364839</v>
      </c>
      <c r="E86" s="69">
        <v>545.55821748534402</v>
      </c>
      <c r="F86" s="67">
        <v>510.943413940639</v>
      </c>
      <c r="G86" s="79">
        <v>504.03612532967099</v>
      </c>
      <c r="H86" s="69">
        <v>512.93531345441102</v>
      </c>
      <c r="I86" s="67">
        <v>525.69358077548395</v>
      </c>
      <c r="J86" s="69">
        <v>513.62619525206003</v>
      </c>
      <c r="K86" s="69">
        <v>525.68394462439699</v>
      </c>
      <c r="L86" s="67">
        <v>505.42284199076801</v>
      </c>
      <c r="M86" s="69">
        <v>514.92583838191604</v>
      </c>
      <c r="N86" s="69">
        <v>509.99464317449701</v>
      </c>
      <c r="O86" s="69">
        <v>492.89917737586802</v>
      </c>
      <c r="P86" s="69">
        <v>493.904175653442</v>
      </c>
      <c r="Q86" s="69">
        <v>490.30235142227701</v>
      </c>
      <c r="R86" s="69">
        <v>491.32796650494703</v>
      </c>
      <c r="S86" s="67">
        <v>475.55712495848502</v>
      </c>
      <c r="T86" s="69">
        <v>465.54967572644398</v>
      </c>
      <c r="U86" s="69">
        <v>464.44152009430002</v>
      </c>
    </row>
    <row r="87" spans="1:21" ht="12.75" customHeight="1" x14ac:dyDescent="0.35">
      <c r="A87" s="62"/>
      <c r="B87" s="73" t="s">
        <v>57</v>
      </c>
      <c r="C87" s="69" t="s">
        <v>175</v>
      </c>
      <c r="D87" s="69" t="s">
        <v>175</v>
      </c>
      <c r="E87" s="69" t="s">
        <v>175</v>
      </c>
      <c r="F87" s="69" t="s">
        <v>175</v>
      </c>
      <c r="G87" s="79">
        <v>-494.351361</v>
      </c>
      <c r="H87" s="69" t="s">
        <v>175</v>
      </c>
      <c r="I87" s="69" t="s">
        <v>175</v>
      </c>
      <c r="J87" s="69" t="s">
        <v>175</v>
      </c>
      <c r="K87" s="69" t="s">
        <v>175</v>
      </c>
      <c r="L87" s="69" t="s">
        <v>175</v>
      </c>
      <c r="M87" s="69" t="s">
        <v>175</v>
      </c>
      <c r="N87" s="69" t="s">
        <v>175</v>
      </c>
      <c r="O87" s="69" t="s">
        <v>175</v>
      </c>
      <c r="P87" s="69" t="s">
        <v>175</v>
      </c>
      <c r="Q87" s="69" t="s">
        <v>175</v>
      </c>
      <c r="R87" s="69" t="s">
        <v>175</v>
      </c>
      <c r="S87" s="67" t="s">
        <v>175</v>
      </c>
      <c r="T87" s="69" t="s">
        <v>175</v>
      </c>
      <c r="U87" s="69" t="s">
        <v>175</v>
      </c>
    </row>
    <row r="88" spans="1:21" ht="12.75" customHeight="1" x14ac:dyDescent="0.35">
      <c r="A88" s="62"/>
      <c r="B88" s="72" t="s">
        <v>117</v>
      </c>
      <c r="C88" s="68" t="s">
        <v>175</v>
      </c>
      <c r="D88" s="68" t="s">
        <v>175</v>
      </c>
      <c r="E88" s="68" t="s">
        <v>175</v>
      </c>
      <c r="F88" s="77">
        <v>-45.725269599999898</v>
      </c>
      <c r="G88" s="68" t="s">
        <v>175</v>
      </c>
      <c r="H88" s="68" t="s">
        <v>175</v>
      </c>
      <c r="I88" s="68" t="s">
        <v>175</v>
      </c>
      <c r="J88" s="68" t="s">
        <v>175</v>
      </c>
      <c r="K88" s="68" t="s">
        <v>175</v>
      </c>
      <c r="L88" s="68" t="s">
        <v>175</v>
      </c>
      <c r="M88" s="68" t="s">
        <v>175</v>
      </c>
      <c r="N88" s="68" t="s">
        <v>175</v>
      </c>
      <c r="O88" s="68" t="s">
        <v>175</v>
      </c>
      <c r="P88" s="68" t="s">
        <v>175</v>
      </c>
      <c r="Q88" s="68" t="s">
        <v>175</v>
      </c>
      <c r="R88" s="68" t="s">
        <v>175</v>
      </c>
      <c r="S88" s="68" t="s">
        <v>175</v>
      </c>
      <c r="T88" s="68" t="s">
        <v>175</v>
      </c>
      <c r="U88" s="68" t="s">
        <v>175</v>
      </c>
    </row>
    <row r="89" spans="1:21" ht="12.75" customHeight="1" x14ac:dyDescent="0.35">
      <c r="A89" s="62"/>
      <c r="B89" s="72" t="s">
        <v>12</v>
      </c>
      <c r="C89" s="68">
        <v>46.353411999999999</v>
      </c>
      <c r="D89" s="68">
        <v>37.133580000000002</v>
      </c>
      <c r="E89" s="68">
        <v>24.460984</v>
      </c>
      <c r="F89" s="68">
        <v>15.543825999999999</v>
      </c>
      <c r="G89" s="68">
        <v>11.7281</v>
      </c>
      <c r="H89" s="68">
        <v>9.5028349999999993</v>
      </c>
      <c r="I89" s="68">
        <v>12.79575</v>
      </c>
      <c r="J89" s="68">
        <v>14.04486</v>
      </c>
      <c r="K89" s="68" t="s">
        <v>175</v>
      </c>
      <c r="L89" s="68" t="s">
        <v>175</v>
      </c>
      <c r="M89" s="68">
        <v>4.6057319997999997</v>
      </c>
      <c r="N89" s="68">
        <v>10.018089</v>
      </c>
      <c r="O89" s="68">
        <v>9.8444230000000008</v>
      </c>
      <c r="P89" s="68">
        <v>10.428843000000001</v>
      </c>
      <c r="Q89" s="68">
        <v>11.139529</v>
      </c>
      <c r="R89" s="68">
        <v>11.408125999999999</v>
      </c>
      <c r="S89" s="68">
        <v>12.218693997999999</v>
      </c>
      <c r="T89" s="68" t="s">
        <v>175</v>
      </c>
      <c r="U89" s="68" t="s">
        <v>175</v>
      </c>
    </row>
    <row r="90" spans="1:21" ht="12.75" customHeight="1" x14ac:dyDescent="0.35">
      <c r="A90" s="62"/>
      <c r="B90" s="72" t="s">
        <v>13</v>
      </c>
      <c r="C90" s="71">
        <v>1211.5881773014</v>
      </c>
      <c r="D90" s="71">
        <v>1165.10116847574</v>
      </c>
      <c r="E90" s="71">
        <v>1112.7548930452101</v>
      </c>
      <c r="F90" s="71">
        <v>1102.1487202994799</v>
      </c>
      <c r="G90" s="68">
        <v>1083.0665887918999</v>
      </c>
      <c r="H90" s="68">
        <v>1079.43358159272</v>
      </c>
      <c r="I90" s="68">
        <v>1100.26592876214</v>
      </c>
      <c r="J90" s="68">
        <v>1062.0306102975201</v>
      </c>
      <c r="K90" s="68">
        <v>1037.91881799519</v>
      </c>
      <c r="L90" s="68">
        <v>1005.03185036752</v>
      </c>
      <c r="M90" s="68">
        <v>1002.61117657529</v>
      </c>
      <c r="N90" s="68">
        <v>1030.96590483921</v>
      </c>
      <c r="O90" s="71">
        <v>1055.0619767752601</v>
      </c>
      <c r="P90" s="71">
        <v>1051.1857105295301</v>
      </c>
      <c r="Q90" s="71">
        <v>1033.3099719373799</v>
      </c>
      <c r="R90" s="71">
        <v>1012.5435215019</v>
      </c>
      <c r="S90" s="71">
        <v>1019.8866930740199</v>
      </c>
      <c r="T90" s="71">
        <v>996.29596557316597</v>
      </c>
      <c r="U90" s="71">
        <v>988.24592376303701</v>
      </c>
    </row>
    <row r="91" spans="1:21" ht="12.75" customHeight="1" x14ac:dyDescent="0.35">
      <c r="A91" s="62"/>
      <c r="B91" s="72" t="s">
        <v>153</v>
      </c>
      <c r="C91" s="76">
        <v>-21.709741999999999</v>
      </c>
      <c r="D91" s="76">
        <v>-22.536518000000001</v>
      </c>
      <c r="E91" s="76">
        <v>-16.973441000000001</v>
      </c>
      <c r="F91" s="77">
        <v>-10.297646</v>
      </c>
      <c r="G91" s="76">
        <v>-6.8940599999999996</v>
      </c>
      <c r="H91" s="76">
        <v>-7.4628399999999999</v>
      </c>
      <c r="I91" s="76">
        <v>-5.8830400000000003</v>
      </c>
      <c r="J91" s="76" t="s">
        <v>175</v>
      </c>
      <c r="K91" s="71" t="s">
        <v>175</v>
      </c>
      <c r="L91" s="71" t="s">
        <v>175</v>
      </c>
      <c r="M91" s="71" t="s">
        <v>175</v>
      </c>
      <c r="N91" s="71" t="s">
        <v>175</v>
      </c>
      <c r="O91" s="71" t="s">
        <v>175</v>
      </c>
      <c r="P91" s="71" t="s">
        <v>175</v>
      </c>
      <c r="Q91" s="71" t="s">
        <v>175</v>
      </c>
      <c r="R91" s="71" t="s">
        <v>175</v>
      </c>
      <c r="S91" s="71" t="s">
        <v>175</v>
      </c>
      <c r="T91" s="71" t="s">
        <v>175</v>
      </c>
      <c r="U91" s="71" t="s">
        <v>175</v>
      </c>
    </row>
    <row r="92" spans="1:21" ht="12.75" customHeight="1" x14ac:dyDescent="0.35">
      <c r="A92" s="62"/>
      <c r="B92" s="72" t="s">
        <v>14</v>
      </c>
      <c r="C92" s="71">
        <v>100.81007281856</v>
      </c>
      <c r="D92" s="71">
        <v>100.33374121813</v>
      </c>
      <c r="E92" s="71">
        <v>101.380474253077</v>
      </c>
      <c r="F92" s="68">
        <v>100.118490834843</v>
      </c>
      <c r="G92" s="71">
        <v>103.210127255717</v>
      </c>
      <c r="H92" s="71">
        <v>104.686950949981</v>
      </c>
      <c r="I92" s="68">
        <v>108.004959922316</v>
      </c>
      <c r="J92" s="71">
        <v>112.870650563109</v>
      </c>
      <c r="K92" s="71">
        <v>117.928710159151</v>
      </c>
      <c r="L92" s="71">
        <v>117.46364467612401</v>
      </c>
      <c r="M92" s="71">
        <v>121.819242606537</v>
      </c>
      <c r="N92" s="71">
        <v>122.97808117296999</v>
      </c>
      <c r="O92" s="71">
        <v>122.543269131616</v>
      </c>
      <c r="P92" s="71">
        <v>126.560558256343</v>
      </c>
      <c r="Q92" s="71">
        <v>126.67981969926601</v>
      </c>
      <c r="R92" s="71">
        <v>129.67879051189101</v>
      </c>
      <c r="S92" s="68">
        <v>125.460284314417</v>
      </c>
      <c r="T92" s="71">
        <v>128.849127782024</v>
      </c>
      <c r="U92" s="71">
        <v>123.71132336893599</v>
      </c>
    </row>
    <row r="93" spans="1:21" ht="12.75" customHeight="1" x14ac:dyDescent="0.35">
      <c r="A93" s="62"/>
      <c r="B93" s="73" t="s">
        <v>154</v>
      </c>
      <c r="C93" s="69" t="s">
        <v>175</v>
      </c>
      <c r="D93" s="69" t="s">
        <v>175</v>
      </c>
      <c r="E93" s="69" t="s">
        <v>175</v>
      </c>
      <c r="F93" s="67" t="s">
        <v>175</v>
      </c>
      <c r="G93" s="69">
        <v>1.5144651</v>
      </c>
      <c r="H93" s="69" t="s">
        <v>175</v>
      </c>
      <c r="I93" s="69" t="s">
        <v>175</v>
      </c>
      <c r="J93" s="69" t="s">
        <v>175</v>
      </c>
      <c r="K93" s="69" t="s">
        <v>175</v>
      </c>
      <c r="L93" s="69" t="s">
        <v>175</v>
      </c>
      <c r="M93" s="69" t="s">
        <v>175</v>
      </c>
      <c r="N93" s="69" t="s">
        <v>175</v>
      </c>
      <c r="O93" s="69" t="s">
        <v>175</v>
      </c>
      <c r="P93" s="69" t="s">
        <v>175</v>
      </c>
      <c r="Q93" s="69" t="s">
        <v>175</v>
      </c>
      <c r="R93" s="69" t="s">
        <v>175</v>
      </c>
      <c r="S93" s="69" t="s">
        <v>175</v>
      </c>
      <c r="T93" s="69" t="s">
        <v>175</v>
      </c>
      <c r="U93" s="69" t="s">
        <v>175</v>
      </c>
    </row>
    <row r="94" spans="1:21" ht="12.75" customHeight="1" x14ac:dyDescent="0.35">
      <c r="A94" s="62"/>
      <c r="B94" s="73" t="s">
        <v>15</v>
      </c>
      <c r="C94" s="79">
        <v>-24.803643000000001</v>
      </c>
      <c r="D94" s="69" t="s">
        <v>175</v>
      </c>
      <c r="E94" s="69" t="s">
        <v>175</v>
      </c>
      <c r="F94" s="67" t="s">
        <v>175</v>
      </c>
      <c r="G94" s="69" t="s">
        <v>175</v>
      </c>
      <c r="H94" s="69" t="s">
        <v>175</v>
      </c>
      <c r="I94" s="69" t="s">
        <v>175</v>
      </c>
      <c r="J94" s="69" t="s">
        <v>175</v>
      </c>
      <c r="K94" s="69" t="s">
        <v>175</v>
      </c>
      <c r="L94" s="69" t="s">
        <v>175</v>
      </c>
      <c r="M94" s="69" t="s">
        <v>175</v>
      </c>
      <c r="N94" s="69" t="s">
        <v>175</v>
      </c>
      <c r="O94" s="69" t="s">
        <v>175</v>
      </c>
      <c r="P94" s="69" t="s">
        <v>175</v>
      </c>
      <c r="Q94" s="69" t="s">
        <v>175</v>
      </c>
      <c r="R94" s="69" t="s">
        <v>175</v>
      </c>
      <c r="S94" s="69" t="s">
        <v>175</v>
      </c>
      <c r="T94" s="69" t="s">
        <v>175</v>
      </c>
      <c r="U94" s="69" t="s">
        <v>175</v>
      </c>
    </row>
    <row r="95" spans="1:21" ht="12.75" customHeight="1" x14ac:dyDescent="0.35">
      <c r="A95" s="62"/>
      <c r="B95" s="73" t="s">
        <v>58</v>
      </c>
      <c r="C95" s="70" t="s">
        <v>175</v>
      </c>
      <c r="D95" s="70" t="s">
        <v>175</v>
      </c>
      <c r="E95" s="70" t="s">
        <v>175</v>
      </c>
      <c r="F95" s="70" t="s">
        <v>175</v>
      </c>
      <c r="G95" s="78">
        <v>-12.539008000000001</v>
      </c>
      <c r="H95" s="70" t="s">
        <v>175</v>
      </c>
      <c r="I95" s="70" t="s">
        <v>175</v>
      </c>
      <c r="J95" s="70" t="s">
        <v>175</v>
      </c>
      <c r="K95" s="70" t="s">
        <v>175</v>
      </c>
      <c r="L95" s="70" t="s">
        <v>175</v>
      </c>
      <c r="M95" s="70" t="s">
        <v>175</v>
      </c>
      <c r="N95" s="70" t="s">
        <v>175</v>
      </c>
      <c r="O95" s="70" t="s">
        <v>175</v>
      </c>
      <c r="P95" s="70" t="s">
        <v>175</v>
      </c>
      <c r="Q95" s="70" t="s">
        <v>175</v>
      </c>
      <c r="R95" s="70" t="s">
        <v>175</v>
      </c>
      <c r="S95" s="70" t="s">
        <v>175</v>
      </c>
      <c r="T95" s="70" t="s">
        <v>175</v>
      </c>
      <c r="U95" s="70" t="s">
        <v>175</v>
      </c>
    </row>
    <row r="96" spans="1:21" ht="12.75" customHeight="1" x14ac:dyDescent="0.35">
      <c r="A96" s="62"/>
      <c r="B96" s="73" t="s">
        <v>118</v>
      </c>
      <c r="C96" s="69" t="s">
        <v>175</v>
      </c>
      <c r="D96" s="69" t="s">
        <v>175</v>
      </c>
      <c r="E96" s="69" t="s">
        <v>175</v>
      </c>
      <c r="F96" s="67" t="s">
        <v>175</v>
      </c>
      <c r="G96" s="81">
        <v>-11286.707038</v>
      </c>
      <c r="H96" s="69" t="s">
        <v>175</v>
      </c>
      <c r="I96" s="67" t="s">
        <v>175</v>
      </c>
      <c r="J96" s="69" t="s">
        <v>175</v>
      </c>
      <c r="K96" s="69" t="s">
        <v>175</v>
      </c>
      <c r="L96" s="67" t="s">
        <v>175</v>
      </c>
      <c r="M96" s="69" t="s">
        <v>175</v>
      </c>
      <c r="N96" s="69" t="s">
        <v>175</v>
      </c>
      <c r="O96" s="69" t="s">
        <v>175</v>
      </c>
      <c r="P96" s="69" t="s">
        <v>175</v>
      </c>
      <c r="Q96" s="69" t="s">
        <v>175</v>
      </c>
      <c r="R96" s="69" t="s">
        <v>175</v>
      </c>
      <c r="S96" s="67" t="s">
        <v>175</v>
      </c>
      <c r="T96" s="69" t="s">
        <v>175</v>
      </c>
      <c r="U96" s="69" t="s">
        <v>175</v>
      </c>
    </row>
    <row r="97" spans="1:21" ht="12.75" customHeight="1" x14ac:dyDescent="0.35">
      <c r="A97" s="62"/>
      <c r="B97" s="73" t="s">
        <v>119</v>
      </c>
      <c r="C97" s="79">
        <v>-21.428999999999998</v>
      </c>
      <c r="D97" s="79">
        <v>-22.207999999999998</v>
      </c>
      <c r="E97" s="79">
        <v>-22.844999999999999</v>
      </c>
      <c r="F97" s="79">
        <v>-23.428000000000001</v>
      </c>
      <c r="G97" s="79">
        <v>-23.758749999999999</v>
      </c>
      <c r="H97" s="79">
        <v>-24.5458</v>
      </c>
      <c r="I97" s="79">
        <v>-25.314499999999999</v>
      </c>
      <c r="J97" s="79">
        <v>-26.087</v>
      </c>
      <c r="K97" s="79">
        <v>-27.799700000000001</v>
      </c>
      <c r="L97" s="69" t="s">
        <v>175</v>
      </c>
      <c r="M97" s="69" t="s">
        <v>175</v>
      </c>
      <c r="N97" s="69" t="s">
        <v>175</v>
      </c>
      <c r="O97" s="69" t="s">
        <v>175</v>
      </c>
      <c r="P97" s="69" t="s">
        <v>175</v>
      </c>
      <c r="Q97" s="69" t="s">
        <v>175</v>
      </c>
      <c r="R97" s="69" t="s">
        <v>175</v>
      </c>
      <c r="S97" s="67" t="s">
        <v>175</v>
      </c>
      <c r="T97" s="69" t="s">
        <v>175</v>
      </c>
      <c r="U97" s="69" t="s">
        <v>175</v>
      </c>
    </row>
    <row r="98" spans="1:21" ht="12.75" customHeight="1" x14ac:dyDescent="0.35">
      <c r="A98" s="62"/>
      <c r="B98" s="72" t="s">
        <v>59</v>
      </c>
      <c r="C98" s="68" t="s">
        <v>175</v>
      </c>
      <c r="D98" s="68" t="s">
        <v>175</v>
      </c>
      <c r="E98" s="68" t="s">
        <v>175</v>
      </c>
      <c r="F98" s="68" t="s">
        <v>175</v>
      </c>
      <c r="G98" s="68">
        <v>6.0589300000000001</v>
      </c>
      <c r="H98" s="68" t="s">
        <v>175</v>
      </c>
      <c r="I98" s="68" t="s">
        <v>175</v>
      </c>
      <c r="J98" s="68" t="s">
        <v>175</v>
      </c>
      <c r="K98" s="68" t="s">
        <v>175</v>
      </c>
      <c r="L98" s="68" t="s">
        <v>175</v>
      </c>
      <c r="M98" s="68" t="s">
        <v>175</v>
      </c>
      <c r="N98" s="68" t="s">
        <v>175</v>
      </c>
      <c r="O98" s="68" t="s">
        <v>175</v>
      </c>
      <c r="P98" s="68" t="s">
        <v>175</v>
      </c>
      <c r="Q98" s="68" t="s">
        <v>175</v>
      </c>
      <c r="R98" s="68" t="s">
        <v>175</v>
      </c>
      <c r="S98" s="68" t="s">
        <v>175</v>
      </c>
      <c r="T98" s="68" t="s">
        <v>175</v>
      </c>
      <c r="U98" s="68" t="s">
        <v>175</v>
      </c>
    </row>
    <row r="99" spans="1:21" ht="12.75" customHeight="1" x14ac:dyDescent="0.35">
      <c r="A99" s="62"/>
      <c r="B99" s="72" t="s">
        <v>60</v>
      </c>
      <c r="C99" s="68" t="s">
        <v>175</v>
      </c>
      <c r="D99" s="68" t="s">
        <v>175</v>
      </c>
      <c r="E99" s="68" t="s">
        <v>175</v>
      </c>
      <c r="F99" s="68" t="s">
        <v>175</v>
      </c>
      <c r="G99" s="68" t="s">
        <v>175</v>
      </c>
      <c r="H99" s="68">
        <v>15.455173496600001</v>
      </c>
      <c r="I99" s="68" t="s">
        <v>175</v>
      </c>
      <c r="J99" s="68" t="s">
        <v>175</v>
      </c>
      <c r="K99" s="68" t="s">
        <v>175</v>
      </c>
      <c r="L99" s="68" t="s">
        <v>175</v>
      </c>
      <c r="M99" s="68" t="s">
        <v>175</v>
      </c>
      <c r="N99" s="68" t="s">
        <v>175</v>
      </c>
      <c r="O99" s="68" t="s">
        <v>175</v>
      </c>
      <c r="P99" s="68" t="s">
        <v>175</v>
      </c>
      <c r="Q99" s="68" t="s">
        <v>175</v>
      </c>
      <c r="R99" s="68" t="s">
        <v>175</v>
      </c>
      <c r="S99" s="68" t="s">
        <v>175</v>
      </c>
      <c r="T99" s="68" t="s">
        <v>175</v>
      </c>
      <c r="U99" s="68" t="s">
        <v>175</v>
      </c>
    </row>
    <row r="100" spans="1:21" ht="12.75" customHeight="1" x14ac:dyDescent="0.35">
      <c r="A100" s="62"/>
      <c r="B100" s="72" t="s">
        <v>61</v>
      </c>
      <c r="C100" s="71">
        <v>94.4415800115422</v>
      </c>
      <c r="D100" s="71">
        <v>86.208986641092906</v>
      </c>
      <c r="E100" s="71">
        <v>76.118616566155097</v>
      </c>
      <c r="F100" s="71">
        <v>74.432035888635994</v>
      </c>
      <c r="G100" s="68">
        <v>73.567208692410205</v>
      </c>
      <c r="H100" s="68">
        <v>71.890518726682302</v>
      </c>
      <c r="I100" s="68">
        <v>77.907798768038603</v>
      </c>
      <c r="J100" s="68">
        <v>75.909809860597207</v>
      </c>
      <c r="K100" s="68">
        <v>74.584316581712898</v>
      </c>
      <c r="L100" s="68">
        <v>76.557132792621402</v>
      </c>
      <c r="M100" s="68">
        <v>75.853332156671598</v>
      </c>
      <c r="N100" s="68">
        <v>76.536229747676799</v>
      </c>
      <c r="O100" s="71">
        <v>75.255494746621594</v>
      </c>
      <c r="P100" s="71">
        <v>76.522042522121097</v>
      </c>
      <c r="Q100" s="71">
        <v>76.5236366223658</v>
      </c>
      <c r="R100" s="71">
        <v>75.276266347845905</v>
      </c>
      <c r="S100" s="71">
        <v>75.551821024173407</v>
      </c>
      <c r="T100" s="71">
        <v>72.837782530360101</v>
      </c>
      <c r="U100" s="71">
        <v>68.623470765563695</v>
      </c>
    </row>
    <row r="101" spans="1:21" ht="12.75" customHeight="1" x14ac:dyDescent="0.35">
      <c r="A101" s="62"/>
      <c r="B101" s="72" t="s">
        <v>16</v>
      </c>
      <c r="C101" s="71">
        <v>5.7710945836107497</v>
      </c>
      <c r="D101" s="71">
        <v>5.6125733780654397</v>
      </c>
      <c r="E101" s="71">
        <v>5.5096947265157903</v>
      </c>
      <c r="F101" s="68">
        <v>5.5389365866108804</v>
      </c>
      <c r="G101" s="71">
        <v>5.4705856832549102</v>
      </c>
      <c r="H101" s="71">
        <v>5.4960853666635598</v>
      </c>
      <c r="I101" s="71">
        <v>5.5701597865950898</v>
      </c>
      <c r="J101" s="71">
        <v>5.6975351487287904</v>
      </c>
      <c r="K101" s="71">
        <v>5.7918690453491797</v>
      </c>
      <c r="L101" s="71">
        <v>6.00551648978026</v>
      </c>
      <c r="M101" s="71">
        <v>5.95108539007534</v>
      </c>
      <c r="N101" s="71">
        <v>5.9067913940269303</v>
      </c>
      <c r="O101" s="71">
        <v>5.9123237341063799</v>
      </c>
      <c r="P101" s="71">
        <v>5.8573819372708904</v>
      </c>
      <c r="Q101" s="71">
        <v>5.8743139225587697</v>
      </c>
      <c r="R101" s="71">
        <v>5.7929542927489601</v>
      </c>
      <c r="S101" s="71">
        <v>6.3009462771248801</v>
      </c>
      <c r="T101" s="71">
        <v>6.5292182801071004</v>
      </c>
      <c r="U101" s="71">
        <v>6.8766001323030697</v>
      </c>
    </row>
    <row r="102" spans="1:21" ht="12.75" customHeight="1" x14ac:dyDescent="0.35">
      <c r="A102" s="62"/>
      <c r="B102" s="72" t="s">
        <v>155</v>
      </c>
      <c r="C102" s="71" t="s">
        <v>175</v>
      </c>
      <c r="D102" s="71" t="s">
        <v>175</v>
      </c>
      <c r="E102" s="71" t="s">
        <v>175</v>
      </c>
      <c r="F102" s="68" t="s">
        <v>175</v>
      </c>
      <c r="G102" s="71">
        <v>1228.5401400000001</v>
      </c>
      <c r="H102" s="71" t="s">
        <v>175</v>
      </c>
      <c r="I102" s="68" t="s">
        <v>175</v>
      </c>
      <c r="J102" s="71" t="s">
        <v>175</v>
      </c>
      <c r="K102" s="71" t="s">
        <v>175</v>
      </c>
      <c r="L102" s="71" t="s">
        <v>175</v>
      </c>
      <c r="M102" s="71" t="s">
        <v>175</v>
      </c>
      <c r="N102" s="71" t="s">
        <v>175</v>
      </c>
      <c r="O102" s="71" t="s">
        <v>175</v>
      </c>
      <c r="P102" s="71" t="s">
        <v>175</v>
      </c>
      <c r="Q102" s="71" t="s">
        <v>175</v>
      </c>
      <c r="R102" s="71" t="s">
        <v>175</v>
      </c>
      <c r="S102" s="68" t="s">
        <v>175</v>
      </c>
      <c r="T102" s="71" t="s">
        <v>175</v>
      </c>
      <c r="U102" s="71" t="s">
        <v>175</v>
      </c>
    </row>
    <row r="103" spans="1:21" ht="12.75" customHeight="1" x14ac:dyDescent="0.35">
      <c r="A103" s="62"/>
      <c r="B103" s="73" t="s">
        <v>120</v>
      </c>
      <c r="C103" s="69">
        <v>464.55299000000002</v>
      </c>
      <c r="D103" s="69">
        <v>561.75246000000004</v>
      </c>
      <c r="E103" s="69">
        <v>513.84613000000002</v>
      </c>
      <c r="F103" s="67">
        <v>376.79212999999999</v>
      </c>
      <c r="G103" s="69">
        <v>498.30953</v>
      </c>
      <c r="H103" s="69" t="s">
        <v>175</v>
      </c>
      <c r="I103" s="69" t="s">
        <v>175</v>
      </c>
      <c r="J103" s="69" t="s">
        <v>175</v>
      </c>
      <c r="K103" s="69" t="s">
        <v>175</v>
      </c>
      <c r="L103" s="69" t="s">
        <v>175</v>
      </c>
      <c r="M103" s="69" t="s">
        <v>175</v>
      </c>
      <c r="N103" s="69" t="s">
        <v>175</v>
      </c>
      <c r="O103" s="69" t="s">
        <v>175</v>
      </c>
      <c r="P103" s="69" t="s">
        <v>175</v>
      </c>
      <c r="Q103" s="69" t="s">
        <v>175</v>
      </c>
      <c r="R103" s="69" t="s">
        <v>175</v>
      </c>
      <c r="S103" s="69" t="s">
        <v>175</v>
      </c>
      <c r="T103" s="69" t="s">
        <v>175</v>
      </c>
      <c r="U103" s="69" t="s">
        <v>175</v>
      </c>
    </row>
    <row r="104" spans="1:21" ht="15" customHeight="1" x14ac:dyDescent="0.35">
      <c r="A104" s="62"/>
      <c r="B104" s="73" t="s">
        <v>62</v>
      </c>
      <c r="C104" s="69" t="s">
        <v>175</v>
      </c>
      <c r="D104" s="69" t="s">
        <v>175</v>
      </c>
      <c r="E104" s="69" t="s">
        <v>175</v>
      </c>
      <c r="F104" s="67" t="s">
        <v>175</v>
      </c>
      <c r="G104" s="69">
        <v>417.01151499999997</v>
      </c>
      <c r="H104" s="69" t="s">
        <v>175</v>
      </c>
      <c r="I104" s="69" t="s">
        <v>175</v>
      </c>
      <c r="J104" s="69" t="s">
        <v>175</v>
      </c>
      <c r="K104" s="69" t="s">
        <v>175</v>
      </c>
      <c r="L104" s="69" t="s">
        <v>175</v>
      </c>
      <c r="M104" s="69" t="s">
        <v>175</v>
      </c>
      <c r="N104" s="69" t="s">
        <v>175</v>
      </c>
      <c r="O104" s="69" t="s">
        <v>175</v>
      </c>
      <c r="P104" s="69" t="s">
        <v>175</v>
      </c>
      <c r="Q104" s="69" t="s">
        <v>175</v>
      </c>
      <c r="R104" s="69" t="s">
        <v>175</v>
      </c>
      <c r="S104" s="69" t="s">
        <v>175</v>
      </c>
      <c r="T104" s="69" t="s">
        <v>175</v>
      </c>
      <c r="U104" s="69" t="s">
        <v>175</v>
      </c>
    </row>
    <row r="105" spans="1:21" ht="12.75" customHeight="1" x14ac:dyDescent="0.35">
      <c r="A105" s="62"/>
      <c r="B105" s="73" t="s">
        <v>17</v>
      </c>
      <c r="C105" s="70">
        <v>55.0587495485874</v>
      </c>
      <c r="D105" s="70">
        <v>55.951461553421602</v>
      </c>
      <c r="E105" s="70">
        <v>55.992791231201998</v>
      </c>
      <c r="F105" s="70">
        <v>56.186349464498299</v>
      </c>
      <c r="G105" s="70">
        <v>57.513354975098601</v>
      </c>
      <c r="H105" s="70">
        <v>58.766173820050803</v>
      </c>
      <c r="I105" s="70">
        <v>60.861484845474102</v>
      </c>
      <c r="J105" s="70">
        <v>62.239708945095401</v>
      </c>
      <c r="K105" s="70">
        <v>64.680921980802594</v>
      </c>
      <c r="L105" s="70">
        <v>66.058952812675301</v>
      </c>
      <c r="M105" s="70">
        <v>67.898979353607203</v>
      </c>
      <c r="N105" s="70">
        <v>69.665729327907698</v>
      </c>
      <c r="O105" s="70">
        <v>67.620182743598207</v>
      </c>
      <c r="P105" s="70">
        <v>67.2550566552421</v>
      </c>
      <c r="Q105" s="70">
        <v>67.140327726744999</v>
      </c>
      <c r="R105" s="70">
        <v>68.346045834024295</v>
      </c>
      <c r="S105" s="70">
        <v>67.807628120586799</v>
      </c>
      <c r="T105" s="70">
        <v>66.668125656358697</v>
      </c>
      <c r="U105" s="70">
        <v>65.969173801546106</v>
      </c>
    </row>
    <row r="106" spans="1:21" ht="12.75" customHeight="1" x14ac:dyDescent="0.35">
      <c r="A106" s="62"/>
      <c r="B106" s="73" t="s">
        <v>121</v>
      </c>
      <c r="C106" s="69" t="s">
        <v>175</v>
      </c>
      <c r="D106" s="69" t="s">
        <v>175</v>
      </c>
      <c r="E106" s="69" t="s">
        <v>175</v>
      </c>
      <c r="F106" s="67" t="s">
        <v>175</v>
      </c>
      <c r="G106" s="69" t="s">
        <v>175</v>
      </c>
      <c r="H106" s="69" t="s">
        <v>175</v>
      </c>
      <c r="I106" s="67">
        <v>62.702390000000001</v>
      </c>
      <c r="J106" s="69" t="s">
        <v>175</v>
      </c>
      <c r="K106" s="69" t="s">
        <v>175</v>
      </c>
      <c r="L106" s="67" t="s">
        <v>175</v>
      </c>
      <c r="M106" s="69">
        <v>72.438079740000006</v>
      </c>
      <c r="N106" s="69" t="s">
        <v>175</v>
      </c>
      <c r="O106" s="69" t="s">
        <v>175</v>
      </c>
      <c r="P106" s="69">
        <v>72.150591744270898</v>
      </c>
      <c r="Q106" s="69">
        <v>72.359434222185001</v>
      </c>
      <c r="R106" s="69">
        <v>73.018039329109996</v>
      </c>
      <c r="S106" s="67" t="s">
        <v>175</v>
      </c>
      <c r="T106" s="69" t="s">
        <v>175</v>
      </c>
      <c r="U106" s="69" t="s">
        <v>175</v>
      </c>
    </row>
    <row r="107" spans="1:21" ht="12.75" customHeight="1" x14ac:dyDescent="0.35">
      <c r="A107" s="62"/>
      <c r="B107" s="73" t="s">
        <v>18</v>
      </c>
      <c r="C107" s="69">
        <v>452.29205897119101</v>
      </c>
      <c r="D107" s="69">
        <v>439.436163962423</v>
      </c>
      <c r="E107" s="69">
        <v>439.00894034714003</v>
      </c>
      <c r="F107" s="69">
        <v>452.34759347891003</v>
      </c>
      <c r="G107" s="69">
        <v>425.33622780948502</v>
      </c>
      <c r="H107" s="69">
        <v>446.99640451109599</v>
      </c>
      <c r="I107" s="69">
        <v>435.19317304857998</v>
      </c>
      <c r="J107" s="69">
        <v>453.68485452243198</v>
      </c>
      <c r="K107" s="69">
        <v>466.49525489495801</v>
      </c>
      <c r="L107" s="69">
        <v>465.10728731223003</v>
      </c>
      <c r="M107" s="69">
        <v>473.868355689814</v>
      </c>
      <c r="N107" s="69">
        <v>469.800157325111</v>
      </c>
      <c r="O107" s="69">
        <v>462.51273138115999</v>
      </c>
      <c r="P107" s="69">
        <v>485.83580264928599</v>
      </c>
      <c r="Q107" s="69">
        <v>485.16815988995103</v>
      </c>
      <c r="R107" s="69">
        <v>480.67438056314103</v>
      </c>
      <c r="S107" s="67">
        <v>469.63659976538997</v>
      </c>
      <c r="T107" s="69">
        <v>500.36066725159702</v>
      </c>
      <c r="U107" s="69">
        <v>454.18685743674303</v>
      </c>
    </row>
    <row r="108" spans="1:21" ht="12.75" customHeight="1" x14ac:dyDescent="0.35">
      <c r="A108" s="62"/>
      <c r="B108" s="72" t="s">
        <v>63</v>
      </c>
      <c r="C108" s="68" t="s">
        <v>175</v>
      </c>
      <c r="D108" s="68" t="s">
        <v>175</v>
      </c>
      <c r="E108" s="68" t="s">
        <v>175</v>
      </c>
      <c r="F108" s="68" t="s">
        <v>175</v>
      </c>
      <c r="G108" s="68">
        <v>116.14720278999999</v>
      </c>
      <c r="H108" s="68" t="s">
        <v>175</v>
      </c>
      <c r="I108" s="68" t="s">
        <v>175</v>
      </c>
      <c r="J108" s="68" t="s">
        <v>175</v>
      </c>
      <c r="K108" s="68" t="s">
        <v>175</v>
      </c>
      <c r="L108" s="68" t="s">
        <v>175</v>
      </c>
      <c r="M108" s="68" t="s">
        <v>175</v>
      </c>
      <c r="N108" s="68" t="s">
        <v>175</v>
      </c>
      <c r="O108" s="68" t="s">
        <v>175</v>
      </c>
      <c r="P108" s="68" t="s">
        <v>175</v>
      </c>
      <c r="Q108" s="68" t="s">
        <v>175</v>
      </c>
      <c r="R108" s="68" t="s">
        <v>175</v>
      </c>
      <c r="S108" s="68" t="s">
        <v>175</v>
      </c>
      <c r="T108" s="68" t="s">
        <v>175</v>
      </c>
      <c r="U108" s="68" t="s">
        <v>175</v>
      </c>
    </row>
    <row r="109" spans="1:21" ht="12.75" customHeight="1" x14ac:dyDescent="0.35">
      <c r="A109" s="62"/>
      <c r="B109" s="72" t="s">
        <v>19</v>
      </c>
      <c r="C109" s="68">
        <v>1205.2979606402</v>
      </c>
      <c r="D109" s="68">
        <v>1212.74793072484</v>
      </c>
      <c r="E109" s="68">
        <v>1227.435752568</v>
      </c>
      <c r="F109" s="68">
        <v>1218.6107304931299</v>
      </c>
      <c r="G109" s="68">
        <v>1288.4824758654299</v>
      </c>
      <c r="H109" s="68">
        <v>1265.9147056995801</v>
      </c>
      <c r="I109" s="68">
        <v>1274.7686795096699</v>
      </c>
      <c r="J109" s="68">
        <v>1268.6465737891499</v>
      </c>
      <c r="K109" s="68">
        <v>1225.7235063048699</v>
      </c>
      <c r="L109" s="68">
        <v>1246.35594186699</v>
      </c>
      <c r="M109" s="68">
        <v>1264.01637876064</v>
      </c>
      <c r="N109" s="68">
        <v>1237.9851704191699</v>
      </c>
      <c r="O109" s="68">
        <v>1269.3423352689599</v>
      </c>
      <c r="P109" s="68">
        <v>1263.7256788202501</v>
      </c>
      <c r="Q109" s="68">
        <v>1260.0899256110399</v>
      </c>
      <c r="R109" s="68">
        <v>1268.3950201627199</v>
      </c>
      <c r="S109" s="68">
        <v>1254.90685824772</v>
      </c>
      <c r="T109" s="68">
        <v>1287.1834468341499</v>
      </c>
      <c r="U109" s="68">
        <v>1203.0148336868499</v>
      </c>
    </row>
    <row r="110" spans="1:21" ht="12.75" customHeight="1" x14ac:dyDescent="0.35">
      <c r="A110" s="62"/>
      <c r="B110" s="72" t="s">
        <v>122</v>
      </c>
      <c r="C110" s="71" t="s">
        <v>175</v>
      </c>
      <c r="D110" s="71" t="s">
        <v>175</v>
      </c>
      <c r="E110" s="71" t="s">
        <v>175</v>
      </c>
      <c r="F110" s="71" t="s">
        <v>175</v>
      </c>
      <c r="G110" s="68">
        <v>18.3695597195</v>
      </c>
      <c r="H110" s="68" t="s">
        <v>175</v>
      </c>
      <c r="I110" s="68" t="s">
        <v>175</v>
      </c>
      <c r="J110" s="68" t="s">
        <v>175</v>
      </c>
      <c r="K110" s="68" t="s">
        <v>175</v>
      </c>
      <c r="L110" s="68" t="s">
        <v>175</v>
      </c>
      <c r="M110" s="68">
        <v>20.140914760466899</v>
      </c>
      <c r="N110" s="68" t="s">
        <v>175</v>
      </c>
      <c r="O110" s="71" t="s">
        <v>175</v>
      </c>
      <c r="P110" s="71" t="s">
        <v>175</v>
      </c>
      <c r="Q110" s="71" t="s">
        <v>175</v>
      </c>
      <c r="R110" s="71" t="s">
        <v>175</v>
      </c>
      <c r="S110" s="71" t="s">
        <v>175</v>
      </c>
      <c r="T110" s="71" t="s">
        <v>175</v>
      </c>
      <c r="U110" s="71" t="s">
        <v>175</v>
      </c>
    </row>
    <row r="111" spans="1:21" ht="12.75" customHeight="1" x14ac:dyDescent="0.35">
      <c r="A111" s="62"/>
      <c r="B111" s="72" t="s">
        <v>156</v>
      </c>
      <c r="C111" s="71">
        <v>329.485780017151</v>
      </c>
      <c r="D111" s="71">
        <v>323.49087173847499</v>
      </c>
      <c r="E111" s="71">
        <v>315.99364434882102</v>
      </c>
      <c r="F111" s="68">
        <v>273.40843746314198</v>
      </c>
      <c r="G111" s="71">
        <v>238.531927023566</v>
      </c>
      <c r="H111" s="71">
        <v>213.428489041647</v>
      </c>
      <c r="I111" s="71">
        <v>182.098807833124</v>
      </c>
      <c r="J111" s="71">
        <v>163.00704470174199</v>
      </c>
      <c r="K111" s="71">
        <v>137.304084317979</v>
      </c>
      <c r="L111" s="71">
        <v>132.776727123825</v>
      </c>
      <c r="M111" s="71">
        <v>159.27731783685701</v>
      </c>
      <c r="N111" s="71">
        <v>161.973340809684</v>
      </c>
      <c r="O111" s="71">
        <v>177.52550237156001</v>
      </c>
      <c r="P111" s="71">
        <v>186.753097407403</v>
      </c>
      <c r="Q111" s="71">
        <v>201.974729089438</v>
      </c>
      <c r="R111" s="71">
        <v>212.73461684226601</v>
      </c>
      <c r="S111" s="71">
        <v>227.25262115390601</v>
      </c>
      <c r="T111" s="71">
        <v>237.41065061220701</v>
      </c>
      <c r="U111" s="71">
        <v>245.22133654791099</v>
      </c>
    </row>
    <row r="112" spans="1:21" ht="12.75" customHeight="1" x14ac:dyDescent="0.35">
      <c r="A112" s="62"/>
      <c r="B112" s="72" t="s">
        <v>123</v>
      </c>
      <c r="C112" s="71" t="s">
        <v>175</v>
      </c>
      <c r="D112" s="71" t="s">
        <v>175</v>
      </c>
      <c r="E112" s="71" t="s">
        <v>175</v>
      </c>
      <c r="F112" s="68" t="s">
        <v>175</v>
      </c>
      <c r="G112" s="76">
        <v>-6.5339940615999996</v>
      </c>
      <c r="H112" s="71" t="s">
        <v>175</v>
      </c>
      <c r="I112" s="68" t="s">
        <v>175</v>
      </c>
      <c r="J112" s="71" t="s">
        <v>175</v>
      </c>
      <c r="K112" s="71" t="s">
        <v>175</v>
      </c>
      <c r="L112" s="71" t="s">
        <v>175</v>
      </c>
      <c r="M112" s="71" t="s">
        <v>175</v>
      </c>
      <c r="N112" s="71" t="s">
        <v>175</v>
      </c>
      <c r="O112" s="71" t="s">
        <v>175</v>
      </c>
      <c r="P112" s="71" t="s">
        <v>175</v>
      </c>
      <c r="Q112" s="71" t="s">
        <v>175</v>
      </c>
      <c r="R112" s="71" t="s">
        <v>175</v>
      </c>
      <c r="S112" s="68" t="s">
        <v>175</v>
      </c>
      <c r="T112" s="71" t="s">
        <v>175</v>
      </c>
      <c r="U112" s="71" t="s">
        <v>175</v>
      </c>
    </row>
    <row r="113" spans="1:22" ht="12.75" customHeight="1" x14ac:dyDescent="0.35">
      <c r="A113" s="62"/>
      <c r="B113" s="73" t="s">
        <v>157</v>
      </c>
      <c r="C113" s="69" t="s">
        <v>175</v>
      </c>
      <c r="D113" s="69" t="s">
        <v>175</v>
      </c>
      <c r="E113" s="69" t="s">
        <v>175</v>
      </c>
      <c r="F113" s="67" t="s">
        <v>175</v>
      </c>
      <c r="G113" s="69">
        <v>2.7974865412700001E-2</v>
      </c>
      <c r="H113" s="69" t="s">
        <v>175</v>
      </c>
      <c r="I113" s="69" t="s">
        <v>175</v>
      </c>
      <c r="J113" s="69" t="s">
        <v>175</v>
      </c>
      <c r="K113" s="69" t="s">
        <v>175</v>
      </c>
      <c r="L113" s="69" t="s">
        <v>175</v>
      </c>
      <c r="M113" s="69" t="s">
        <v>175</v>
      </c>
      <c r="N113" s="69" t="s">
        <v>175</v>
      </c>
      <c r="O113" s="69" t="s">
        <v>175</v>
      </c>
      <c r="P113" s="69" t="s">
        <v>175</v>
      </c>
      <c r="Q113" s="69" t="s">
        <v>175</v>
      </c>
      <c r="R113" s="69" t="s">
        <v>175</v>
      </c>
      <c r="S113" s="69" t="s">
        <v>175</v>
      </c>
      <c r="T113" s="69" t="s">
        <v>175</v>
      </c>
      <c r="U113" s="69" t="s">
        <v>175</v>
      </c>
    </row>
    <row r="114" spans="1:22" ht="12.75" customHeight="1" x14ac:dyDescent="0.35">
      <c r="A114" s="62"/>
      <c r="B114" s="73" t="s">
        <v>64</v>
      </c>
      <c r="C114" s="69">
        <v>187.29949379999999</v>
      </c>
      <c r="D114" s="69" t="s">
        <v>175</v>
      </c>
      <c r="E114" s="69" t="s">
        <v>175</v>
      </c>
      <c r="F114" s="67" t="s">
        <v>175</v>
      </c>
      <c r="G114" s="69" t="s">
        <v>175</v>
      </c>
      <c r="H114" s="69" t="s">
        <v>175</v>
      </c>
      <c r="I114" s="69" t="s">
        <v>175</v>
      </c>
      <c r="J114" s="69" t="s">
        <v>175</v>
      </c>
      <c r="K114" s="69" t="s">
        <v>175</v>
      </c>
      <c r="L114" s="69" t="s">
        <v>175</v>
      </c>
      <c r="M114" s="69" t="s">
        <v>175</v>
      </c>
      <c r="N114" s="69" t="s">
        <v>175</v>
      </c>
      <c r="O114" s="69" t="s">
        <v>175</v>
      </c>
      <c r="P114" s="69" t="s">
        <v>175</v>
      </c>
      <c r="Q114" s="69" t="s">
        <v>175</v>
      </c>
      <c r="R114" s="69" t="s">
        <v>175</v>
      </c>
      <c r="S114" s="69" t="s">
        <v>175</v>
      </c>
      <c r="T114" s="69" t="s">
        <v>175</v>
      </c>
      <c r="U114" s="69" t="s">
        <v>175</v>
      </c>
    </row>
    <row r="115" spans="1:22" ht="12.75" customHeight="1" x14ac:dyDescent="0.35">
      <c r="A115" s="62"/>
      <c r="B115" s="73" t="s">
        <v>124</v>
      </c>
      <c r="C115" s="70">
        <v>263.22300000000001</v>
      </c>
      <c r="D115" s="70" t="s">
        <v>175</v>
      </c>
      <c r="E115" s="70" t="s">
        <v>175</v>
      </c>
      <c r="F115" s="70" t="s">
        <v>175</v>
      </c>
      <c r="G115" s="70" t="s">
        <v>175</v>
      </c>
      <c r="H115" s="70" t="s">
        <v>175</v>
      </c>
      <c r="I115" s="70" t="s">
        <v>175</v>
      </c>
      <c r="J115" s="70" t="s">
        <v>175</v>
      </c>
      <c r="K115" s="70" t="s">
        <v>175</v>
      </c>
      <c r="L115" s="70" t="s">
        <v>175</v>
      </c>
      <c r="M115" s="70" t="s">
        <v>175</v>
      </c>
      <c r="N115" s="70">
        <v>508.25189999999998</v>
      </c>
      <c r="O115" s="70" t="s">
        <v>175</v>
      </c>
      <c r="P115" s="70" t="s">
        <v>175</v>
      </c>
      <c r="Q115" s="70" t="s">
        <v>175</v>
      </c>
      <c r="R115" s="70" t="s">
        <v>175</v>
      </c>
      <c r="S115" s="70" t="s">
        <v>175</v>
      </c>
      <c r="T115" s="70" t="s">
        <v>175</v>
      </c>
      <c r="U115" s="70" t="s">
        <v>175</v>
      </c>
    </row>
    <row r="116" spans="1:22" ht="12.75" customHeight="1" x14ac:dyDescent="0.35">
      <c r="A116" s="62"/>
      <c r="B116" s="73" t="s">
        <v>20</v>
      </c>
      <c r="C116" s="69">
        <v>29.48583</v>
      </c>
      <c r="D116" s="69">
        <v>28.544833000000001</v>
      </c>
      <c r="E116" s="69">
        <v>20.503634000000002</v>
      </c>
      <c r="F116" s="67">
        <v>15.249642</v>
      </c>
      <c r="G116" s="69">
        <v>11.003463999999999</v>
      </c>
      <c r="H116" s="69">
        <v>10.022994000000001</v>
      </c>
      <c r="I116" s="67">
        <v>10.789963</v>
      </c>
      <c r="J116" s="69">
        <v>10.572569</v>
      </c>
      <c r="K116" s="69">
        <v>10.819682999999999</v>
      </c>
      <c r="L116" s="67">
        <v>9.8546390000000006</v>
      </c>
      <c r="M116" s="69">
        <v>10.332639</v>
      </c>
      <c r="N116" s="69">
        <v>10.035442</v>
      </c>
      <c r="O116" s="69">
        <v>10.882871</v>
      </c>
      <c r="P116" s="69">
        <v>11.02458</v>
      </c>
      <c r="Q116" s="69">
        <v>11.637772999999999</v>
      </c>
      <c r="R116" s="69">
        <v>11.329041999999999</v>
      </c>
      <c r="S116" s="67" t="s">
        <v>175</v>
      </c>
      <c r="T116" s="69" t="s">
        <v>175</v>
      </c>
      <c r="U116" s="69" t="s">
        <v>175</v>
      </c>
    </row>
    <row r="117" spans="1:22" ht="12.75" customHeight="1" x14ac:dyDescent="0.35">
      <c r="A117" s="62"/>
      <c r="B117" s="73" t="s">
        <v>125</v>
      </c>
      <c r="C117" s="79">
        <v>-97.437269999999998</v>
      </c>
      <c r="D117" s="69" t="s">
        <v>175</v>
      </c>
      <c r="E117" s="69" t="s">
        <v>175</v>
      </c>
      <c r="F117" s="69" t="s">
        <v>175</v>
      </c>
      <c r="G117" s="69" t="s">
        <v>175</v>
      </c>
      <c r="H117" s="69" t="s">
        <v>175</v>
      </c>
      <c r="I117" s="69" t="s">
        <v>175</v>
      </c>
      <c r="J117" s="69" t="s">
        <v>175</v>
      </c>
      <c r="K117" s="69" t="s">
        <v>175</v>
      </c>
      <c r="L117" s="69" t="s">
        <v>175</v>
      </c>
      <c r="M117" s="69" t="s">
        <v>175</v>
      </c>
      <c r="N117" s="69" t="s">
        <v>175</v>
      </c>
      <c r="O117" s="69" t="s">
        <v>175</v>
      </c>
      <c r="P117" s="69" t="s">
        <v>175</v>
      </c>
      <c r="Q117" s="69" t="s">
        <v>175</v>
      </c>
      <c r="R117" s="69" t="s">
        <v>175</v>
      </c>
      <c r="S117" s="67" t="s">
        <v>175</v>
      </c>
      <c r="T117" s="69" t="s">
        <v>175</v>
      </c>
      <c r="U117" s="69" t="s">
        <v>175</v>
      </c>
    </row>
    <row r="118" spans="1:22" ht="12.75" customHeight="1" x14ac:dyDescent="0.35">
      <c r="A118" s="62"/>
      <c r="B118" s="72" t="s">
        <v>21</v>
      </c>
      <c r="C118" s="68">
        <v>8.0589010825660594</v>
      </c>
      <c r="D118" s="68">
        <v>4.7702929519376296</v>
      </c>
      <c r="E118" s="77">
        <v>-1.1944958077027199</v>
      </c>
      <c r="F118" s="77">
        <v>-5.1751874391593704</v>
      </c>
      <c r="G118" s="77">
        <v>-6.9560349656147196</v>
      </c>
      <c r="H118" s="77">
        <v>-8.67846518758817</v>
      </c>
      <c r="I118" s="77">
        <v>-9.6215453301151204</v>
      </c>
      <c r="J118" s="77">
        <v>-8.7345433417628904</v>
      </c>
      <c r="K118" s="77">
        <v>-8.8620852403522807</v>
      </c>
      <c r="L118" s="77">
        <v>-9.6828442095079197</v>
      </c>
      <c r="M118" s="77">
        <v>-11.2418595851479</v>
      </c>
      <c r="N118" s="77">
        <v>-12.159556398584201</v>
      </c>
      <c r="O118" s="77">
        <v>-11.9959060000002</v>
      </c>
      <c r="P118" s="77">
        <v>-12.2500225811247</v>
      </c>
      <c r="Q118" s="77">
        <v>-14.1007895799337</v>
      </c>
      <c r="R118" s="77">
        <v>-13.922217665840201</v>
      </c>
      <c r="S118" s="77">
        <v>-17.7858964323371</v>
      </c>
      <c r="T118" s="77">
        <v>-16.5216386242667</v>
      </c>
      <c r="U118" s="77">
        <v>-16.972365165294601</v>
      </c>
      <c r="V118" s="82"/>
    </row>
    <row r="119" spans="1:22" ht="12.75" customHeight="1" x14ac:dyDescent="0.35">
      <c r="A119" s="62"/>
      <c r="B119" s="72" t="s">
        <v>65</v>
      </c>
      <c r="C119" s="68" t="s">
        <v>175</v>
      </c>
      <c r="D119" s="68" t="s">
        <v>175</v>
      </c>
      <c r="E119" s="68" t="s">
        <v>175</v>
      </c>
      <c r="F119" s="68" t="s">
        <v>175</v>
      </c>
      <c r="G119" s="68">
        <v>15.908576999999999</v>
      </c>
      <c r="H119" s="68" t="s">
        <v>175</v>
      </c>
      <c r="I119" s="68" t="s">
        <v>175</v>
      </c>
      <c r="J119" s="68" t="s">
        <v>175</v>
      </c>
      <c r="K119" s="68" t="s">
        <v>175</v>
      </c>
      <c r="L119" s="68" t="s">
        <v>175</v>
      </c>
      <c r="M119" s="68" t="s">
        <v>175</v>
      </c>
      <c r="N119" s="68" t="s">
        <v>175</v>
      </c>
      <c r="O119" s="68" t="s">
        <v>175</v>
      </c>
      <c r="P119" s="68" t="s">
        <v>175</v>
      </c>
      <c r="Q119" s="68" t="s">
        <v>175</v>
      </c>
      <c r="R119" s="68" t="s">
        <v>175</v>
      </c>
      <c r="S119" s="68" t="s">
        <v>175</v>
      </c>
      <c r="T119" s="68" t="s">
        <v>175</v>
      </c>
      <c r="U119" s="68" t="s">
        <v>175</v>
      </c>
    </row>
    <row r="120" spans="1:22" ht="12.75" customHeight="1" x14ac:dyDescent="0.35">
      <c r="A120" s="62"/>
      <c r="B120" s="72" t="s">
        <v>126</v>
      </c>
      <c r="C120" s="71" t="s">
        <v>175</v>
      </c>
      <c r="D120" s="71" t="s">
        <v>175</v>
      </c>
      <c r="E120" s="71" t="s">
        <v>175</v>
      </c>
      <c r="F120" s="71" t="s">
        <v>175</v>
      </c>
      <c r="G120" s="68">
        <v>3.0808599999999999</v>
      </c>
      <c r="H120" s="68" t="s">
        <v>175</v>
      </c>
      <c r="I120" s="68" t="s">
        <v>175</v>
      </c>
      <c r="J120" s="68" t="s">
        <v>175</v>
      </c>
      <c r="K120" s="68" t="s">
        <v>175</v>
      </c>
      <c r="L120" s="68" t="s">
        <v>175</v>
      </c>
      <c r="M120" s="68" t="s">
        <v>175</v>
      </c>
      <c r="N120" s="68" t="s">
        <v>175</v>
      </c>
      <c r="O120" s="71" t="s">
        <v>175</v>
      </c>
      <c r="P120" s="71" t="s">
        <v>175</v>
      </c>
      <c r="Q120" s="71" t="s">
        <v>175</v>
      </c>
      <c r="R120" s="71" t="s">
        <v>175</v>
      </c>
      <c r="S120" s="71" t="s">
        <v>175</v>
      </c>
      <c r="T120" s="71" t="s">
        <v>175</v>
      </c>
      <c r="U120" s="71" t="s">
        <v>175</v>
      </c>
    </row>
    <row r="121" spans="1:22" ht="12.75" customHeight="1" x14ac:dyDescent="0.35">
      <c r="A121" s="62"/>
      <c r="B121" s="72" t="s">
        <v>158</v>
      </c>
      <c r="C121" s="71">
        <v>0.22133549808362801</v>
      </c>
      <c r="D121" s="71">
        <v>0.22908922985296101</v>
      </c>
      <c r="E121" s="71">
        <v>0.22995748557964599</v>
      </c>
      <c r="F121" s="68">
        <v>0.23716573502983501</v>
      </c>
      <c r="G121" s="71">
        <v>0.22339180352951499</v>
      </c>
      <c r="H121" s="71">
        <v>0.22719931944945701</v>
      </c>
      <c r="I121" s="71">
        <v>0.229555917656035</v>
      </c>
      <c r="J121" s="71">
        <v>0.24623508979286099</v>
      </c>
      <c r="K121" s="71">
        <v>0.25700007255027901</v>
      </c>
      <c r="L121" s="71">
        <v>0.25646489999954802</v>
      </c>
      <c r="M121" s="71">
        <v>0.24986528413820999</v>
      </c>
      <c r="N121" s="71">
        <v>0.249530877297127</v>
      </c>
      <c r="O121" s="71">
        <v>0.25480229659836801</v>
      </c>
      <c r="P121" s="71">
        <v>0.26367904394623198</v>
      </c>
      <c r="Q121" s="71">
        <v>0.26454946856223599</v>
      </c>
      <c r="R121" s="71">
        <v>0.26495562002475498</v>
      </c>
      <c r="S121" s="71">
        <v>0.26689781157742698</v>
      </c>
      <c r="T121" s="71">
        <v>0.23706174316491399</v>
      </c>
      <c r="U121" s="71">
        <v>0.256991248431791</v>
      </c>
    </row>
    <row r="122" spans="1:22" ht="12.75" customHeight="1" x14ac:dyDescent="0.35">
      <c r="A122" s="62"/>
      <c r="B122" s="72" t="s">
        <v>22</v>
      </c>
      <c r="C122" s="71">
        <v>34.157215651422298</v>
      </c>
      <c r="D122" s="71">
        <v>35.562266399514002</v>
      </c>
      <c r="E122" s="71">
        <v>14.9019479627077</v>
      </c>
      <c r="F122" s="68">
        <v>10.1095842806753</v>
      </c>
      <c r="G122" s="71">
        <v>7.9951464467647897</v>
      </c>
      <c r="H122" s="71">
        <v>9.0581816360680207</v>
      </c>
      <c r="I122" s="68">
        <v>9.8296470146096393</v>
      </c>
      <c r="J122" s="71">
        <v>8.8554940036151297</v>
      </c>
      <c r="K122" s="71">
        <v>9.3753442652783292</v>
      </c>
      <c r="L122" s="71">
        <v>6.5926436881433599</v>
      </c>
      <c r="M122" s="71">
        <v>5.4688579412905396</v>
      </c>
      <c r="N122" s="71">
        <v>6.8868273460698299</v>
      </c>
      <c r="O122" s="71">
        <v>7.8038308556192302</v>
      </c>
      <c r="P122" s="71">
        <v>8.6837889962247097</v>
      </c>
      <c r="Q122" s="71">
        <v>8.3589691642163206</v>
      </c>
      <c r="R122" s="71">
        <v>9.0618307068980393</v>
      </c>
      <c r="S122" s="68">
        <v>9.9588367374814606</v>
      </c>
      <c r="T122" s="71">
        <v>12.410517531004601</v>
      </c>
      <c r="U122" s="71">
        <v>10.6368108847619</v>
      </c>
    </row>
    <row r="123" spans="1:22" ht="12.75" customHeight="1" x14ac:dyDescent="0.35">
      <c r="A123" s="62"/>
      <c r="B123" s="73" t="s">
        <v>66</v>
      </c>
      <c r="C123" s="69">
        <v>13.466152986436599</v>
      </c>
      <c r="D123" s="69">
        <v>13.775776186127199</v>
      </c>
      <c r="E123" s="69">
        <v>13.176451934638999</v>
      </c>
      <c r="F123" s="67">
        <v>13.1664972195823</v>
      </c>
      <c r="G123" s="69">
        <v>12.469262379767301</v>
      </c>
      <c r="H123" s="69">
        <v>10.1258802826446</v>
      </c>
      <c r="I123" s="69">
        <v>10.017154604998099</v>
      </c>
      <c r="J123" s="69">
        <v>9.34558217961062</v>
      </c>
      <c r="K123" s="69">
        <v>8.77017563350541</v>
      </c>
      <c r="L123" s="69">
        <v>9.0569574608483094</v>
      </c>
      <c r="M123" s="69">
        <v>9.5163967171387203</v>
      </c>
      <c r="N123" s="69">
        <v>9.7553312814997195</v>
      </c>
      <c r="O123" s="69">
        <v>10.827229323995599</v>
      </c>
      <c r="P123" s="69">
        <v>11.257127235558301</v>
      </c>
      <c r="Q123" s="69">
        <v>12.791023198414701</v>
      </c>
      <c r="R123" s="69">
        <v>12.8902763878804</v>
      </c>
      <c r="S123" s="69">
        <v>12.9188830004735</v>
      </c>
      <c r="T123" s="69">
        <v>12.5173071346518</v>
      </c>
      <c r="U123" s="69">
        <v>12.221598001044701</v>
      </c>
    </row>
    <row r="124" spans="1:22" ht="12.75" customHeight="1" x14ac:dyDescent="0.35">
      <c r="A124" s="62"/>
      <c r="B124" s="73" t="s">
        <v>67</v>
      </c>
      <c r="C124" s="69" t="s">
        <v>175</v>
      </c>
      <c r="D124" s="69" t="s">
        <v>175</v>
      </c>
      <c r="E124" s="69" t="s">
        <v>175</v>
      </c>
      <c r="F124" s="67" t="s">
        <v>175</v>
      </c>
      <c r="G124" s="79">
        <v>-217.03734</v>
      </c>
      <c r="H124" s="69" t="s">
        <v>175</v>
      </c>
      <c r="I124" s="69" t="s">
        <v>175</v>
      </c>
      <c r="J124" s="69" t="s">
        <v>175</v>
      </c>
      <c r="K124" s="69" t="s">
        <v>175</v>
      </c>
      <c r="L124" s="69" t="s">
        <v>175</v>
      </c>
      <c r="M124" s="69" t="s">
        <v>175</v>
      </c>
      <c r="N124" s="69" t="s">
        <v>175</v>
      </c>
      <c r="O124" s="69" t="s">
        <v>175</v>
      </c>
      <c r="P124" s="69" t="s">
        <v>175</v>
      </c>
      <c r="Q124" s="69" t="s">
        <v>175</v>
      </c>
      <c r="R124" s="69" t="s">
        <v>175</v>
      </c>
      <c r="S124" s="69" t="s">
        <v>175</v>
      </c>
      <c r="T124" s="69" t="s">
        <v>175</v>
      </c>
      <c r="U124" s="69" t="s">
        <v>175</v>
      </c>
    </row>
    <row r="125" spans="1:22" ht="12.75" customHeight="1" x14ac:dyDescent="0.35">
      <c r="A125" s="62"/>
      <c r="B125" s="73" t="s">
        <v>127</v>
      </c>
      <c r="C125" s="70">
        <v>27.945209999999999</v>
      </c>
      <c r="D125" s="70" t="s">
        <v>175</v>
      </c>
      <c r="E125" s="70" t="s">
        <v>175</v>
      </c>
      <c r="F125" s="70" t="s">
        <v>175</v>
      </c>
      <c r="G125" s="70">
        <v>24.58588</v>
      </c>
      <c r="H125" s="70" t="s">
        <v>175</v>
      </c>
      <c r="I125" s="70" t="s">
        <v>175</v>
      </c>
      <c r="J125" s="70" t="s">
        <v>175</v>
      </c>
      <c r="K125" s="70" t="s">
        <v>175</v>
      </c>
      <c r="L125" s="70" t="s">
        <v>175</v>
      </c>
      <c r="M125" s="70" t="s">
        <v>175</v>
      </c>
      <c r="N125" s="70" t="s">
        <v>175</v>
      </c>
      <c r="O125" s="70" t="s">
        <v>175</v>
      </c>
      <c r="P125" s="70" t="s">
        <v>175</v>
      </c>
      <c r="Q125" s="70" t="s">
        <v>175</v>
      </c>
      <c r="R125" s="70" t="s">
        <v>175</v>
      </c>
      <c r="S125" s="70" t="s">
        <v>175</v>
      </c>
      <c r="T125" s="70" t="s">
        <v>175</v>
      </c>
      <c r="U125" s="70" t="s">
        <v>175</v>
      </c>
    </row>
    <row r="126" spans="1:22" ht="12.75" customHeight="1" x14ac:dyDescent="0.35">
      <c r="A126" s="62"/>
      <c r="B126" s="73" t="s">
        <v>159</v>
      </c>
      <c r="C126" s="69" t="s">
        <v>175</v>
      </c>
      <c r="D126" s="69" t="s">
        <v>175</v>
      </c>
      <c r="E126" s="69" t="s">
        <v>175</v>
      </c>
      <c r="F126" s="67" t="s">
        <v>175</v>
      </c>
      <c r="G126" s="69">
        <v>75.602810000000005</v>
      </c>
      <c r="H126" s="69" t="s">
        <v>175</v>
      </c>
      <c r="I126" s="67" t="s">
        <v>175</v>
      </c>
      <c r="J126" s="69" t="s">
        <v>175</v>
      </c>
      <c r="K126" s="69" t="s">
        <v>175</v>
      </c>
      <c r="L126" s="67" t="s">
        <v>175</v>
      </c>
      <c r="M126" s="69" t="s">
        <v>175</v>
      </c>
      <c r="N126" s="69" t="s">
        <v>175</v>
      </c>
      <c r="O126" s="69" t="s">
        <v>175</v>
      </c>
      <c r="P126" s="69" t="s">
        <v>175</v>
      </c>
      <c r="Q126" s="69" t="s">
        <v>175</v>
      </c>
      <c r="R126" s="69" t="s">
        <v>175</v>
      </c>
      <c r="S126" s="67" t="s">
        <v>175</v>
      </c>
      <c r="T126" s="69" t="s">
        <v>175</v>
      </c>
      <c r="U126" s="69" t="s">
        <v>175</v>
      </c>
    </row>
    <row r="127" spans="1:22" ht="12.75" customHeight="1" x14ac:dyDescent="0.35">
      <c r="A127" s="62"/>
      <c r="B127" s="73" t="s">
        <v>160</v>
      </c>
      <c r="C127" s="69" t="s">
        <v>175</v>
      </c>
      <c r="D127" s="69" t="s">
        <v>175</v>
      </c>
      <c r="E127" s="69" t="s">
        <v>175</v>
      </c>
      <c r="F127" s="69" t="s">
        <v>175</v>
      </c>
      <c r="G127" s="69">
        <v>0.152977</v>
      </c>
      <c r="H127" s="69" t="s">
        <v>175</v>
      </c>
      <c r="I127" s="69" t="s">
        <v>175</v>
      </c>
      <c r="J127" s="69" t="s">
        <v>175</v>
      </c>
      <c r="K127" s="69" t="s">
        <v>175</v>
      </c>
      <c r="L127" s="69" t="s">
        <v>175</v>
      </c>
      <c r="M127" s="69" t="s">
        <v>175</v>
      </c>
      <c r="N127" s="69" t="s">
        <v>175</v>
      </c>
      <c r="O127" s="69" t="s">
        <v>175</v>
      </c>
      <c r="P127" s="69" t="s">
        <v>175</v>
      </c>
      <c r="Q127" s="69" t="s">
        <v>175</v>
      </c>
      <c r="R127" s="69" t="s">
        <v>175</v>
      </c>
      <c r="S127" s="67" t="s">
        <v>175</v>
      </c>
      <c r="T127" s="69" t="s">
        <v>175</v>
      </c>
      <c r="U127" s="69" t="s">
        <v>175</v>
      </c>
    </row>
    <row r="128" spans="1:22" ht="12.75" customHeight="1" x14ac:dyDescent="0.35">
      <c r="A128" s="62"/>
      <c r="B128" s="72" t="s">
        <v>68</v>
      </c>
      <c r="C128" s="68" t="s">
        <v>175</v>
      </c>
      <c r="D128" s="68" t="s">
        <v>175</v>
      </c>
      <c r="E128" s="68" t="s">
        <v>175</v>
      </c>
      <c r="F128" s="68" t="s">
        <v>175</v>
      </c>
      <c r="G128" s="68" t="s">
        <v>175</v>
      </c>
      <c r="H128" s="77">
        <v>-1.08185061</v>
      </c>
      <c r="I128" s="68" t="s">
        <v>175</v>
      </c>
      <c r="J128" s="68" t="s">
        <v>175</v>
      </c>
      <c r="K128" s="68" t="s">
        <v>175</v>
      </c>
      <c r="L128" s="68" t="s">
        <v>175</v>
      </c>
      <c r="M128" s="68" t="s">
        <v>175</v>
      </c>
      <c r="N128" s="68" t="s">
        <v>175</v>
      </c>
      <c r="O128" s="68" t="s">
        <v>175</v>
      </c>
      <c r="P128" s="68" t="s">
        <v>175</v>
      </c>
      <c r="Q128" s="68" t="s">
        <v>175</v>
      </c>
      <c r="R128" s="68" t="s">
        <v>175</v>
      </c>
      <c r="S128" s="68" t="s">
        <v>175</v>
      </c>
      <c r="T128" s="68" t="s">
        <v>175</v>
      </c>
      <c r="U128" s="68" t="s">
        <v>175</v>
      </c>
    </row>
    <row r="129" spans="1:21" ht="12.75" customHeight="1" x14ac:dyDescent="0.35">
      <c r="A129" s="62"/>
      <c r="B129" s="72" t="s">
        <v>69</v>
      </c>
      <c r="C129" s="68">
        <v>1.9899683395955801</v>
      </c>
      <c r="D129" s="68">
        <v>2.1678305348686502</v>
      </c>
      <c r="E129" s="68">
        <v>2.2810355547185099</v>
      </c>
      <c r="F129" s="68">
        <v>2.28440974524429</v>
      </c>
      <c r="G129" s="68">
        <v>2.4034525570390799</v>
      </c>
      <c r="H129" s="68">
        <v>2.3743689320510399</v>
      </c>
      <c r="I129" s="68">
        <v>2.4291172086717401</v>
      </c>
      <c r="J129" s="68">
        <v>2.4288107601945002</v>
      </c>
      <c r="K129" s="68">
        <v>2.43836631132974</v>
      </c>
      <c r="L129" s="68">
        <v>2.5265786002369</v>
      </c>
      <c r="M129" s="68">
        <v>2.5398347856233001</v>
      </c>
      <c r="N129" s="68">
        <v>2.6512033960926402</v>
      </c>
      <c r="O129" s="68">
        <v>2.67343003872455</v>
      </c>
      <c r="P129" s="68">
        <v>2.8527261247321101</v>
      </c>
      <c r="Q129" s="68">
        <v>2.8181032914467399</v>
      </c>
      <c r="R129" s="68">
        <v>2.84252088035969</v>
      </c>
      <c r="S129" s="68">
        <v>2.8739687638017499</v>
      </c>
      <c r="T129" s="68">
        <v>2.9456942993678501</v>
      </c>
      <c r="U129" s="68">
        <v>2.89130475936429</v>
      </c>
    </row>
    <row r="130" spans="1:21" ht="12.75" customHeight="1" x14ac:dyDescent="0.35">
      <c r="A130" s="62"/>
      <c r="B130" s="72" t="s">
        <v>70</v>
      </c>
      <c r="C130" s="71" t="s">
        <v>175</v>
      </c>
      <c r="D130" s="71" t="s">
        <v>175</v>
      </c>
      <c r="E130" s="71" t="s">
        <v>175</v>
      </c>
      <c r="F130" s="71" t="s">
        <v>175</v>
      </c>
      <c r="G130" s="68" t="s">
        <v>175</v>
      </c>
      <c r="H130" s="68">
        <v>3.58054548949</v>
      </c>
      <c r="I130" s="68" t="s">
        <v>175</v>
      </c>
      <c r="J130" s="68" t="s">
        <v>175</v>
      </c>
      <c r="K130" s="68" t="s">
        <v>175</v>
      </c>
      <c r="L130" s="68" t="s">
        <v>175</v>
      </c>
      <c r="M130" s="68">
        <v>5.6243819000000004</v>
      </c>
      <c r="N130" s="68" t="s">
        <v>175</v>
      </c>
      <c r="O130" s="71" t="s">
        <v>175</v>
      </c>
      <c r="P130" s="71" t="s">
        <v>175</v>
      </c>
      <c r="Q130" s="71" t="s">
        <v>175</v>
      </c>
      <c r="R130" s="71" t="s">
        <v>175</v>
      </c>
      <c r="S130" s="71" t="s">
        <v>175</v>
      </c>
      <c r="T130" s="71" t="s">
        <v>175</v>
      </c>
      <c r="U130" s="71" t="s">
        <v>175</v>
      </c>
    </row>
    <row r="131" spans="1:21" ht="12.75" customHeight="1" x14ac:dyDescent="0.35">
      <c r="A131" s="62"/>
      <c r="B131" s="72" t="s">
        <v>71</v>
      </c>
      <c r="C131" s="71" t="s">
        <v>175</v>
      </c>
      <c r="D131" s="71" t="s">
        <v>175</v>
      </c>
      <c r="E131" s="71" t="s">
        <v>175</v>
      </c>
      <c r="F131" s="68" t="s">
        <v>175</v>
      </c>
      <c r="G131" s="71" t="s">
        <v>175</v>
      </c>
      <c r="H131" s="71">
        <v>1.8374919999999999</v>
      </c>
      <c r="I131" s="71" t="s">
        <v>175</v>
      </c>
      <c r="J131" s="71" t="s">
        <v>175</v>
      </c>
      <c r="K131" s="71" t="s">
        <v>175</v>
      </c>
      <c r="L131" s="71" t="s">
        <v>175</v>
      </c>
      <c r="M131" s="71" t="s">
        <v>175</v>
      </c>
      <c r="N131" s="71" t="s">
        <v>175</v>
      </c>
      <c r="O131" s="71" t="s">
        <v>175</v>
      </c>
      <c r="P131" s="71" t="s">
        <v>175</v>
      </c>
      <c r="Q131" s="71" t="s">
        <v>175</v>
      </c>
      <c r="R131" s="71" t="s">
        <v>175</v>
      </c>
      <c r="S131" s="71" t="s">
        <v>175</v>
      </c>
      <c r="T131" s="71" t="s">
        <v>175</v>
      </c>
      <c r="U131" s="71" t="s">
        <v>175</v>
      </c>
    </row>
    <row r="132" spans="1:21" ht="12.75" customHeight="1" x14ac:dyDescent="0.35">
      <c r="A132" s="62"/>
      <c r="B132" s="72" t="s">
        <v>128</v>
      </c>
      <c r="C132" s="71">
        <v>425.268649366798</v>
      </c>
      <c r="D132" s="71" t="s">
        <v>175</v>
      </c>
      <c r="E132" s="71">
        <v>437.69941645945499</v>
      </c>
      <c r="F132" s="68" t="s">
        <v>175</v>
      </c>
      <c r="G132" s="71">
        <v>474.51385906797799</v>
      </c>
      <c r="H132" s="71" t="s">
        <v>175</v>
      </c>
      <c r="I132" s="68">
        <v>489.14605079143303</v>
      </c>
      <c r="J132" s="71" t="s">
        <v>175</v>
      </c>
      <c r="K132" s="71">
        <v>550.47437820056302</v>
      </c>
      <c r="L132" s="71" t="s">
        <v>175</v>
      </c>
      <c r="M132" s="71">
        <v>563.22549532405696</v>
      </c>
      <c r="N132" s="71" t="s">
        <v>175</v>
      </c>
      <c r="O132" s="71">
        <v>643.18362960374702</v>
      </c>
      <c r="P132" s="71" t="s">
        <v>175</v>
      </c>
      <c r="Q132" s="71" t="s">
        <v>175</v>
      </c>
      <c r="R132" s="71" t="s">
        <v>175</v>
      </c>
      <c r="S132" s="68" t="s">
        <v>175</v>
      </c>
      <c r="T132" s="71" t="s">
        <v>175</v>
      </c>
      <c r="U132" s="71" t="s">
        <v>175</v>
      </c>
    </row>
    <row r="133" spans="1:21" ht="14.25" customHeight="1" x14ac:dyDescent="0.35">
      <c r="A133" s="62"/>
      <c r="B133" s="73" t="s">
        <v>72</v>
      </c>
      <c r="C133" s="69" t="s">
        <v>175</v>
      </c>
      <c r="D133" s="69" t="s">
        <v>175</v>
      </c>
      <c r="E133" s="69" t="s">
        <v>175</v>
      </c>
      <c r="F133" s="67" t="s">
        <v>175</v>
      </c>
      <c r="G133" s="69">
        <v>0.246011322</v>
      </c>
      <c r="H133" s="69" t="s">
        <v>175</v>
      </c>
      <c r="I133" s="69" t="s">
        <v>175</v>
      </c>
      <c r="J133" s="69" t="s">
        <v>175</v>
      </c>
      <c r="K133" s="69" t="s">
        <v>175</v>
      </c>
      <c r="L133" s="69" t="s">
        <v>175</v>
      </c>
      <c r="M133" s="69" t="s">
        <v>175</v>
      </c>
      <c r="N133" s="69" t="s">
        <v>175</v>
      </c>
      <c r="O133" s="69" t="s">
        <v>175</v>
      </c>
      <c r="P133" s="69" t="s">
        <v>175</v>
      </c>
      <c r="Q133" s="69" t="s">
        <v>175</v>
      </c>
      <c r="R133" s="69" t="s">
        <v>175</v>
      </c>
      <c r="S133" s="69" t="s">
        <v>175</v>
      </c>
      <c r="T133" s="69" t="s">
        <v>175</v>
      </c>
      <c r="U133" s="69" t="s">
        <v>175</v>
      </c>
    </row>
    <row r="134" spans="1:21" ht="12.75" customHeight="1" x14ac:dyDescent="0.35">
      <c r="A134" s="62"/>
      <c r="B134" s="73" t="s">
        <v>73</v>
      </c>
      <c r="C134" s="69">
        <v>0.107778840447466</v>
      </c>
      <c r="D134" s="69">
        <v>0.109055752749498</v>
      </c>
      <c r="E134" s="69">
        <v>0.116167455119236</v>
      </c>
      <c r="F134" s="67">
        <v>0.116020712187865</v>
      </c>
      <c r="G134" s="69">
        <v>0.118185879958376</v>
      </c>
      <c r="H134" s="69">
        <v>0.115294060076893</v>
      </c>
      <c r="I134" s="69">
        <v>0.120176400667075</v>
      </c>
      <c r="J134" s="69">
        <v>0.12022397449818401</v>
      </c>
      <c r="K134" s="69">
        <v>0.118223618605845</v>
      </c>
      <c r="L134" s="69">
        <v>0.118970907862745</v>
      </c>
      <c r="M134" s="69">
        <v>0.119511674147944</v>
      </c>
      <c r="N134" s="69">
        <v>0.118535589691079</v>
      </c>
      <c r="O134" s="69">
        <v>0.116878501316508</v>
      </c>
      <c r="P134" s="69">
        <v>0.11162711336204401</v>
      </c>
      <c r="Q134" s="69">
        <v>0.105515133831458</v>
      </c>
      <c r="R134" s="69">
        <v>0.10410422504970999</v>
      </c>
      <c r="S134" s="69">
        <v>9.3311337423852697E-2</v>
      </c>
      <c r="T134" s="69">
        <v>9.77418081536824E-2</v>
      </c>
      <c r="U134" s="69">
        <v>9.5448929954193198E-2</v>
      </c>
    </row>
    <row r="135" spans="1:21" ht="12.75" customHeight="1" x14ac:dyDescent="0.35">
      <c r="A135" s="62"/>
      <c r="B135" s="73" t="s">
        <v>129</v>
      </c>
      <c r="C135" s="70">
        <v>24.8034</v>
      </c>
      <c r="D135" s="70">
        <v>21.244299999999999</v>
      </c>
      <c r="E135" s="70">
        <v>18.987300000000001</v>
      </c>
      <c r="F135" s="70">
        <v>17.299600000000002</v>
      </c>
      <c r="G135" s="70">
        <v>14.744999999999999</v>
      </c>
      <c r="H135" s="70">
        <v>13.964499999999999</v>
      </c>
      <c r="I135" s="70">
        <v>14.6252</v>
      </c>
      <c r="J135" s="70">
        <v>15.1403</v>
      </c>
      <c r="K135" s="70">
        <v>15.5967</v>
      </c>
      <c r="L135" s="70" t="s">
        <v>175</v>
      </c>
      <c r="M135" s="70" t="s">
        <v>175</v>
      </c>
      <c r="N135" s="70" t="s">
        <v>175</v>
      </c>
      <c r="O135" s="70" t="s">
        <v>175</v>
      </c>
      <c r="P135" s="70" t="s">
        <v>175</v>
      </c>
      <c r="Q135" s="70" t="s">
        <v>175</v>
      </c>
      <c r="R135" s="70" t="s">
        <v>175</v>
      </c>
      <c r="S135" s="70" t="s">
        <v>175</v>
      </c>
      <c r="T135" s="70" t="s">
        <v>175</v>
      </c>
      <c r="U135" s="70" t="s">
        <v>175</v>
      </c>
    </row>
    <row r="136" spans="1:21" ht="12.75" customHeight="1" x14ac:dyDescent="0.35">
      <c r="A136" s="62"/>
      <c r="B136" s="73" t="s">
        <v>74</v>
      </c>
      <c r="C136" s="69" t="s">
        <v>175</v>
      </c>
      <c r="D136" s="69" t="s">
        <v>175</v>
      </c>
      <c r="E136" s="69" t="s">
        <v>175</v>
      </c>
      <c r="F136" s="67" t="s">
        <v>175</v>
      </c>
      <c r="G136" s="69">
        <v>39.883000000000003</v>
      </c>
      <c r="H136" s="69" t="s">
        <v>175</v>
      </c>
      <c r="I136" s="67" t="s">
        <v>175</v>
      </c>
      <c r="J136" s="69" t="s">
        <v>175</v>
      </c>
      <c r="K136" s="69" t="s">
        <v>175</v>
      </c>
      <c r="L136" s="67" t="s">
        <v>175</v>
      </c>
      <c r="M136" s="69" t="s">
        <v>175</v>
      </c>
      <c r="N136" s="69" t="s">
        <v>175</v>
      </c>
      <c r="O136" s="69" t="s">
        <v>175</v>
      </c>
      <c r="P136" s="69" t="s">
        <v>175</v>
      </c>
      <c r="Q136" s="69" t="s">
        <v>175</v>
      </c>
      <c r="R136" s="69" t="s">
        <v>175</v>
      </c>
      <c r="S136" s="67" t="s">
        <v>175</v>
      </c>
      <c r="T136" s="69" t="s">
        <v>175</v>
      </c>
      <c r="U136" s="69" t="s">
        <v>175</v>
      </c>
    </row>
    <row r="137" spans="1:21" ht="12.75" customHeight="1" x14ac:dyDescent="0.35">
      <c r="A137" s="62"/>
      <c r="B137" s="73" t="s">
        <v>130</v>
      </c>
      <c r="C137" s="69">
        <v>8.6388499999999997</v>
      </c>
      <c r="D137" s="69" t="s">
        <v>175</v>
      </c>
      <c r="E137" s="69" t="s">
        <v>175</v>
      </c>
      <c r="F137" s="69" t="s">
        <v>175</v>
      </c>
      <c r="G137" s="69">
        <v>15.969266404000001</v>
      </c>
      <c r="H137" s="69" t="s">
        <v>175</v>
      </c>
      <c r="I137" s="69" t="s">
        <v>175</v>
      </c>
      <c r="J137" s="69" t="s">
        <v>175</v>
      </c>
      <c r="K137" s="69" t="s">
        <v>175</v>
      </c>
      <c r="L137" s="69" t="s">
        <v>175</v>
      </c>
      <c r="M137" s="69" t="s">
        <v>175</v>
      </c>
      <c r="N137" s="69" t="s">
        <v>175</v>
      </c>
      <c r="O137" s="69" t="s">
        <v>175</v>
      </c>
      <c r="P137" s="69" t="s">
        <v>175</v>
      </c>
      <c r="Q137" s="69" t="s">
        <v>175</v>
      </c>
      <c r="R137" s="69" t="s">
        <v>175</v>
      </c>
      <c r="S137" s="67" t="s">
        <v>175</v>
      </c>
      <c r="T137" s="69" t="s">
        <v>175</v>
      </c>
      <c r="U137" s="69" t="s">
        <v>175</v>
      </c>
    </row>
    <row r="138" spans="1:21" ht="12.75" customHeight="1" x14ac:dyDescent="0.35">
      <c r="A138" s="62"/>
      <c r="B138" s="72" t="s">
        <v>131</v>
      </c>
      <c r="C138" s="68" t="s">
        <v>175</v>
      </c>
      <c r="D138" s="68" t="s">
        <v>175</v>
      </c>
      <c r="E138" s="68" t="s">
        <v>175</v>
      </c>
      <c r="F138" s="68" t="s">
        <v>175</v>
      </c>
      <c r="G138" s="77">
        <v>-0.1056539</v>
      </c>
      <c r="H138" s="68" t="s">
        <v>175</v>
      </c>
      <c r="I138" s="68" t="s">
        <v>175</v>
      </c>
      <c r="J138" s="68" t="s">
        <v>175</v>
      </c>
      <c r="K138" s="68" t="s">
        <v>175</v>
      </c>
      <c r="L138" s="68" t="s">
        <v>175</v>
      </c>
      <c r="M138" s="68" t="s">
        <v>175</v>
      </c>
      <c r="N138" s="68" t="s">
        <v>175</v>
      </c>
      <c r="O138" s="68" t="s">
        <v>175</v>
      </c>
      <c r="P138" s="68" t="s">
        <v>175</v>
      </c>
      <c r="Q138" s="68" t="s">
        <v>175</v>
      </c>
      <c r="R138" s="68" t="s">
        <v>175</v>
      </c>
      <c r="S138" s="68" t="s">
        <v>175</v>
      </c>
      <c r="T138" s="68" t="s">
        <v>175</v>
      </c>
      <c r="U138" s="68" t="s">
        <v>175</v>
      </c>
    </row>
    <row r="139" spans="1:21" ht="12.75" customHeight="1" x14ac:dyDescent="0.35">
      <c r="A139" s="62"/>
      <c r="B139" s="72" t="s">
        <v>161</v>
      </c>
      <c r="C139" s="68" t="s">
        <v>175</v>
      </c>
      <c r="D139" s="68" t="s">
        <v>175</v>
      </c>
      <c r="E139" s="68" t="s">
        <v>175</v>
      </c>
      <c r="F139" s="68" t="s">
        <v>175</v>
      </c>
      <c r="G139" s="68">
        <v>2.6847300000000001E-2</v>
      </c>
      <c r="H139" s="68" t="s">
        <v>175</v>
      </c>
      <c r="I139" s="68" t="s">
        <v>175</v>
      </c>
      <c r="J139" s="68" t="s">
        <v>175</v>
      </c>
      <c r="K139" s="68" t="s">
        <v>175</v>
      </c>
      <c r="L139" s="68" t="s">
        <v>175</v>
      </c>
      <c r="M139" s="68" t="s">
        <v>175</v>
      </c>
      <c r="N139" s="68" t="s">
        <v>175</v>
      </c>
      <c r="O139" s="68" t="s">
        <v>175</v>
      </c>
      <c r="P139" s="68" t="s">
        <v>175</v>
      </c>
      <c r="Q139" s="68" t="s">
        <v>175</v>
      </c>
      <c r="R139" s="68" t="s">
        <v>175</v>
      </c>
      <c r="S139" s="68" t="s">
        <v>175</v>
      </c>
      <c r="T139" s="68" t="s">
        <v>175</v>
      </c>
      <c r="U139" s="68" t="s">
        <v>175</v>
      </c>
    </row>
    <row r="140" spans="1:21" ht="12.75" customHeight="1" x14ac:dyDescent="0.35">
      <c r="A140" s="62"/>
      <c r="B140" s="72" t="s">
        <v>162</v>
      </c>
      <c r="C140" s="71" t="s">
        <v>175</v>
      </c>
      <c r="D140" s="71" t="s">
        <v>175</v>
      </c>
      <c r="E140" s="71" t="s">
        <v>175</v>
      </c>
      <c r="F140" s="71" t="s">
        <v>175</v>
      </c>
      <c r="G140" s="68">
        <v>39.305729999999997</v>
      </c>
      <c r="H140" s="68" t="s">
        <v>175</v>
      </c>
      <c r="I140" s="68" t="s">
        <v>175</v>
      </c>
      <c r="J140" s="68" t="s">
        <v>175</v>
      </c>
      <c r="K140" s="68" t="s">
        <v>175</v>
      </c>
      <c r="L140" s="68" t="s">
        <v>175</v>
      </c>
      <c r="M140" s="68" t="s">
        <v>175</v>
      </c>
      <c r="N140" s="68" t="s">
        <v>175</v>
      </c>
      <c r="O140" s="71" t="s">
        <v>175</v>
      </c>
      <c r="P140" s="71" t="s">
        <v>175</v>
      </c>
      <c r="Q140" s="71" t="s">
        <v>175</v>
      </c>
      <c r="R140" s="71" t="s">
        <v>175</v>
      </c>
      <c r="S140" s="71" t="s">
        <v>175</v>
      </c>
      <c r="T140" s="71" t="s">
        <v>175</v>
      </c>
      <c r="U140" s="71" t="s">
        <v>175</v>
      </c>
    </row>
    <row r="141" spans="1:21" ht="12.75" customHeight="1" x14ac:dyDescent="0.35">
      <c r="A141" s="62"/>
      <c r="B141" s="72" t="s">
        <v>23</v>
      </c>
      <c r="C141" s="71">
        <v>214.599928578055</v>
      </c>
      <c r="D141" s="71">
        <v>218.82137373273099</v>
      </c>
      <c r="E141" s="71">
        <v>218.45819136676201</v>
      </c>
      <c r="F141" s="68">
        <v>223.359252579708</v>
      </c>
      <c r="G141" s="71">
        <v>223.41585168541101</v>
      </c>
      <c r="H141" s="71">
        <v>226.873251071342</v>
      </c>
      <c r="I141" s="71">
        <v>234.8068518483</v>
      </c>
      <c r="J141" s="71">
        <v>228.083020488161</v>
      </c>
      <c r="K141" s="71">
        <v>229.479301650944</v>
      </c>
      <c r="L141" s="71">
        <v>217.51628867140599</v>
      </c>
      <c r="M141" s="71">
        <v>217.07915807136101</v>
      </c>
      <c r="N141" s="71">
        <v>218.40056190601001</v>
      </c>
      <c r="O141" s="71">
        <v>217.903327663673</v>
      </c>
      <c r="P141" s="71">
        <v>219.16592027713801</v>
      </c>
      <c r="Q141" s="71">
        <v>220.54872116419699</v>
      </c>
      <c r="R141" s="71">
        <v>214.73671659953101</v>
      </c>
      <c r="S141" s="71">
        <v>211.08083856776</v>
      </c>
      <c r="T141" s="71">
        <v>209.450014215077</v>
      </c>
      <c r="U141" s="71">
        <v>209.35756067132399</v>
      </c>
    </row>
    <row r="142" spans="1:21" ht="12.75" customHeight="1" x14ac:dyDescent="0.35">
      <c r="A142" s="62"/>
      <c r="B142" s="72" t="s">
        <v>24</v>
      </c>
      <c r="C142" s="71">
        <v>29.7073239185777</v>
      </c>
      <c r="D142" s="71">
        <v>29.5285262335602</v>
      </c>
      <c r="E142" s="71">
        <v>31.754901934890999</v>
      </c>
      <c r="F142" s="68">
        <v>31.067881341943</v>
      </c>
      <c r="G142" s="71">
        <v>32.610637721741497</v>
      </c>
      <c r="H142" s="71">
        <v>33.779327920670298</v>
      </c>
      <c r="I142" s="68">
        <v>34.990058002751901</v>
      </c>
      <c r="J142" s="71">
        <v>36.516921566428202</v>
      </c>
      <c r="K142" s="71">
        <v>32.528067071248302</v>
      </c>
      <c r="L142" s="71">
        <v>33.652994816399499</v>
      </c>
      <c r="M142" s="71">
        <v>38.309886107607198</v>
      </c>
      <c r="N142" s="71">
        <v>42.027664668407098</v>
      </c>
      <c r="O142" s="71">
        <v>45.115913523005801</v>
      </c>
      <c r="P142" s="71">
        <v>47.069476807538997</v>
      </c>
      <c r="Q142" s="71">
        <v>46.878978860262002</v>
      </c>
      <c r="R142" s="71">
        <v>52.945555332248396</v>
      </c>
      <c r="S142" s="68">
        <v>57.282913023640297</v>
      </c>
      <c r="T142" s="71">
        <v>57.898060800539703</v>
      </c>
      <c r="U142" s="71">
        <v>48.481970330990599</v>
      </c>
    </row>
    <row r="143" spans="1:21" ht="12.75" customHeight="1" x14ac:dyDescent="0.35">
      <c r="A143" s="62"/>
      <c r="B143" s="73" t="s">
        <v>75</v>
      </c>
      <c r="C143" s="69" t="s">
        <v>175</v>
      </c>
      <c r="D143" s="69" t="s">
        <v>175</v>
      </c>
      <c r="E143" s="69" t="s">
        <v>175</v>
      </c>
      <c r="F143" s="67" t="s">
        <v>175</v>
      </c>
      <c r="G143" s="79">
        <v>-5.40482</v>
      </c>
      <c r="H143" s="69" t="s">
        <v>175</v>
      </c>
      <c r="I143" s="69" t="s">
        <v>175</v>
      </c>
      <c r="J143" s="69" t="s">
        <v>175</v>
      </c>
      <c r="K143" s="69" t="s">
        <v>175</v>
      </c>
      <c r="L143" s="69" t="s">
        <v>175</v>
      </c>
      <c r="M143" s="69" t="s">
        <v>175</v>
      </c>
      <c r="N143" s="69" t="s">
        <v>175</v>
      </c>
      <c r="O143" s="69" t="s">
        <v>175</v>
      </c>
      <c r="P143" s="69" t="s">
        <v>175</v>
      </c>
      <c r="Q143" s="69" t="s">
        <v>175</v>
      </c>
      <c r="R143" s="69" t="s">
        <v>175</v>
      </c>
      <c r="S143" s="69" t="s">
        <v>175</v>
      </c>
      <c r="T143" s="69" t="s">
        <v>175</v>
      </c>
      <c r="U143" s="69" t="s">
        <v>175</v>
      </c>
    </row>
    <row r="144" spans="1:21" ht="12.75" customHeight="1" x14ac:dyDescent="0.35">
      <c r="A144" s="62"/>
      <c r="B144" s="73" t="s">
        <v>163</v>
      </c>
      <c r="C144" s="69">
        <v>10.958611210000001</v>
      </c>
      <c r="D144" s="69" t="s">
        <v>175</v>
      </c>
      <c r="E144" s="69" t="s">
        <v>175</v>
      </c>
      <c r="F144" s="67" t="s">
        <v>175</v>
      </c>
      <c r="G144" s="69" t="s">
        <v>175</v>
      </c>
      <c r="H144" s="69" t="s">
        <v>175</v>
      </c>
      <c r="I144" s="69" t="s">
        <v>175</v>
      </c>
      <c r="J144" s="69" t="s">
        <v>175</v>
      </c>
      <c r="K144" s="69" t="s">
        <v>175</v>
      </c>
      <c r="L144" s="69" t="s">
        <v>175</v>
      </c>
      <c r="M144" s="79">
        <v>-3.1629999999999998</v>
      </c>
      <c r="N144" s="69" t="s">
        <v>175</v>
      </c>
      <c r="O144" s="69" t="s">
        <v>175</v>
      </c>
      <c r="P144" s="69" t="s">
        <v>175</v>
      </c>
      <c r="Q144" s="69" t="s">
        <v>175</v>
      </c>
      <c r="R144" s="69" t="s">
        <v>175</v>
      </c>
      <c r="S144" s="69" t="s">
        <v>175</v>
      </c>
      <c r="T144" s="69" t="s">
        <v>175</v>
      </c>
      <c r="U144" s="69" t="s">
        <v>175</v>
      </c>
    </row>
    <row r="145" spans="1:21" ht="12.75" customHeight="1" x14ac:dyDescent="0.35">
      <c r="A145" s="62"/>
      <c r="B145" s="73" t="s">
        <v>132</v>
      </c>
      <c r="C145" s="70" t="s">
        <v>175</v>
      </c>
      <c r="D145" s="70" t="s">
        <v>175</v>
      </c>
      <c r="E145" s="70" t="s">
        <v>175</v>
      </c>
      <c r="F145" s="70" t="s">
        <v>175</v>
      </c>
      <c r="G145" s="70">
        <v>347.636375245473</v>
      </c>
      <c r="H145" s="70" t="s">
        <v>175</v>
      </c>
      <c r="I145" s="70" t="s">
        <v>175</v>
      </c>
      <c r="J145" s="70" t="s">
        <v>175</v>
      </c>
      <c r="K145" s="70" t="s">
        <v>175</v>
      </c>
      <c r="L145" s="70" t="s">
        <v>175</v>
      </c>
      <c r="M145" s="70" t="s">
        <v>175</v>
      </c>
      <c r="N145" s="70" t="s">
        <v>175</v>
      </c>
      <c r="O145" s="70" t="s">
        <v>175</v>
      </c>
      <c r="P145" s="70" t="s">
        <v>175</v>
      </c>
      <c r="Q145" s="70" t="s">
        <v>175</v>
      </c>
      <c r="R145" s="70" t="s">
        <v>175</v>
      </c>
      <c r="S145" s="70" t="s">
        <v>175</v>
      </c>
      <c r="T145" s="70" t="s">
        <v>175</v>
      </c>
      <c r="U145" s="70" t="s">
        <v>175</v>
      </c>
    </row>
    <row r="146" spans="1:21" ht="12.75" customHeight="1" x14ac:dyDescent="0.35">
      <c r="A146" s="62"/>
      <c r="B146" s="73" t="s">
        <v>76</v>
      </c>
      <c r="C146" s="69" t="s">
        <v>175</v>
      </c>
      <c r="D146" s="69" t="s">
        <v>175</v>
      </c>
      <c r="E146" s="69" t="s">
        <v>175</v>
      </c>
      <c r="F146" s="67" t="s">
        <v>175</v>
      </c>
      <c r="G146" s="69">
        <v>4.5075032000000004</v>
      </c>
      <c r="H146" s="69" t="s">
        <v>175</v>
      </c>
      <c r="I146" s="67" t="s">
        <v>175</v>
      </c>
      <c r="J146" s="69" t="s">
        <v>175</v>
      </c>
      <c r="K146" s="69" t="s">
        <v>175</v>
      </c>
      <c r="L146" s="67" t="s">
        <v>175</v>
      </c>
      <c r="M146" s="69" t="s">
        <v>175</v>
      </c>
      <c r="N146" s="69" t="s">
        <v>175</v>
      </c>
      <c r="O146" s="69" t="s">
        <v>175</v>
      </c>
      <c r="P146" s="69" t="s">
        <v>175</v>
      </c>
      <c r="Q146" s="69" t="s">
        <v>175</v>
      </c>
      <c r="R146" s="69" t="s">
        <v>175</v>
      </c>
      <c r="S146" s="67" t="s">
        <v>175</v>
      </c>
      <c r="T146" s="69" t="s">
        <v>175</v>
      </c>
      <c r="U146" s="69" t="s">
        <v>175</v>
      </c>
    </row>
    <row r="147" spans="1:21" ht="12.75" customHeight="1" x14ac:dyDescent="0.35">
      <c r="A147" s="62"/>
      <c r="B147" s="73" t="s">
        <v>25</v>
      </c>
      <c r="C147" s="69">
        <v>38.4648194002704</v>
      </c>
      <c r="D147" s="69">
        <v>37.242740521988303</v>
      </c>
      <c r="E147" s="69">
        <v>35.900503714191402</v>
      </c>
      <c r="F147" s="69">
        <v>37.6798831051603</v>
      </c>
      <c r="G147" s="69">
        <v>40.195819116810199</v>
      </c>
      <c r="H147" s="69">
        <v>39.037558955407697</v>
      </c>
      <c r="I147" s="69">
        <v>42.652410144352402</v>
      </c>
      <c r="J147" s="69">
        <v>42.309067012538399</v>
      </c>
      <c r="K147" s="69">
        <v>42.5776323392517</v>
      </c>
      <c r="L147" s="69">
        <v>42.674369689278997</v>
      </c>
      <c r="M147" s="69">
        <v>40.747697171244702</v>
      </c>
      <c r="N147" s="69">
        <v>39.914948118073397</v>
      </c>
      <c r="O147" s="69">
        <v>36.155142727188903</v>
      </c>
      <c r="P147" s="69">
        <v>33.862087718130802</v>
      </c>
      <c r="Q147" s="69">
        <v>31.4796031684571</v>
      </c>
      <c r="R147" s="69">
        <v>27.512855900991401</v>
      </c>
      <c r="S147" s="67">
        <v>26.845026383665399</v>
      </c>
      <c r="T147" s="69">
        <v>27.448958078557599</v>
      </c>
      <c r="U147" s="69">
        <v>25.149517462516702</v>
      </c>
    </row>
    <row r="148" spans="1:21" ht="12.75" customHeight="1" x14ac:dyDescent="0.35">
      <c r="A148" s="62"/>
      <c r="B148" s="72" t="s">
        <v>77</v>
      </c>
      <c r="C148" s="68" t="s">
        <v>175</v>
      </c>
      <c r="D148" s="68" t="s">
        <v>175</v>
      </c>
      <c r="E148" s="68" t="s">
        <v>175</v>
      </c>
      <c r="F148" s="68" t="s">
        <v>175</v>
      </c>
      <c r="G148" s="68">
        <v>167.1163</v>
      </c>
      <c r="H148" s="68" t="s">
        <v>175</v>
      </c>
      <c r="I148" s="68" t="s">
        <v>175</v>
      </c>
      <c r="J148" s="68" t="s">
        <v>175</v>
      </c>
      <c r="K148" s="68" t="s">
        <v>175</v>
      </c>
      <c r="L148" s="68" t="s">
        <v>175</v>
      </c>
      <c r="M148" s="68" t="s">
        <v>175</v>
      </c>
      <c r="N148" s="68" t="s">
        <v>175</v>
      </c>
      <c r="O148" s="68" t="s">
        <v>175</v>
      </c>
      <c r="P148" s="68" t="s">
        <v>175</v>
      </c>
      <c r="Q148" s="68" t="s">
        <v>175</v>
      </c>
      <c r="R148" s="68" t="s">
        <v>175</v>
      </c>
      <c r="S148" s="68" t="s">
        <v>175</v>
      </c>
      <c r="T148" s="68" t="s">
        <v>175</v>
      </c>
      <c r="U148" s="68" t="s">
        <v>175</v>
      </c>
    </row>
    <row r="149" spans="1:21" ht="12.75" customHeight="1" x14ac:dyDescent="0.35">
      <c r="A149" s="62"/>
      <c r="B149" s="72" t="s">
        <v>164</v>
      </c>
      <c r="C149" s="68" t="s">
        <v>175</v>
      </c>
      <c r="D149" s="68" t="s">
        <v>175</v>
      </c>
      <c r="E149" s="68" t="s">
        <v>175</v>
      </c>
      <c r="F149" s="68" t="s">
        <v>175</v>
      </c>
      <c r="G149" s="77">
        <v>-0.31232557769000002</v>
      </c>
      <c r="H149" s="68">
        <v>1.9823944999999999E-2</v>
      </c>
      <c r="I149" s="68">
        <v>3.2370884000000003E-2</v>
      </c>
      <c r="J149" s="68">
        <v>8.5169782999999999E-2</v>
      </c>
      <c r="K149" s="68">
        <v>0.17117955200000001</v>
      </c>
      <c r="L149" s="68">
        <v>4.7036639999999998E-2</v>
      </c>
      <c r="M149" s="68">
        <v>9.2473928999999996E-2</v>
      </c>
      <c r="N149" s="68" t="s">
        <v>175</v>
      </c>
      <c r="O149" s="68" t="s">
        <v>175</v>
      </c>
      <c r="P149" s="68" t="s">
        <v>175</v>
      </c>
      <c r="Q149" s="68" t="s">
        <v>175</v>
      </c>
      <c r="R149" s="68" t="s">
        <v>175</v>
      </c>
      <c r="S149" s="68" t="s">
        <v>175</v>
      </c>
      <c r="T149" s="68" t="s">
        <v>175</v>
      </c>
      <c r="U149" s="68" t="s">
        <v>175</v>
      </c>
    </row>
    <row r="150" spans="1:21" ht="12.75" customHeight="1" x14ac:dyDescent="0.35">
      <c r="A150" s="62"/>
      <c r="B150" s="72" t="s">
        <v>78</v>
      </c>
      <c r="C150" s="71" t="s">
        <v>175</v>
      </c>
      <c r="D150" s="71" t="s">
        <v>175</v>
      </c>
      <c r="E150" s="71" t="s">
        <v>175</v>
      </c>
      <c r="F150" s="71" t="s">
        <v>175</v>
      </c>
      <c r="G150" s="68">
        <v>34.403790000000001</v>
      </c>
      <c r="H150" s="68" t="s">
        <v>175</v>
      </c>
      <c r="I150" s="68" t="s">
        <v>175</v>
      </c>
      <c r="J150" s="68" t="s">
        <v>175</v>
      </c>
      <c r="K150" s="68" t="s">
        <v>175</v>
      </c>
      <c r="L150" s="68" t="s">
        <v>175</v>
      </c>
      <c r="M150" s="68" t="s">
        <v>175</v>
      </c>
      <c r="N150" s="68" t="s">
        <v>175</v>
      </c>
      <c r="O150" s="71" t="s">
        <v>175</v>
      </c>
      <c r="P150" s="71" t="s">
        <v>175</v>
      </c>
      <c r="Q150" s="71" t="s">
        <v>175</v>
      </c>
      <c r="R150" s="71" t="s">
        <v>175</v>
      </c>
      <c r="S150" s="71" t="s">
        <v>175</v>
      </c>
      <c r="T150" s="71" t="s">
        <v>175</v>
      </c>
      <c r="U150" s="71" t="s">
        <v>175</v>
      </c>
    </row>
    <row r="151" spans="1:21" ht="12.75" customHeight="1" x14ac:dyDescent="0.35">
      <c r="A151" s="62"/>
      <c r="B151" s="72" t="s">
        <v>165</v>
      </c>
      <c r="C151" s="71" t="s">
        <v>175</v>
      </c>
      <c r="D151" s="71" t="s">
        <v>175</v>
      </c>
      <c r="E151" s="71" t="s">
        <v>175</v>
      </c>
      <c r="F151" s="68" t="s">
        <v>175</v>
      </c>
      <c r="G151" s="71">
        <v>4.59924</v>
      </c>
      <c r="H151" s="71" t="s">
        <v>175</v>
      </c>
      <c r="I151" s="71" t="s">
        <v>175</v>
      </c>
      <c r="J151" s="71" t="s">
        <v>175</v>
      </c>
      <c r="K151" s="71" t="s">
        <v>175</v>
      </c>
      <c r="L151" s="71" t="s">
        <v>175</v>
      </c>
      <c r="M151" s="71" t="s">
        <v>175</v>
      </c>
      <c r="N151" s="71" t="s">
        <v>175</v>
      </c>
      <c r="O151" s="71" t="s">
        <v>175</v>
      </c>
      <c r="P151" s="71" t="s">
        <v>175</v>
      </c>
      <c r="Q151" s="71" t="s">
        <v>175</v>
      </c>
      <c r="R151" s="71" t="s">
        <v>175</v>
      </c>
      <c r="S151" s="71" t="s">
        <v>175</v>
      </c>
      <c r="T151" s="71" t="s">
        <v>175</v>
      </c>
      <c r="U151" s="71" t="s">
        <v>175</v>
      </c>
    </row>
    <row r="152" spans="1:21" ht="12.75" customHeight="1" x14ac:dyDescent="0.35">
      <c r="A152" s="62"/>
      <c r="B152" s="72" t="s">
        <v>79</v>
      </c>
      <c r="C152" s="71">
        <v>62.616312073579998</v>
      </c>
      <c r="D152" s="71" t="s">
        <v>175</v>
      </c>
      <c r="E152" s="71" t="s">
        <v>175</v>
      </c>
      <c r="F152" s="68" t="s">
        <v>175</v>
      </c>
      <c r="G152" s="71">
        <v>159.96039250000001</v>
      </c>
      <c r="H152" s="71" t="s">
        <v>175</v>
      </c>
      <c r="I152" s="68" t="s">
        <v>175</v>
      </c>
      <c r="J152" s="71" t="s">
        <v>175</v>
      </c>
      <c r="K152" s="71" t="s">
        <v>175</v>
      </c>
      <c r="L152" s="71" t="s">
        <v>175</v>
      </c>
      <c r="M152" s="71" t="s">
        <v>175</v>
      </c>
      <c r="N152" s="71" t="s">
        <v>175</v>
      </c>
      <c r="O152" s="71" t="s">
        <v>175</v>
      </c>
      <c r="P152" s="71" t="s">
        <v>175</v>
      </c>
      <c r="Q152" s="71" t="s">
        <v>175</v>
      </c>
      <c r="R152" s="71" t="s">
        <v>175</v>
      </c>
      <c r="S152" s="68" t="s">
        <v>175</v>
      </c>
      <c r="T152" s="71" t="s">
        <v>175</v>
      </c>
      <c r="U152" s="71" t="s">
        <v>175</v>
      </c>
    </row>
    <row r="153" spans="1:21" ht="12.75" customHeight="1" x14ac:dyDescent="0.35">
      <c r="A153" s="62"/>
      <c r="B153" s="73" t="s">
        <v>80</v>
      </c>
      <c r="C153" s="69" t="s">
        <v>175</v>
      </c>
      <c r="D153" s="69" t="s">
        <v>175</v>
      </c>
      <c r="E153" s="69" t="s">
        <v>175</v>
      </c>
      <c r="F153" s="67" t="s">
        <v>175</v>
      </c>
      <c r="G153" s="69">
        <v>98.800839999999994</v>
      </c>
      <c r="H153" s="69" t="s">
        <v>175</v>
      </c>
      <c r="I153" s="69" t="s">
        <v>175</v>
      </c>
      <c r="J153" s="69" t="s">
        <v>175</v>
      </c>
      <c r="K153" s="69" t="s">
        <v>175</v>
      </c>
      <c r="L153" s="69" t="s">
        <v>175</v>
      </c>
      <c r="M153" s="69" t="s">
        <v>175</v>
      </c>
      <c r="N153" s="69" t="s">
        <v>175</v>
      </c>
      <c r="O153" s="69" t="s">
        <v>175</v>
      </c>
      <c r="P153" s="69" t="s">
        <v>175</v>
      </c>
      <c r="Q153" s="69" t="s">
        <v>175</v>
      </c>
      <c r="R153" s="69" t="s">
        <v>175</v>
      </c>
      <c r="S153" s="69" t="s">
        <v>175</v>
      </c>
      <c r="T153" s="69" t="s">
        <v>175</v>
      </c>
      <c r="U153" s="69" t="s">
        <v>175</v>
      </c>
    </row>
    <row r="154" spans="1:21" ht="12.75" customHeight="1" x14ac:dyDescent="0.35">
      <c r="A154" s="62"/>
      <c r="B154" s="73" t="s">
        <v>81</v>
      </c>
      <c r="C154" s="69" t="s">
        <v>175</v>
      </c>
      <c r="D154" s="69" t="s">
        <v>175</v>
      </c>
      <c r="E154" s="69" t="s">
        <v>175</v>
      </c>
      <c r="F154" s="67" t="s">
        <v>175</v>
      </c>
      <c r="G154" s="69">
        <v>100.74012</v>
      </c>
      <c r="H154" s="69" t="s">
        <v>175</v>
      </c>
      <c r="I154" s="69" t="s">
        <v>175</v>
      </c>
      <c r="J154" s="69" t="s">
        <v>175</v>
      </c>
      <c r="K154" s="69" t="s">
        <v>175</v>
      </c>
      <c r="L154" s="69" t="s">
        <v>175</v>
      </c>
      <c r="M154" s="69" t="s">
        <v>175</v>
      </c>
      <c r="N154" s="69" t="s">
        <v>175</v>
      </c>
      <c r="O154" s="69" t="s">
        <v>175</v>
      </c>
      <c r="P154" s="69" t="s">
        <v>175</v>
      </c>
      <c r="Q154" s="69" t="s">
        <v>175</v>
      </c>
      <c r="R154" s="69" t="s">
        <v>175</v>
      </c>
      <c r="S154" s="69" t="s">
        <v>175</v>
      </c>
      <c r="T154" s="69" t="s">
        <v>175</v>
      </c>
      <c r="U154" s="69" t="s">
        <v>175</v>
      </c>
    </row>
    <row r="155" spans="1:21" ht="12.75" customHeight="1" x14ac:dyDescent="0.35">
      <c r="A155" s="62"/>
      <c r="B155" s="73" t="s">
        <v>82</v>
      </c>
      <c r="C155" s="70">
        <v>430.23502902613001</v>
      </c>
      <c r="D155" s="70">
        <v>415.43270103279599</v>
      </c>
      <c r="E155" s="70">
        <v>403.45076203517101</v>
      </c>
      <c r="F155" s="70">
        <v>416.80855514168701</v>
      </c>
      <c r="G155" s="70">
        <v>412.83292648093197</v>
      </c>
      <c r="H155" s="70">
        <v>419.43550324613898</v>
      </c>
      <c r="I155" s="70">
        <v>426.61139106804802</v>
      </c>
      <c r="J155" s="70">
        <v>419.70154681469302</v>
      </c>
      <c r="K155" s="70">
        <v>389.76884685774201</v>
      </c>
      <c r="L155" s="70">
        <v>376.94671891815</v>
      </c>
      <c r="M155" s="70">
        <v>365.72290199202399</v>
      </c>
      <c r="N155" s="70">
        <v>362.715196934066</v>
      </c>
      <c r="O155" s="70">
        <v>343.57742918139701</v>
      </c>
      <c r="P155" s="70">
        <v>354.649061501777</v>
      </c>
      <c r="Q155" s="70">
        <v>352.22324722056499</v>
      </c>
      <c r="R155" s="70">
        <v>353.69414196421098</v>
      </c>
      <c r="S155" s="70">
        <v>362.19971799621101</v>
      </c>
      <c r="T155" s="70">
        <v>357.020363364888</v>
      </c>
      <c r="U155" s="70">
        <v>356.375344359878</v>
      </c>
    </row>
    <row r="156" spans="1:21" ht="12.75" customHeight="1" x14ac:dyDescent="0.35">
      <c r="A156" s="62"/>
      <c r="B156" s="73" t="s">
        <v>26</v>
      </c>
      <c r="C156" s="69">
        <v>63.763098363006101</v>
      </c>
      <c r="D156" s="69">
        <v>66.130267046016996</v>
      </c>
      <c r="E156" s="69">
        <v>65.691421811926801</v>
      </c>
      <c r="F156" s="67">
        <v>63.2799399826391</v>
      </c>
      <c r="G156" s="69">
        <v>63.7030838805304</v>
      </c>
      <c r="H156" s="69">
        <v>70.492957029145899</v>
      </c>
      <c r="I156" s="67">
        <v>64.975660655876794</v>
      </c>
      <c r="J156" s="69">
        <v>67.498520623904298</v>
      </c>
      <c r="K156" s="69">
        <v>73.745654207798495</v>
      </c>
      <c r="L156" s="67">
        <v>80.530097590355496</v>
      </c>
      <c r="M156" s="69">
        <v>79.901128502386499</v>
      </c>
      <c r="N156" s="69">
        <v>80.032865623427298</v>
      </c>
      <c r="O156" s="69">
        <v>84.685752419792095</v>
      </c>
      <c r="P156" s="69">
        <v>89.197053241181095</v>
      </c>
      <c r="Q156" s="69">
        <v>84.022056356602505</v>
      </c>
      <c r="R156" s="69">
        <v>91.880694302052305</v>
      </c>
      <c r="S156" s="67">
        <v>80.357725482728696</v>
      </c>
      <c r="T156" s="69">
        <v>77.232479259034804</v>
      </c>
      <c r="U156" s="69">
        <v>75.423544425529698</v>
      </c>
    </row>
    <row r="157" spans="1:21" ht="12.75" customHeight="1" x14ac:dyDescent="0.35">
      <c r="A157" s="62"/>
      <c r="B157" s="73" t="s">
        <v>27</v>
      </c>
      <c r="C157" s="69">
        <v>41.212852630500002</v>
      </c>
      <c r="D157" s="69">
        <v>37.019462198799999</v>
      </c>
      <c r="E157" s="69">
        <v>27.580863186799998</v>
      </c>
      <c r="F157" s="69">
        <v>22.219291137199999</v>
      </c>
      <c r="G157" s="69">
        <v>18.974707715499999</v>
      </c>
      <c r="H157" s="69">
        <v>16.002120826430001</v>
      </c>
      <c r="I157" s="69">
        <v>16.032162238289999</v>
      </c>
      <c r="J157" s="69">
        <v>13.326019302500001</v>
      </c>
      <c r="K157" s="69">
        <v>11.4486368287</v>
      </c>
      <c r="L157" s="69">
        <v>9.5114745932000009</v>
      </c>
      <c r="M157" s="69">
        <v>8.4869068139100001</v>
      </c>
      <c r="N157" s="69">
        <v>9.4376757868250003</v>
      </c>
      <c r="O157" s="69">
        <v>9.7342892055300005</v>
      </c>
      <c r="P157" s="69">
        <v>10.2182960571</v>
      </c>
      <c r="Q157" s="69">
        <v>10.361749111</v>
      </c>
      <c r="R157" s="69">
        <v>10.502412333000001</v>
      </c>
      <c r="S157" s="67" t="s">
        <v>175</v>
      </c>
      <c r="T157" s="69" t="s">
        <v>175</v>
      </c>
      <c r="U157" s="69" t="s">
        <v>175</v>
      </c>
    </row>
    <row r="158" spans="1:21" ht="12.75" customHeight="1" x14ac:dyDescent="0.35">
      <c r="A158" s="62"/>
      <c r="B158" s="72" t="s">
        <v>28</v>
      </c>
      <c r="C158" s="68">
        <v>206.51367650294</v>
      </c>
      <c r="D158" s="68">
        <v>154.22173615949399</v>
      </c>
      <c r="E158" s="68">
        <v>143.103348126952</v>
      </c>
      <c r="F158" s="68">
        <v>139.559426932333</v>
      </c>
      <c r="G158" s="68">
        <v>133.798663364487</v>
      </c>
      <c r="H158" s="68">
        <v>141.48418026576701</v>
      </c>
      <c r="I158" s="68">
        <v>148.52706915416499</v>
      </c>
      <c r="J158" s="68">
        <v>129.62802015589301</v>
      </c>
      <c r="K158" s="68">
        <v>109.56818136061</v>
      </c>
      <c r="L158" s="68">
        <v>93.506838871220495</v>
      </c>
      <c r="M158" s="68">
        <v>98.2314509072352</v>
      </c>
      <c r="N158" s="68">
        <v>101.935604090232</v>
      </c>
      <c r="O158" s="68">
        <v>110.56257963667601</v>
      </c>
      <c r="P158" s="68">
        <v>117.56655323824801</v>
      </c>
      <c r="Q158" s="68">
        <v>119.99811010339</v>
      </c>
      <c r="R158" s="68">
        <v>112.344265317939</v>
      </c>
      <c r="S158" s="68">
        <v>116.978427343474</v>
      </c>
      <c r="T158" s="68">
        <v>116.52984170561901</v>
      </c>
      <c r="U158" s="68">
        <v>109.50131358455501</v>
      </c>
    </row>
    <row r="159" spans="1:21" ht="12.75" customHeight="1" x14ac:dyDescent="0.35">
      <c r="A159" s="62"/>
      <c r="B159" s="72" t="s">
        <v>83</v>
      </c>
      <c r="C159" s="68">
        <v>3438.9749145082701</v>
      </c>
      <c r="D159" s="68">
        <v>3249.7384018539301</v>
      </c>
      <c r="E159" s="68">
        <v>2655.9950962256398</v>
      </c>
      <c r="F159" s="68">
        <v>2417.4292021504898</v>
      </c>
      <c r="G159" s="68">
        <v>2142.6829389326399</v>
      </c>
      <c r="H159" s="68">
        <v>2079.9193972093099</v>
      </c>
      <c r="I159" s="68">
        <v>2038.14447824904</v>
      </c>
      <c r="J159" s="68">
        <v>1877.0974262565901</v>
      </c>
      <c r="K159" s="68">
        <v>1711.99561315592</v>
      </c>
      <c r="L159" s="68">
        <v>1660.00059611145</v>
      </c>
      <c r="M159" s="68">
        <v>1653.0876785892899</v>
      </c>
      <c r="N159" s="68">
        <v>1608.7847506871699</v>
      </c>
      <c r="O159" s="68">
        <v>1631.58945846138</v>
      </c>
      <c r="P159" s="68">
        <v>1671.78864960039</v>
      </c>
      <c r="Q159" s="68">
        <v>1675.93577343128</v>
      </c>
      <c r="R159" s="68">
        <v>1695.3442696730899</v>
      </c>
      <c r="S159" s="68">
        <v>1751.9355470242499</v>
      </c>
      <c r="T159" s="68">
        <v>1757.8417153912101</v>
      </c>
      <c r="U159" s="68">
        <v>1690.9743685708199</v>
      </c>
    </row>
    <row r="160" spans="1:21" ht="12.75" customHeight="1" x14ac:dyDescent="0.35">
      <c r="A160" s="62"/>
      <c r="B160" s="72" t="s">
        <v>133</v>
      </c>
      <c r="C160" s="71" t="s">
        <v>175</v>
      </c>
      <c r="D160" s="71" t="s">
        <v>175</v>
      </c>
      <c r="E160" s="71" t="s">
        <v>175</v>
      </c>
      <c r="F160" s="71" t="s">
        <v>175</v>
      </c>
      <c r="G160" s="68" t="s">
        <v>175</v>
      </c>
      <c r="H160" s="68" t="s">
        <v>175</v>
      </c>
      <c r="I160" s="68" t="s">
        <v>175</v>
      </c>
      <c r="J160" s="68" t="s">
        <v>175</v>
      </c>
      <c r="K160" s="68" t="s">
        <v>175</v>
      </c>
      <c r="L160" s="68" t="s">
        <v>175</v>
      </c>
      <c r="M160" s="68" t="s">
        <v>175</v>
      </c>
      <c r="N160" s="68" t="s">
        <v>175</v>
      </c>
      <c r="O160" s="76">
        <v>-4.6287050699999996</v>
      </c>
      <c r="P160" s="71" t="s">
        <v>175</v>
      </c>
      <c r="Q160" s="71" t="s">
        <v>175</v>
      </c>
      <c r="R160" s="71" t="s">
        <v>175</v>
      </c>
      <c r="S160" s="71" t="s">
        <v>175</v>
      </c>
      <c r="T160" s="71" t="s">
        <v>175</v>
      </c>
      <c r="U160" s="71" t="s">
        <v>175</v>
      </c>
    </row>
    <row r="161" spans="1:21" ht="12.75" customHeight="1" x14ac:dyDescent="0.35">
      <c r="A161" s="62"/>
      <c r="B161" s="72" t="s">
        <v>166</v>
      </c>
      <c r="C161" s="71" t="s">
        <v>175</v>
      </c>
      <c r="D161" s="71" t="s">
        <v>175</v>
      </c>
      <c r="E161" s="71" t="s">
        <v>175</v>
      </c>
      <c r="F161" s="68" t="s">
        <v>175</v>
      </c>
      <c r="G161" s="71">
        <v>7.4653499999999998E-2</v>
      </c>
      <c r="H161" s="71" t="s">
        <v>175</v>
      </c>
      <c r="I161" s="71" t="s">
        <v>175</v>
      </c>
      <c r="J161" s="71" t="s">
        <v>175</v>
      </c>
      <c r="K161" s="71" t="s">
        <v>175</v>
      </c>
      <c r="L161" s="71" t="s">
        <v>175</v>
      </c>
      <c r="M161" s="71" t="s">
        <v>175</v>
      </c>
      <c r="N161" s="71" t="s">
        <v>175</v>
      </c>
      <c r="O161" s="71" t="s">
        <v>175</v>
      </c>
      <c r="P161" s="71" t="s">
        <v>175</v>
      </c>
      <c r="Q161" s="71" t="s">
        <v>175</v>
      </c>
      <c r="R161" s="71" t="s">
        <v>175</v>
      </c>
      <c r="S161" s="71" t="s">
        <v>175</v>
      </c>
      <c r="T161" s="71" t="s">
        <v>175</v>
      </c>
      <c r="U161" s="71" t="s">
        <v>175</v>
      </c>
    </row>
    <row r="162" spans="1:21" ht="12.75" customHeight="1" x14ac:dyDescent="0.35">
      <c r="A162" s="62"/>
      <c r="B162" s="72" t="s">
        <v>84</v>
      </c>
      <c r="C162" s="71" t="s">
        <v>175</v>
      </c>
      <c r="D162" s="71" t="s">
        <v>175</v>
      </c>
      <c r="E162" s="71" t="s">
        <v>175</v>
      </c>
      <c r="F162" s="68" t="s">
        <v>175</v>
      </c>
      <c r="G162" s="71">
        <v>0.54083643000000003</v>
      </c>
      <c r="H162" s="71" t="s">
        <v>175</v>
      </c>
      <c r="I162" s="68" t="s">
        <v>175</v>
      </c>
      <c r="J162" s="71" t="s">
        <v>175</v>
      </c>
      <c r="K162" s="71" t="s">
        <v>175</v>
      </c>
      <c r="L162" s="71" t="s">
        <v>175</v>
      </c>
      <c r="M162" s="71" t="s">
        <v>175</v>
      </c>
      <c r="N162" s="71" t="s">
        <v>175</v>
      </c>
      <c r="O162" s="71" t="s">
        <v>175</v>
      </c>
      <c r="P162" s="71" t="s">
        <v>175</v>
      </c>
      <c r="Q162" s="71" t="s">
        <v>175</v>
      </c>
      <c r="R162" s="71" t="s">
        <v>175</v>
      </c>
      <c r="S162" s="68" t="s">
        <v>175</v>
      </c>
      <c r="T162" s="71" t="s">
        <v>175</v>
      </c>
      <c r="U162" s="71" t="s">
        <v>175</v>
      </c>
    </row>
    <row r="163" spans="1:21" ht="12.75" customHeight="1" x14ac:dyDescent="0.35">
      <c r="A163" s="62"/>
      <c r="B163" s="73" t="s">
        <v>134</v>
      </c>
      <c r="C163" s="69" t="s">
        <v>175</v>
      </c>
      <c r="D163" s="69" t="s">
        <v>175</v>
      </c>
      <c r="E163" s="69" t="s">
        <v>175</v>
      </c>
      <c r="F163" s="67" t="s">
        <v>175</v>
      </c>
      <c r="G163" s="69">
        <v>0.47885306770000002</v>
      </c>
      <c r="H163" s="69" t="s">
        <v>175</v>
      </c>
      <c r="I163" s="69" t="s">
        <v>175</v>
      </c>
      <c r="J163" s="69" t="s">
        <v>175</v>
      </c>
      <c r="K163" s="69" t="s">
        <v>175</v>
      </c>
      <c r="L163" s="69" t="s">
        <v>175</v>
      </c>
      <c r="M163" s="69" t="s">
        <v>175</v>
      </c>
      <c r="N163" s="69" t="s">
        <v>175</v>
      </c>
      <c r="O163" s="69" t="s">
        <v>175</v>
      </c>
      <c r="P163" s="69" t="s">
        <v>175</v>
      </c>
      <c r="Q163" s="69" t="s">
        <v>175</v>
      </c>
      <c r="R163" s="69" t="s">
        <v>175</v>
      </c>
      <c r="S163" s="69" t="s">
        <v>175</v>
      </c>
      <c r="T163" s="69" t="s">
        <v>175</v>
      </c>
      <c r="U163" s="69" t="s">
        <v>175</v>
      </c>
    </row>
    <row r="164" spans="1:21" customFormat="1" x14ac:dyDescent="0.35">
      <c r="B164" s="73" t="s">
        <v>181</v>
      </c>
      <c r="C164" s="69" t="s">
        <v>175</v>
      </c>
      <c r="D164" s="69" t="s">
        <v>175</v>
      </c>
      <c r="E164" s="69" t="s">
        <v>175</v>
      </c>
      <c r="F164" s="67" t="s">
        <v>175</v>
      </c>
      <c r="G164" s="69" t="s">
        <v>175</v>
      </c>
      <c r="H164" s="69" t="s">
        <v>175</v>
      </c>
      <c r="I164" s="69" t="s">
        <v>175</v>
      </c>
      <c r="J164" s="69" t="s">
        <v>175</v>
      </c>
      <c r="K164" s="69" t="s">
        <v>175</v>
      </c>
      <c r="L164" s="69" t="s">
        <v>175</v>
      </c>
      <c r="M164" s="69" t="s">
        <v>175</v>
      </c>
      <c r="N164" s="69" t="s">
        <v>175</v>
      </c>
      <c r="O164" s="69" t="s">
        <v>175</v>
      </c>
      <c r="P164" s="69" t="s">
        <v>175</v>
      </c>
      <c r="Q164" s="69" t="s">
        <v>175</v>
      </c>
      <c r="R164" s="69" t="s">
        <v>175</v>
      </c>
      <c r="S164" s="69" t="s">
        <v>175</v>
      </c>
      <c r="T164" s="69">
        <v>0.233436</v>
      </c>
      <c r="U164" s="69" t="s">
        <v>175</v>
      </c>
    </row>
    <row r="165" spans="1:21" ht="12.75" customHeight="1" x14ac:dyDescent="0.35">
      <c r="A165" s="62"/>
      <c r="B165" s="73" t="s">
        <v>135</v>
      </c>
      <c r="C165" s="70" t="s">
        <v>175</v>
      </c>
      <c r="D165" s="70" t="s">
        <v>175</v>
      </c>
      <c r="E165" s="70" t="s">
        <v>175</v>
      </c>
      <c r="F165" s="70" t="s">
        <v>175</v>
      </c>
      <c r="G165" s="70" t="s">
        <v>175</v>
      </c>
      <c r="H165" s="70" t="s">
        <v>175</v>
      </c>
      <c r="I165" s="70" t="s">
        <v>175</v>
      </c>
      <c r="J165" s="70" t="s">
        <v>175</v>
      </c>
      <c r="K165" s="78">
        <v>-1.42274736</v>
      </c>
      <c r="L165" s="70" t="s">
        <v>175</v>
      </c>
      <c r="M165" s="70" t="s">
        <v>175</v>
      </c>
      <c r="N165" s="70" t="s">
        <v>175</v>
      </c>
      <c r="O165" s="70" t="s">
        <v>175</v>
      </c>
      <c r="P165" s="70" t="s">
        <v>175</v>
      </c>
      <c r="Q165" s="70" t="s">
        <v>175</v>
      </c>
      <c r="R165" s="70" t="s">
        <v>175</v>
      </c>
      <c r="S165" s="70" t="s">
        <v>175</v>
      </c>
      <c r="T165" s="70" t="s">
        <v>175</v>
      </c>
      <c r="U165" s="70" t="s">
        <v>175</v>
      </c>
    </row>
    <row r="166" spans="1:21" ht="12.75" customHeight="1" x14ac:dyDescent="0.35">
      <c r="A166" s="62"/>
      <c r="B166" s="73" t="s">
        <v>167</v>
      </c>
      <c r="C166" s="69">
        <v>150.02897469999999</v>
      </c>
      <c r="D166" s="69" t="s">
        <v>175</v>
      </c>
      <c r="E166" s="69" t="s">
        <v>175</v>
      </c>
      <c r="F166" s="67" t="s">
        <v>175</v>
      </c>
      <c r="G166" s="69" t="s">
        <v>175</v>
      </c>
      <c r="H166" s="69" t="s">
        <v>175</v>
      </c>
      <c r="I166" s="67" t="s">
        <v>175</v>
      </c>
      <c r="J166" s="69" t="s">
        <v>175</v>
      </c>
      <c r="K166" s="69" t="s">
        <v>175</v>
      </c>
      <c r="L166" s="67" t="s">
        <v>175</v>
      </c>
      <c r="M166" s="69" t="s">
        <v>175</v>
      </c>
      <c r="N166" s="69" t="s">
        <v>175</v>
      </c>
      <c r="O166" s="69" t="s">
        <v>175</v>
      </c>
      <c r="P166" s="69" t="s">
        <v>175</v>
      </c>
      <c r="Q166" s="69" t="s">
        <v>175</v>
      </c>
      <c r="R166" s="69" t="s">
        <v>175</v>
      </c>
      <c r="S166" s="67" t="s">
        <v>175</v>
      </c>
      <c r="T166" s="69" t="s">
        <v>175</v>
      </c>
      <c r="U166" s="69" t="s">
        <v>175</v>
      </c>
    </row>
    <row r="167" spans="1:21" ht="12.75" customHeight="1" x14ac:dyDescent="0.35">
      <c r="A167" s="62"/>
      <c r="B167" s="73" t="s">
        <v>136</v>
      </c>
      <c r="C167" s="69" t="s">
        <v>175</v>
      </c>
      <c r="D167" s="69" t="s">
        <v>175</v>
      </c>
      <c r="E167" s="69" t="s">
        <v>175</v>
      </c>
      <c r="F167" s="69" t="s">
        <v>175</v>
      </c>
      <c r="G167" s="69">
        <v>3.3208929999999999</v>
      </c>
      <c r="H167" s="69">
        <v>3.5713279999999998</v>
      </c>
      <c r="I167" s="69" t="s">
        <v>175</v>
      </c>
      <c r="J167" s="69" t="s">
        <v>175</v>
      </c>
      <c r="K167" s="69" t="s">
        <v>175</v>
      </c>
      <c r="L167" s="69" t="s">
        <v>175</v>
      </c>
      <c r="M167" s="69" t="s">
        <v>175</v>
      </c>
      <c r="N167" s="69" t="s">
        <v>175</v>
      </c>
      <c r="O167" s="69" t="s">
        <v>175</v>
      </c>
      <c r="P167" s="69" t="s">
        <v>175</v>
      </c>
      <c r="Q167" s="69" t="s">
        <v>175</v>
      </c>
      <c r="R167" s="69" t="s">
        <v>175</v>
      </c>
      <c r="S167" s="67" t="s">
        <v>175</v>
      </c>
      <c r="T167" s="69" t="s">
        <v>175</v>
      </c>
      <c r="U167" s="69" t="s">
        <v>175</v>
      </c>
    </row>
    <row r="168" spans="1:21" ht="12.75" customHeight="1" x14ac:dyDescent="0.35">
      <c r="A168" s="62"/>
      <c r="B168" s="72" t="s">
        <v>137</v>
      </c>
      <c r="C168" s="68" t="s">
        <v>175</v>
      </c>
      <c r="D168" s="68" t="s">
        <v>175</v>
      </c>
      <c r="E168" s="68" t="s">
        <v>175</v>
      </c>
      <c r="F168" s="68" t="s">
        <v>175</v>
      </c>
      <c r="G168" s="68" t="s">
        <v>175</v>
      </c>
      <c r="H168" s="77">
        <v>-0.57636359999999998</v>
      </c>
      <c r="I168" s="68" t="s">
        <v>175</v>
      </c>
      <c r="J168" s="68" t="s">
        <v>175</v>
      </c>
      <c r="K168" s="68" t="s">
        <v>175</v>
      </c>
      <c r="L168" s="68" t="s">
        <v>175</v>
      </c>
      <c r="M168" s="68" t="s">
        <v>175</v>
      </c>
      <c r="N168" s="68" t="s">
        <v>175</v>
      </c>
      <c r="O168" s="68" t="s">
        <v>175</v>
      </c>
      <c r="P168" s="68" t="s">
        <v>175</v>
      </c>
      <c r="Q168" s="68" t="s">
        <v>175</v>
      </c>
      <c r="R168" s="68" t="s">
        <v>175</v>
      </c>
      <c r="S168" s="68" t="s">
        <v>175</v>
      </c>
      <c r="T168" s="68" t="s">
        <v>175</v>
      </c>
      <c r="U168" s="68" t="s">
        <v>175</v>
      </c>
    </row>
    <row r="169" spans="1:21" ht="12.75" customHeight="1" x14ac:dyDescent="0.35">
      <c r="A169" s="62"/>
      <c r="B169" s="72" t="s">
        <v>168</v>
      </c>
      <c r="C169" s="68" t="s">
        <v>175</v>
      </c>
      <c r="D169" s="68" t="s">
        <v>175</v>
      </c>
      <c r="E169" s="68" t="s">
        <v>175</v>
      </c>
      <c r="F169" s="68" t="s">
        <v>175</v>
      </c>
      <c r="G169" s="68">
        <v>26.859079999999999</v>
      </c>
      <c r="H169" s="68" t="s">
        <v>175</v>
      </c>
      <c r="I169" s="68" t="s">
        <v>175</v>
      </c>
      <c r="J169" s="68" t="s">
        <v>175</v>
      </c>
      <c r="K169" s="68" t="s">
        <v>175</v>
      </c>
      <c r="L169" s="68" t="s">
        <v>175</v>
      </c>
      <c r="M169" s="68" t="s">
        <v>175</v>
      </c>
      <c r="N169" s="68" t="s">
        <v>175</v>
      </c>
      <c r="O169" s="68" t="s">
        <v>175</v>
      </c>
      <c r="P169" s="68" t="s">
        <v>175</v>
      </c>
      <c r="Q169" s="68" t="s">
        <v>175</v>
      </c>
      <c r="R169" s="68" t="s">
        <v>175</v>
      </c>
      <c r="S169" s="68" t="s">
        <v>175</v>
      </c>
      <c r="T169" s="68" t="s">
        <v>175</v>
      </c>
      <c r="U169" s="68" t="s">
        <v>175</v>
      </c>
    </row>
    <row r="170" spans="1:21" ht="12.75" customHeight="1" x14ac:dyDescent="0.35">
      <c r="A170" s="62"/>
      <c r="B170" s="72" t="s">
        <v>85</v>
      </c>
      <c r="C170" s="71">
        <v>71.507015896010699</v>
      </c>
      <c r="D170" s="71">
        <v>62.726897624720401</v>
      </c>
      <c r="E170" s="71">
        <v>57.393738234897398</v>
      </c>
      <c r="F170" s="71">
        <v>51.904929290597302</v>
      </c>
      <c r="G170" s="68">
        <v>51.063888219964397</v>
      </c>
      <c r="H170" s="68">
        <v>50.609739053099602</v>
      </c>
      <c r="I170" s="68">
        <v>49.379089934592201</v>
      </c>
      <c r="J170" s="68">
        <v>49.258814188730597</v>
      </c>
      <c r="K170" s="68">
        <v>49.1544254083921</v>
      </c>
      <c r="L170" s="68">
        <v>48.777275050586802</v>
      </c>
      <c r="M170" s="68">
        <v>46.7996941862299</v>
      </c>
      <c r="N170" s="68">
        <v>45.384060818846002</v>
      </c>
      <c r="O170" s="71">
        <v>44.624736786997197</v>
      </c>
      <c r="P170" s="71">
        <v>46.191724778807</v>
      </c>
      <c r="Q170" s="71">
        <v>46.626426623172897</v>
      </c>
      <c r="R170" s="71">
        <v>49.3246471230974</v>
      </c>
      <c r="S170" s="71">
        <v>46.910665453762697</v>
      </c>
      <c r="T170" s="71">
        <v>44.643351077677899</v>
      </c>
      <c r="U170" s="71">
        <v>46.754743167242502</v>
      </c>
    </row>
    <row r="171" spans="1:21" ht="12.75" customHeight="1" x14ac:dyDescent="0.35">
      <c r="A171" s="62"/>
      <c r="B171" s="72" t="s">
        <v>29</v>
      </c>
      <c r="C171" s="71">
        <v>10.549490671252</v>
      </c>
      <c r="D171" s="71">
        <v>9.4875505366366006</v>
      </c>
      <c r="E171" s="71">
        <v>9.3588606679823592</v>
      </c>
      <c r="F171" s="68">
        <v>9.5288100674033203</v>
      </c>
      <c r="G171" s="71">
        <v>9.6932662062986896</v>
      </c>
      <c r="H171" s="71">
        <v>10.565775273561901</v>
      </c>
      <c r="I171" s="71">
        <v>11.2106950590523</v>
      </c>
      <c r="J171" s="71">
        <v>11.5860951937662</v>
      </c>
      <c r="K171" s="71">
        <v>11.4983036336859</v>
      </c>
      <c r="L171" s="71">
        <v>10.7321925946984</v>
      </c>
      <c r="M171" s="71">
        <v>10.167504232899701</v>
      </c>
      <c r="N171" s="71">
        <v>11.060343431580399</v>
      </c>
      <c r="O171" s="71">
        <v>11.3443919192817</v>
      </c>
      <c r="P171" s="71">
        <v>11.4188480075765</v>
      </c>
      <c r="Q171" s="71">
        <v>11.3190287173037</v>
      </c>
      <c r="R171" s="71">
        <v>11.6905681393687</v>
      </c>
      <c r="S171" s="71">
        <v>12.180448490218801</v>
      </c>
      <c r="T171" s="71">
        <v>12.061148375731101</v>
      </c>
      <c r="U171" s="71">
        <v>12.7530931409828</v>
      </c>
    </row>
    <row r="172" spans="1:21" ht="12.75" customHeight="1" x14ac:dyDescent="0.35">
      <c r="A172" s="62"/>
      <c r="B172" s="72" t="s">
        <v>169</v>
      </c>
      <c r="C172" s="71" t="s">
        <v>175</v>
      </c>
      <c r="D172" s="71" t="s">
        <v>175</v>
      </c>
      <c r="E172" s="71" t="s">
        <v>175</v>
      </c>
      <c r="F172" s="68" t="s">
        <v>175</v>
      </c>
      <c r="G172" s="71">
        <v>0.29437999999999998</v>
      </c>
      <c r="H172" s="71" t="s">
        <v>175</v>
      </c>
      <c r="I172" s="68" t="s">
        <v>175</v>
      </c>
      <c r="J172" s="71" t="s">
        <v>175</v>
      </c>
      <c r="K172" s="71" t="s">
        <v>175</v>
      </c>
      <c r="L172" s="71" t="s">
        <v>175</v>
      </c>
      <c r="M172" s="71" t="s">
        <v>175</v>
      </c>
      <c r="N172" s="71" t="s">
        <v>175</v>
      </c>
      <c r="O172" s="71" t="s">
        <v>175</v>
      </c>
      <c r="P172" s="71" t="s">
        <v>175</v>
      </c>
      <c r="Q172" s="71" t="s">
        <v>175</v>
      </c>
      <c r="R172" s="71" t="s">
        <v>175</v>
      </c>
      <c r="S172" s="68" t="s">
        <v>175</v>
      </c>
      <c r="T172" s="71" t="s">
        <v>175</v>
      </c>
      <c r="U172" s="71" t="s">
        <v>175</v>
      </c>
    </row>
    <row r="173" spans="1:21" ht="12.75" customHeight="1" x14ac:dyDescent="0.35">
      <c r="A173" s="62"/>
      <c r="B173" s="73" t="s">
        <v>170</v>
      </c>
      <c r="C173" s="69">
        <v>330.36698999999999</v>
      </c>
      <c r="D173" s="69" t="s">
        <v>175</v>
      </c>
      <c r="E173" s="69" t="s">
        <v>175</v>
      </c>
      <c r="F173" s="67" t="s">
        <v>175</v>
      </c>
      <c r="G173" s="69">
        <v>361.22120000000001</v>
      </c>
      <c r="H173" s="69" t="s">
        <v>175</v>
      </c>
      <c r="I173" s="69" t="s">
        <v>175</v>
      </c>
      <c r="J173" s="69" t="s">
        <v>175</v>
      </c>
      <c r="K173" s="69" t="s">
        <v>175</v>
      </c>
      <c r="L173" s="69" t="s">
        <v>175</v>
      </c>
      <c r="M173" s="69" t="s">
        <v>175</v>
      </c>
      <c r="N173" s="69" t="s">
        <v>175</v>
      </c>
      <c r="O173" s="69" t="s">
        <v>175</v>
      </c>
      <c r="P173" s="69" t="s">
        <v>175</v>
      </c>
      <c r="Q173" s="69" t="s">
        <v>175</v>
      </c>
      <c r="R173" s="69" t="s">
        <v>175</v>
      </c>
      <c r="S173" s="69" t="s">
        <v>175</v>
      </c>
      <c r="T173" s="69" t="s">
        <v>175</v>
      </c>
      <c r="U173" s="69" t="s">
        <v>175</v>
      </c>
    </row>
    <row r="174" spans="1:21" ht="12.75" customHeight="1" x14ac:dyDescent="0.35">
      <c r="A174" s="62"/>
      <c r="B174" s="73" t="s">
        <v>30</v>
      </c>
      <c r="C174" s="69">
        <v>246.299363382297</v>
      </c>
      <c r="D174" s="69">
        <v>252.54110962431699</v>
      </c>
      <c r="E174" s="69">
        <v>259.28997977179398</v>
      </c>
      <c r="F174" s="67">
        <v>247.52170572449299</v>
      </c>
      <c r="G174" s="69">
        <v>263.14343994617599</v>
      </c>
      <c r="H174" s="69">
        <v>273.71668182955699</v>
      </c>
      <c r="I174" s="69">
        <v>265.27076508468701</v>
      </c>
      <c r="J174" s="69">
        <v>284.87277143393999</v>
      </c>
      <c r="K174" s="69">
        <v>294.11989117214398</v>
      </c>
      <c r="L174" s="69">
        <v>321.95210045214799</v>
      </c>
      <c r="M174" s="69">
        <v>334.63172767825398</v>
      </c>
      <c r="N174" s="69">
        <v>333.62481100322401</v>
      </c>
      <c r="O174" s="69">
        <v>350.14387822499799</v>
      </c>
      <c r="P174" s="69">
        <v>356.96116105998698</v>
      </c>
      <c r="Q174" s="69">
        <v>372.198962627301</v>
      </c>
      <c r="R174" s="69">
        <v>386.45855092622901</v>
      </c>
      <c r="S174" s="69">
        <v>378.29853299864197</v>
      </c>
      <c r="T174" s="69">
        <v>388.73638752519599</v>
      </c>
      <c r="U174" s="69">
        <v>353.96879689429898</v>
      </c>
    </row>
    <row r="175" spans="1:21" ht="12.75" customHeight="1" x14ac:dyDescent="0.35">
      <c r="A175" s="62"/>
      <c r="B175" s="73" t="s">
        <v>86</v>
      </c>
      <c r="C175" s="70" t="s">
        <v>175</v>
      </c>
      <c r="D175" s="70" t="s">
        <v>175</v>
      </c>
      <c r="E175" s="70" t="s">
        <v>175</v>
      </c>
      <c r="F175" s="70">
        <v>406.57600000000002</v>
      </c>
      <c r="G175" s="70">
        <v>57.479964500000001</v>
      </c>
      <c r="H175" s="70">
        <v>408.20699999999999</v>
      </c>
      <c r="I175" s="70" t="s">
        <v>175</v>
      </c>
      <c r="J175" s="70" t="s">
        <v>175</v>
      </c>
      <c r="K175" s="70" t="s">
        <v>175</v>
      </c>
      <c r="L175" s="70" t="s">
        <v>175</v>
      </c>
      <c r="M175" s="70" t="s">
        <v>175</v>
      </c>
      <c r="N175" s="70" t="s">
        <v>175</v>
      </c>
      <c r="O175" s="70" t="s">
        <v>175</v>
      </c>
      <c r="P175" s="70" t="s">
        <v>175</v>
      </c>
      <c r="Q175" s="70" t="s">
        <v>175</v>
      </c>
      <c r="R175" s="70" t="s">
        <v>175</v>
      </c>
      <c r="S175" s="70" t="s">
        <v>175</v>
      </c>
      <c r="T175" s="70" t="s">
        <v>175</v>
      </c>
      <c r="U175" s="70" t="s">
        <v>175</v>
      </c>
    </row>
    <row r="176" spans="1:21" ht="15" customHeight="1" x14ac:dyDescent="0.35">
      <c r="A176" s="62"/>
      <c r="B176" s="73" t="s">
        <v>31</v>
      </c>
      <c r="C176" s="69">
        <v>0.25999015586800001</v>
      </c>
      <c r="D176" s="69" t="s">
        <v>175</v>
      </c>
      <c r="E176" s="69" t="s">
        <v>175</v>
      </c>
      <c r="F176" s="67" t="s">
        <v>175</v>
      </c>
      <c r="G176" s="69">
        <v>0.247382941927</v>
      </c>
      <c r="H176" s="69" t="s">
        <v>175</v>
      </c>
      <c r="I176" s="67" t="s">
        <v>175</v>
      </c>
      <c r="J176" s="69">
        <v>0.27821635681700002</v>
      </c>
      <c r="K176" s="69" t="s">
        <v>175</v>
      </c>
      <c r="L176" s="67" t="s">
        <v>175</v>
      </c>
      <c r="M176" s="69" t="s">
        <v>175</v>
      </c>
      <c r="N176" s="69" t="s">
        <v>175</v>
      </c>
      <c r="O176" s="69" t="s">
        <v>175</v>
      </c>
      <c r="P176" s="69" t="s">
        <v>175</v>
      </c>
      <c r="Q176" s="69" t="s">
        <v>175</v>
      </c>
      <c r="R176" s="69" t="s">
        <v>175</v>
      </c>
      <c r="S176" s="67" t="s">
        <v>175</v>
      </c>
      <c r="T176" s="69" t="s">
        <v>175</v>
      </c>
      <c r="U176" s="69" t="s">
        <v>175</v>
      </c>
    </row>
    <row r="177" spans="1:21" ht="12.75" customHeight="1" x14ac:dyDescent="0.35">
      <c r="A177" s="62"/>
      <c r="B177" s="73" t="s">
        <v>87</v>
      </c>
      <c r="C177" s="69" t="s">
        <v>175</v>
      </c>
      <c r="D177" s="69" t="s">
        <v>175</v>
      </c>
      <c r="E177" s="69" t="s">
        <v>175</v>
      </c>
      <c r="F177" s="69" t="s">
        <v>175</v>
      </c>
      <c r="G177" s="69" t="s">
        <v>175</v>
      </c>
      <c r="H177" s="69">
        <v>71.97</v>
      </c>
      <c r="I177" s="69" t="s">
        <v>175</v>
      </c>
      <c r="J177" s="69" t="s">
        <v>175</v>
      </c>
      <c r="K177" s="69" t="s">
        <v>175</v>
      </c>
      <c r="L177" s="69" t="s">
        <v>175</v>
      </c>
      <c r="M177" s="69" t="s">
        <v>175</v>
      </c>
      <c r="N177" s="69" t="s">
        <v>175</v>
      </c>
      <c r="O177" s="69" t="s">
        <v>175</v>
      </c>
      <c r="P177" s="69" t="s">
        <v>175</v>
      </c>
      <c r="Q177" s="69" t="s">
        <v>175</v>
      </c>
      <c r="R177" s="69" t="s">
        <v>175</v>
      </c>
      <c r="S177" s="67" t="s">
        <v>175</v>
      </c>
      <c r="T177" s="69" t="s">
        <v>175</v>
      </c>
      <c r="U177" s="69" t="s">
        <v>175</v>
      </c>
    </row>
    <row r="178" spans="1:21" ht="12.75" customHeight="1" x14ac:dyDescent="0.35">
      <c r="A178" s="62"/>
      <c r="B178" s="72" t="s">
        <v>138</v>
      </c>
      <c r="C178" s="68" t="s">
        <v>175</v>
      </c>
      <c r="D178" s="68" t="s">
        <v>175</v>
      </c>
      <c r="E178" s="68" t="s">
        <v>175</v>
      </c>
      <c r="F178" s="68" t="s">
        <v>175</v>
      </c>
      <c r="G178" s="68" t="s">
        <v>175</v>
      </c>
      <c r="H178" s="68" t="s">
        <v>175</v>
      </c>
      <c r="I178" s="68" t="s">
        <v>175</v>
      </c>
      <c r="J178" s="68" t="s">
        <v>175</v>
      </c>
      <c r="K178" s="68" t="s">
        <v>175</v>
      </c>
      <c r="L178" s="68" t="s">
        <v>175</v>
      </c>
      <c r="M178" s="68" t="s">
        <v>175</v>
      </c>
      <c r="N178" s="68" t="s">
        <v>175</v>
      </c>
      <c r="O178" s="68" t="s">
        <v>175</v>
      </c>
      <c r="P178" s="68">
        <v>4.87073</v>
      </c>
      <c r="Q178" s="68" t="s">
        <v>175</v>
      </c>
      <c r="R178" s="68" t="s">
        <v>175</v>
      </c>
      <c r="S178" s="68" t="s">
        <v>175</v>
      </c>
      <c r="T178" s="68" t="s">
        <v>175</v>
      </c>
      <c r="U178" s="68" t="s">
        <v>175</v>
      </c>
    </row>
    <row r="179" spans="1:21" ht="12.75" customHeight="1" x14ac:dyDescent="0.35">
      <c r="A179" s="62"/>
      <c r="B179" s="72" t="s">
        <v>88</v>
      </c>
      <c r="C179" s="68" t="s">
        <v>175</v>
      </c>
      <c r="D179" s="68" t="s">
        <v>175</v>
      </c>
      <c r="E179" s="68" t="s">
        <v>175</v>
      </c>
      <c r="F179" s="68" t="s">
        <v>175</v>
      </c>
      <c r="G179" s="68">
        <v>4.2856202000000003</v>
      </c>
      <c r="H179" s="68" t="s">
        <v>175</v>
      </c>
      <c r="I179" s="68" t="s">
        <v>175</v>
      </c>
      <c r="J179" s="68" t="s">
        <v>175</v>
      </c>
      <c r="K179" s="68" t="s">
        <v>175</v>
      </c>
      <c r="L179" s="68" t="s">
        <v>175</v>
      </c>
      <c r="M179" s="68" t="s">
        <v>175</v>
      </c>
      <c r="N179" s="68" t="s">
        <v>175</v>
      </c>
      <c r="O179" s="68" t="s">
        <v>175</v>
      </c>
      <c r="P179" s="68" t="s">
        <v>175</v>
      </c>
      <c r="Q179" s="68" t="s">
        <v>175</v>
      </c>
      <c r="R179" s="68" t="s">
        <v>175</v>
      </c>
      <c r="S179" s="68" t="s">
        <v>175</v>
      </c>
      <c r="T179" s="68" t="s">
        <v>175</v>
      </c>
      <c r="U179" s="68" t="s">
        <v>175</v>
      </c>
    </row>
    <row r="180" spans="1:21" ht="12.75" customHeight="1" x14ac:dyDescent="0.35">
      <c r="A180" s="62"/>
      <c r="B180" s="72" t="s">
        <v>32</v>
      </c>
      <c r="C180" s="71">
        <v>41.395563386934299</v>
      </c>
      <c r="D180" s="71">
        <v>39.852674534277398</v>
      </c>
      <c r="E180" s="71">
        <v>42.842255983911102</v>
      </c>
      <c r="F180" s="71">
        <v>45.755597077252403</v>
      </c>
      <c r="G180" s="68">
        <v>51.146768700570902</v>
      </c>
      <c r="H180" s="68">
        <v>50.598218303616498</v>
      </c>
      <c r="I180" s="68">
        <v>48.569446728305302</v>
      </c>
      <c r="J180" s="68">
        <v>39.090553499867703</v>
      </c>
      <c r="K180" s="68">
        <v>36.941568208034496</v>
      </c>
      <c r="L180" s="68">
        <v>34.730348880235198</v>
      </c>
      <c r="M180" s="68">
        <v>32.735964072864803</v>
      </c>
      <c r="N180" s="68">
        <v>35.8747643192848</v>
      </c>
      <c r="O180" s="71">
        <v>35.979049544195902</v>
      </c>
      <c r="P180" s="71">
        <v>38.077054170362899</v>
      </c>
      <c r="Q180" s="71">
        <v>44.600550305611399</v>
      </c>
      <c r="R180" s="71">
        <v>47.413433092153298</v>
      </c>
      <c r="S180" s="71">
        <v>50.302442602276301</v>
      </c>
      <c r="T180" s="71">
        <v>51.349295190927499</v>
      </c>
      <c r="U180" s="71">
        <v>49.2872734951304</v>
      </c>
    </row>
    <row r="181" spans="1:21" ht="12.75" customHeight="1" x14ac:dyDescent="0.35">
      <c r="A181" s="62"/>
      <c r="B181" s="72" t="s">
        <v>33</v>
      </c>
      <c r="C181" s="71">
        <v>49.992172583713</v>
      </c>
      <c r="D181" s="71">
        <v>51.742783779686199</v>
      </c>
      <c r="E181" s="71">
        <v>52.3114671588772</v>
      </c>
      <c r="F181" s="68">
        <v>47.7417332799074</v>
      </c>
      <c r="G181" s="71">
        <v>45.854913383701501</v>
      </c>
      <c r="H181" s="71">
        <v>47.701882629090697</v>
      </c>
      <c r="I181" s="71">
        <v>48.382000203490101</v>
      </c>
      <c r="J181" s="71">
        <v>48.879890121542203</v>
      </c>
      <c r="K181" s="71">
        <v>50.252537863913702</v>
      </c>
      <c r="L181" s="71">
        <v>51.798955243838797</v>
      </c>
      <c r="M181" s="71">
        <v>52.872424851325697</v>
      </c>
      <c r="N181" s="71">
        <v>54.208503353984199</v>
      </c>
      <c r="O181" s="71">
        <v>52.937515794883303</v>
      </c>
      <c r="P181" s="71">
        <v>51.2761373115437</v>
      </c>
      <c r="Q181" s="71">
        <v>52.635385863834202</v>
      </c>
      <c r="R181" s="71">
        <v>53.228346177010003</v>
      </c>
      <c r="S181" s="71">
        <v>54.226979605006498</v>
      </c>
      <c r="T181" s="71">
        <v>51.765226669059899</v>
      </c>
      <c r="U181" s="71">
        <v>53.4364918147118</v>
      </c>
    </row>
    <row r="182" spans="1:21" ht="12.75" customHeight="1" x14ac:dyDescent="0.35">
      <c r="A182" s="62"/>
      <c r="B182" s="72" t="s">
        <v>34</v>
      </c>
      <c r="C182" s="71">
        <v>22.265000000000001</v>
      </c>
      <c r="D182" s="71">
        <v>22.076000000000001</v>
      </c>
      <c r="E182" s="71">
        <v>18.3949</v>
      </c>
      <c r="F182" s="68">
        <v>16.119</v>
      </c>
      <c r="G182" s="71">
        <v>10.206</v>
      </c>
      <c r="H182" s="71">
        <v>7.649</v>
      </c>
      <c r="I182" s="68">
        <v>6.0129999999999999</v>
      </c>
      <c r="J182" s="71">
        <v>6.0590000000000002</v>
      </c>
      <c r="K182" s="71">
        <v>5.16</v>
      </c>
      <c r="L182" s="71">
        <v>4.8959999999999999</v>
      </c>
      <c r="M182" s="71">
        <v>4.8730000000000002</v>
      </c>
      <c r="N182" s="71">
        <v>5.0979999999999999</v>
      </c>
      <c r="O182" s="71">
        <v>5.2640000000000002</v>
      </c>
      <c r="P182" s="71">
        <v>5.57</v>
      </c>
      <c r="Q182" s="71" t="s">
        <v>175</v>
      </c>
      <c r="R182" s="71" t="s">
        <v>175</v>
      </c>
      <c r="S182" s="68" t="s">
        <v>175</v>
      </c>
      <c r="T182" s="71" t="s">
        <v>175</v>
      </c>
      <c r="U182" s="71" t="s">
        <v>175</v>
      </c>
    </row>
    <row r="183" spans="1:21" ht="12.75" customHeight="1" x14ac:dyDescent="0.35">
      <c r="A183" s="62"/>
      <c r="B183" s="73" t="s">
        <v>139</v>
      </c>
      <c r="C183" s="69" t="s">
        <v>175</v>
      </c>
      <c r="D183" s="69" t="s">
        <v>175</v>
      </c>
      <c r="E183" s="69" t="s">
        <v>175</v>
      </c>
      <c r="F183" s="67" t="s">
        <v>175</v>
      </c>
      <c r="G183" s="69">
        <v>285.843953</v>
      </c>
      <c r="H183" s="69" t="s">
        <v>175</v>
      </c>
      <c r="I183" s="69" t="s">
        <v>175</v>
      </c>
      <c r="J183" s="69" t="s">
        <v>175</v>
      </c>
      <c r="K183" s="69" t="s">
        <v>175</v>
      </c>
      <c r="L183" s="69" t="s">
        <v>175</v>
      </c>
      <c r="M183" s="69" t="s">
        <v>175</v>
      </c>
      <c r="N183" s="69" t="s">
        <v>175</v>
      </c>
      <c r="O183" s="69" t="s">
        <v>175</v>
      </c>
      <c r="P183" s="69" t="s">
        <v>175</v>
      </c>
      <c r="Q183" s="69" t="s">
        <v>175</v>
      </c>
      <c r="R183" s="69" t="s">
        <v>175</v>
      </c>
      <c r="S183" s="69" t="s">
        <v>175</v>
      </c>
      <c r="T183" s="69" t="s">
        <v>175</v>
      </c>
      <c r="U183" s="69" t="s">
        <v>175</v>
      </c>
    </row>
    <row r="184" spans="1:21" ht="21.75" customHeight="1" x14ac:dyDescent="0.35">
      <c r="A184" s="62"/>
      <c r="B184" s="73" t="s">
        <v>171</v>
      </c>
      <c r="C184" s="69">
        <v>11.9112504515894</v>
      </c>
      <c r="D184" s="69">
        <v>10.848024012625601</v>
      </c>
      <c r="E184" s="69">
        <v>10.4620406067004</v>
      </c>
      <c r="F184" s="67">
        <v>11.0637282569988</v>
      </c>
      <c r="G184" s="69">
        <v>10.4263585248352</v>
      </c>
      <c r="H184" s="69">
        <v>10.214490353401199</v>
      </c>
      <c r="I184" s="69">
        <v>9.8043982505527794</v>
      </c>
      <c r="J184" s="69">
        <v>10.128637534344</v>
      </c>
      <c r="K184" s="69">
        <v>10.591115345263001</v>
      </c>
      <c r="L184" s="69">
        <v>10.2662577034456</v>
      </c>
      <c r="M184" s="69">
        <v>11.053371890331301</v>
      </c>
      <c r="N184" s="69">
        <v>9.7674352150164303</v>
      </c>
      <c r="O184" s="69">
        <v>9.61417882426076</v>
      </c>
      <c r="P184" s="69" t="s">
        <v>175</v>
      </c>
      <c r="Q184" s="69" t="s">
        <v>175</v>
      </c>
      <c r="R184" s="69" t="s">
        <v>175</v>
      </c>
      <c r="S184" s="69" t="s">
        <v>175</v>
      </c>
      <c r="T184" s="69" t="s">
        <v>175</v>
      </c>
      <c r="U184" s="69" t="s">
        <v>175</v>
      </c>
    </row>
    <row r="185" spans="1:21" ht="12.75" customHeight="1" x14ac:dyDescent="0.35">
      <c r="A185" s="62"/>
      <c r="B185" s="73" t="s">
        <v>89</v>
      </c>
      <c r="C185" s="70" t="s">
        <v>175</v>
      </c>
      <c r="D185" s="70" t="s">
        <v>175</v>
      </c>
      <c r="E185" s="70">
        <v>18.333939999999998</v>
      </c>
      <c r="F185" s="70">
        <v>21.59845</v>
      </c>
      <c r="G185" s="70">
        <v>23.182359999999999</v>
      </c>
      <c r="H185" s="70">
        <v>25.292394999999999</v>
      </c>
      <c r="I185" s="70">
        <v>28.546880000000002</v>
      </c>
      <c r="J185" s="70">
        <v>33.411499999999997</v>
      </c>
      <c r="K185" s="70">
        <v>34.406610000000001</v>
      </c>
      <c r="L185" s="70" t="s">
        <v>175</v>
      </c>
      <c r="M185" s="70" t="s">
        <v>175</v>
      </c>
      <c r="N185" s="70" t="s">
        <v>175</v>
      </c>
      <c r="O185" s="70" t="s">
        <v>175</v>
      </c>
      <c r="P185" s="70" t="s">
        <v>175</v>
      </c>
      <c r="Q185" s="70" t="s">
        <v>175</v>
      </c>
      <c r="R185" s="70" t="s">
        <v>175</v>
      </c>
      <c r="S185" s="70" t="s">
        <v>175</v>
      </c>
      <c r="T185" s="70" t="s">
        <v>175</v>
      </c>
      <c r="U185" s="70" t="s">
        <v>175</v>
      </c>
    </row>
    <row r="186" spans="1:21" ht="12.75" customHeight="1" x14ac:dyDescent="0.35">
      <c r="A186" s="62"/>
      <c r="B186" s="73" t="s">
        <v>140</v>
      </c>
      <c r="C186" s="69" t="s">
        <v>175</v>
      </c>
      <c r="D186" s="69" t="s">
        <v>175</v>
      </c>
      <c r="E186" s="69" t="s">
        <v>175</v>
      </c>
      <c r="F186" s="67" t="s">
        <v>175</v>
      </c>
      <c r="G186" s="79">
        <v>-8.0409999999999995E-2</v>
      </c>
      <c r="H186" s="69" t="s">
        <v>175</v>
      </c>
      <c r="I186" s="67" t="s">
        <v>175</v>
      </c>
      <c r="J186" s="69" t="s">
        <v>175</v>
      </c>
      <c r="K186" s="69" t="s">
        <v>175</v>
      </c>
      <c r="L186" s="67" t="s">
        <v>175</v>
      </c>
      <c r="M186" s="69" t="s">
        <v>175</v>
      </c>
      <c r="N186" s="69" t="s">
        <v>175</v>
      </c>
      <c r="O186" s="69" t="s">
        <v>175</v>
      </c>
      <c r="P186" s="69" t="s">
        <v>175</v>
      </c>
      <c r="Q186" s="69" t="s">
        <v>175</v>
      </c>
      <c r="R186" s="69" t="s">
        <v>175</v>
      </c>
      <c r="S186" s="67" t="s">
        <v>175</v>
      </c>
      <c r="T186" s="69" t="s">
        <v>175</v>
      </c>
      <c r="U186" s="69" t="s">
        <v>175</v>
      </c>
    </row>
    <row r="187" spans="1:21" ht="12.75" customHeight="1" x14ac:dyDescent="0.35">
      <c r="A187" s="62"/>
      <c r="B187" s="73" t="s">
        <v>90</v>
      </c>
      <c r="C187" s="69">
        <v>14.510031</v>
      </c>
      <c r="D187" s="69" t="s">
        <v>175</v>
      </c>
      <c r="E187" s="69" t="s">
        <v>175</v>
      </c>
      <c r="F187" s="69" t="s">
        <v>175</v>
      </c>
      <c r="G187" s="69" t="s">
        <v>175</v>
      </c>
      <c r="H187" s="69" t="s">
        <v>175</v>
      </c>
      <c r="I187" s="69" t="s">
        <v>175</v>
      </c>
      <c r="J187" s="69" t="s">
        <v>175</v>
      </c>
      <c r="K187" s="69" t="s">
        <v>175</v>
      </c>
      <c r="L187" s="69" t="s">
        <v>175</v>
      </c>
      <c r="M187" s="69" t="s">
        <v>175</v>
      </c>
      <c r="N187" s="69" t="s">
        <v>175</v>
      </c>
      <c r="O187" s="69" t="s">
        <v>175</v>
      </c>
      <c r="P187" s="69" t="s">
        <v>175</v>
      </c>
      <c r="Q187" s="69" t="s">
        <v>175</v>
      </c>
      <c r="R187" s="69" t="s">
        <v>175</v>
      </c>
      <c r="S187" s="67" t="s">
        <v>175</v>
      </c>
      <c r="T187" s="69" t="s">
        <v>175</v>
      </c>
      <c r="U187" s="69" t="s">
        <v>175</v>
      </c>
    </row>
    <row r="188" spans="1:21" ht="12.75" customHeight="1" x14ac:dyDescent="0.35">
      <c r="A188" s="62"/>
      <c r="B188" s="72" t="s">
        <v>91</v>
      </c>
      <c r="C188" s="68" t="s">
        <v>175</v>
      </c>
      <c r="D188" s="68" t="s">
        <v>175</v>
      </c>
      <c r="E188" s="68" t="s">
        <v>175</v>
      </c>
      <c r="F188" s="68" t="s">
        <v>175</v>
      </c>
      <c r="G188" s="68">
        <v>23.368054999999998</v>
      </c>
      <c r="H188" s="68" t="s">
        <v>175</v>
      </c>
      <c r="I188" s="68" t="s">
        <v>175</v>
      </c>
      <c r="J188" s="68" t="s">
        <v>175</v>
      </c>
      <c r="K188" s="68" t="s">
        <v>175</v>
      </c>
      <c r="L188" s="68" t="s">
        <v>175</v>
      </c>
      <c r="M188" s="68" t="s">
        <v>175</v>
      </c>
      <c r="N188" s="68" t="s">
        <v>175</v>
      </c>
      <c r="O188" s="68" t="s">
        <v>175</v>
      </c>
      <c r="P188" s="68" t="s">
        <v>175</v>
      </c>
      <c r="Q188" s="68" t="s">
        <v>175</v>
      </c>
      <c r="R188" s="68" t="s">
        <v>175</v>
      </c>
      <c r="S188" s="68" t="s">
        <v>175</v>
      </c>
      <c r="T188" s="68" t="s">
        <v>175</v>
      </c>
      <c r="U188" s="68" t="s">
        <v>175</v>
      </c>
    </row>
    <row r="189" spans="1:21" ht="12.75" customHeight="1" x14ac:dyDescent="0.35">
      <c r="A189" s="62"/>
      <c r="B189" s="72" t="s">
        <v>92</v>
      </c>
      <c r="C189" s="68">
        <v>142.15873176554899</v>
      </c>
      <c r="D189" s="68">
        <v>142.81382548587101</v>
      </c>
      <c r="E189" s="68">
        <v>149.578320530273</v>
      </c>
      <c r="F189" s="68">
        <v>161.40362144119001</v>
      </c>
      <c r="G189" s="68">
        <v>154.95309032043099</v>
      </c>
      <c r="H189" s="68">
        <v>175.67107754183201</v>
      </c>
      <c r="I189" s="68">
        <v>196.19161235905699</v>
      </c>
      <c r="J189" s="68">
        <v>207.54521841356899</v>
      </c>
      <c r="K189" s="68">
        <v>208.40632891317</v>
      </c>
      <c r="L189" s="68">
        <v>208.330756676454</v>
      </c>
      <c r="M189" s="68">
        <v>229.44796516739601</v>
      </c>
      <c r="N189" s="68">
        <v>205.98826543793899</v>
      </c>
      <c r="O189" s="68">
        <v>217.28602299933999</v>
      </c>
      <c r="P189" s="68">
        <v>235.19020898940599</v>
      </c>
      <c r="Q189" s="68">
        <v>237.157536318333</v>
      </c>
      <c r="R189" s="68">
        <v>260.33435543900401</v>
      </c>
      <c r="S189" s="68">
        <v>273.70376192150599</v>
      </c>
      <c r="T189" s="68">
        <v>303.701607758031</v>
      </c>
      <c r="U189" s="68">
        <v>285.92244182546898</v>
      </c>
    </row>
    <row r="190" spans="1:21" ht="12.75" customHeight="1" x14ac:dyDescent="0.35">
      <c r="A190" s="62"/>
      <c r="B190" s="72" t="s">
        <v>93</v>
      </c>
      <c r="C190" s="71" t="s">
        <v>175</v>
      </c>
      <c r="D190" s="71" t="s">
        <v>175</v>
      </c>
      <c r="E190" s="71" t="s">
        <v>175</v>
      </c>
      <c r="F190" s="71" t="s">
        <v>175</v>
      </c>
      <c r="G190" s="68">
        <v>51.928940099999998</v>
      </c>
      <c r="H190" s="68" t="s">
        <v>175</v>
      </c>
      <c r="I190" s="68" t="s">
        <v>175</v>
      </c>
      <c r="J190" s="68" t="s">
        <v>175</v>
      </c>
      <c r="K190" s="68" t="s">
        <v>175</v>
      </c>
      <c r="L190" s="68" t="s">
        <v>175</v>
      </c>
      <c r="M190" s="68" t="s">
        <v>175</v>
      </c>
      <c r="N190" s="68" t="s">
        <v>175</v>
      </c>
      <c r="O190" s="71" t="s">
        <v>175</v>
      </c>
      <c r="P190" s="71" t="s">
        <v>175</v>
      </c>
      <c r="Q190" s="71" t="s">
        <v>175</v>
      </c>
      <c r="R190" s="71" t="s">
        <v>175</v>
      </c>
      <c r="S190" s="71" t="s">
        <v>175</v>
      </c>
      <c r="T190" s="71" t="s">
        <v>175</v>
      </c>
      <c r="U190" s="71" t="s">
        <v>175</v>
      </c>
    </row>
    <row r="191" spans="1:21" ht="12.75" customHeight="1" x14ac:dyDescent="0.35">
      <c r="A191" s="62"/>
      <c r="B191" s="72" t="s">
        <v>172</v>
      </c>
      <c r="C191" s="71" t="s">
        <v>175</v>
      </c>
      <c r="D191" s="71" t="s">
        <v>175</v>
      </c>
      <c r="E191" s="71" t="s">
        <v>175</v>
      </c>
      <c r="F191" s="68" t="s">
        <v>175</v>
      </c>
      <c r="G191" s="71">
        <v>5.5620701253000001E-3</v>
      </c>
      <c r="H191" s="71" t="s">
        <v>175</v>
      </c>
      <c r="I191" s="71" t="s">
        <v>175</v>
      </c>
      <c r="J191" s="71" t="s">
        <v>175</v>
      </c>
      <c r="K191" s="71" t="s">
        <v>175</v>
      </c>
      <c r="L191" s="71" t="s">
        <v>175</v>
      </c>
      <c r="M191" s="71" t="s">
        <v>175</v>
      </c>
      <c r="N191" s="71" t="s">
        <v>175</v>
      </c>
      <c r="O191" s="71" t="s">
        <v>175</v>
      </c>
      <c r="P191" s="71" t="s">
        <v>175</v>
      </c>
      <c r="Q191" s="71" t="s">
        <v>175</v>
      </c>
      <c r="R191" s="71" t="s">
        <v>175</v>
      </c>
      <c r="S191" s="71" t="s">
        <v>175</v>
      </c>
      <c r="T191" s="71" t="s">
        <v>175</v>
      </c>
      <c r="U191" s="71" t="s">
        <v>175</v>
      </c>
    </row>
    <row r="192" spans="1:21" ht="12.75" customHeight="1" x14ac:dyDescent="0.35">
      <c r="A192" s="62"/>
      <c r="B192" s="72" t="s">
        <v>141</v>
      </c>
      <c r="C192" s="71" t="s">
        <v>175</v>
      </c>
      <c r="D192" s="71" t="s">
        <v>175</v>
      </c>
      <c r="E192" s="71" t="s">
        <v>175</v>
      </c>
      <c r="F192" s="68" t="s">
        <v>175</v>
      </c>
      <c r="G192" s="71">
        <v>49.799864999999997</v>
      </c>
      <c r="H192" s="71" t="s">
        <v>175</v>
      </c>
      <c r="I192" s="68" t="s">
        <v>175</v>
      </c>
      <c r="J192" s="71" t="s">
        <v>175</v>
      </c>
      <c r="K192" s="71" t="s">
        <v>175</v>
      </c>
      <c r="L192" s="71" t="s">
        <v>175</v>
      </c>
      <c r="M192" s="71" t="s">
        <v>175</v>
      </c>
      <c r="N192" s="71" t="s">
        <v>175</v>
      </c>
      <c r="O192" s="71" t="s">
        <v>175</v>
      </c>
      <c r="P192" s="71" t="s">
        <v>175</v>
      </c>
      <c r="Q192" s="71" t="s">
        <v>175</v>
      </c>
      <c r="R192" s="71" t="s">
        <v>175</v>
      </c>
      <c r="S192" s="68" t="s">
        <v>175</v>
      </c>
      <c r="T192" s="71" t="s">
        <v>175</v>
      </c>
      <c r="U192" s="71" t="s">
        <v>175</v>
      </c>
    </row>
    <row r="193" spans="1:21" ht="12.75" customHeight="1" x14ac:dyDescent="0.35">
      <c r="A193" s="62"/>
      <c r="B193" s="73" t="s">
        <v>94</v>
      </c>
      <c r="C193" s="69">
        <v>859.18984242989598</v>
      </c>
      <c r="D193" s="69">
        <v>739.30870527138904</v>
      </c>
      <c r="E193" s="69">
        <v>653.50212094962706</v>
      </c>
      <c r="F193" s="67">
        <v>594.50302057932299</v>
      </c>
      <c r="G193" s="69">
        <v>526.23098911972897</v>
      </c>
      <c r="H193" s="69">
        <v>478.427263389666</v>
      </c>
      <c r="I193" s="69">
        <v>419.33581962794602</v>
      </c>
      <c r="J193" s="69">
        <v>412.28996075632301</v>
      </c>
      <c r="K193" s="69">
        <v>362.76191882066399</v>
      </c>
      <c r="L193" s="69">
        <v>348.71004048344901</v>
      </c>
      <c r="M193" s="69">
        <v>341.442159003455</v>
      </c>
      <c r="N193" s="69">
        <v>346.245792662925</v>
      </c>
      <c r="O193" s="69">
        <v>364.57267791053903</v>
      </c>
      <c r="P193" s="69">
        <v>368.64433160489898</v>
      </c>
      <c r="Q193" s="69">
        <v>376.92251678942102</v>
      </c>
      <c r="R193" s="69">
        <v>382.74622930722302</v>
      </c>
      <c r="S193" s="69">
        <v>400.37942715299999</v>
      </c>
      <c r="T193" s="69">
        <v>390.29813567145402</v>
      </c>
      <c r="U193" s="69">
        <v>411.21385285568101</v>
      </c>
    </row>
    <row r="194" spans="1:21" ht="12.75" customHeight="1" x14ac:dyDescent="0.35">
      <c r="A194" s="62"/>
      <c r="B194" s="73" t="s">
        <v>142</v>
      </c>
      <c r="C194" s="69" t="s">
        <v>175</v>
      </c>
      <c r="D194" s="69" t="s">
        <v>175</v>
      </c>
      <c r="E194" s="69" t="s">
        <v>175</v>
      </c>
      <c r="F194" s="67" t="s">
        <v>175</v>
      </c>
      <c r="G194" s="69" t="s">
        <v>175</v>
      </c>
      <c r="H194" s="69" t="s">
        <v>175</v>
      </c>
      <c r="I194" s="69" t="s">
        <v>175</v>
      </c>
      <c r="J194" s="69" t="s">
        <v>175</v>
      </c>
      <c r="K194" s="69" t="s">
        <v>175</v>
      </c>
      <c r="L194" s="69" t="s">
        <v>175</v>
      </c>
      <c r="M194" s="69">
        <v>120.169</v>
      </c>
      <c r="N194" s="69" t="s">
        <v>175</v>
      </c>
      <c r="O194" s="69" t="s">
        <v>175</v>
      </c>
      <c r="P194" s="69" t="s">
        <v>175</v>
      </c>
      <c r="Q194" s="69" t="s">
        <v>175</v>
      </c>
      <c r="R194" s="69" t="s">
        <v>175</v>
      </c>
      <c r="S194" s="69" t="s">
        <v>175</v>
      </c>
      <c r="T194" s="69" t="s">
        <v>175</v>
      </c>
      <c r="U194" s="69" t="s">
        <v>175</v>
      </c>
    </row>
    <row r="195" spans="1:21" ht="12.75" customHeight="1" x14ac:dyDescent="0.35">
      <c r="A195" s="62"/>
      <c r="B195" s="73" t="s">
        <v>35</v>
      </c>
      <c r="C195" s="70">
        <v>777.63398169401705</v>
      </c>
      <c r="D195" s="70">
        <v>784.460718981593</v>
      </c>
      <c r="E195" s="70">
        <v>759.02694846033705</v>
      </c>
      <c r="F195" s="70">
        <v>737.05692312453596</v>
      </c>
      <c r="G195" s="70">
        <v>726.12938756470703</v>
      </c>
      <c r="H195" s="70">
        <v>716.55467095994504</v>
      </c>
      <c r="I195" s="70">
        <v>737.54054367262904</v>
      </c>
      <c r="J195" s="70">
        <v>711.87025440411401</v>
      </c>
      <c r="K195" s="70">
        <v>706.89255392146902</v>
      </c>
      <c r="L195" s="70">
        <v>673.95048965059596</v>
      </c>
      <c r="M195" s="70">
        <v>675.67226070019206</v>
      </c>
      <c r="N195" s="70">
        <v>678.91424845680797</v>
      </c>
      <c r="O195" s="70">
        <v>657.03915461582801</v>
      </c>
      <c r="P195" s="70">
        <v>662.67332147613695</v>
      </c>
      <c r="Q195" s="70">
        <v>660.19142320289598</v>
      </c>
      <c r="R195" s="70">
        <v>656.173857293899</v>
      </c>
      <c r="S195" s="70">
        <v>651.28953445008096</v>
      </c>
      <c r="T195" s="70">
        <v>641.870882364257</v>
      </c>
      <c r="U195" s="70">
        <v>629.79142618695403</v>
      </c>
    </row>
    <row r="196" spans="1:21" ht="12.75" customHeight="1" x14ac:dyDescent="0.35">
      <c r="A196" s="62"/>
      <c r="B196" s="73" t="s">
        <v>95</v>
      </c>
      <c r="C196" s="69">
        <v>129.72916989999999</v>
      </c>
      <c r="D196" s="69" t="s">
        <v>175</v>
      </c>
      <c r="E196" s="69" t="s">
        <v>175</v>
      </c>
      <c r="F196" s="67" t="s">
        <v>175</v>
      </c>
      <c r="G196" s="69">
        <v>952.79963969999994</v>
      </c>
      <c r="H196" s="69" t="s">
        <v>175</v>
      </c>
      <c r="I196" s="67" t="s">
        <v>175</v>
      </c>
      <c r="J196" s="69" t="s">
        <v>175</v>
      </c>
      <c r="K196" s="69" t="s">
        <v>175</v>
      </c>
      <c r="L196" s="67" t="s">
        <v>175</v>
      </c>
      <c r="M196" s="69" t="s">
        <v>175</v>
      </c>
      <c r="N196" s="69" t="s">
        <v>175</v>
      </c>
      <c r="O196" s="69" t="s">
        <v>175</v>
      </c>
      <c r="P196" s="69" t="s">
        <v>175</v>
      </c>
      <c r="Q196" s="69" t="s">
        <v>175</v>
      </c>
      <c r="R196" s="69" t="s">
        <v>175</v>
      </c>
      <c r="S196" s="67" t="s">
        <v>175</v>
      </c>
      <c r="T196" s="69" t="s">
        <v>175</v>
      </c>
      <c r="U196" s="69" t="s">
        <v>175</v>
      </c>
    </row>
    <row r="197" spans="1:21" ht="12.75" customHeight="1" x14ac:dyDescent="0.35">
      <c r="A197" s="62"/>
      <c r="B197" s="73" t="s">
        <v>36</v>
      </c>
      <c r="C197" s="69">
        <v>5217.3474065138898</v>
      </c>
      <c r="D197" s="69">
        <v>5205.6945548732001</v>
      </c>
      <c r="E197" s="69">
        <v>5329.0396469574098</v>
      </c>
      <c r="F197" s="69">
        <v>5509.8966462834096</v>
      </c>
      <c r="G197" s="69">
        <v>5509.4633279174004</v>
      </c>
      <c r="H197" s="69">
        <v>5645.9566247636003</v>
      </c>
      <c r="I197" s="69">
        <v>5963.92038476587</v>
      </c>
      <c r="J197" s="69">
        <v>5983.2453131511602</v>
      </c>
      <c r="K197" s="69">
        <v>6146.0532192700102</v>
      </c>
      <c r="L197" s="69">
        <v>6241.8299582731297</v>
      </c>
      <c r="M197" s="69">
        <v>6380.2323184550796</v>
      </c>
      <c r="N197" s="69">
        <v>6177.0800969786596</v>
      </c>
      <c r="O197" s="69">
        <v>6058.2105478488402</v>
      </c>
      <c r="P197" s="69">
        <v>6063.3401510896501</v>
      </c>
      <c r="Q197" s="69">
        <v>6148.4059380420704</v>
      </c>
      <c r="R197" s="69">
        <v>6182.7980657279904</v>
      </c>
      <c r="S197" s="67">
        <v>6100.7155388214896</v>
      </c>
      <c r="T197" s="69">
        <v>6212.6685559781799</v>
      </c>
      <c r="U197" s="69">
        <v>6016.4077697765697</v>
      </c>
    </row>
    <row r="198" spans="1:21" ht="12.75" customHeight="1" x14ac:dyDescent="0.35">
      <c r="A198" s="62"/>
      <c r="B198" s="72" t="s">
        <v>143</v>
      </c>
      <c r="C198" s="68">
        <v>26.2698581</v>
      </c>
      <c r="D198" s="68" t="s">
        <v>175</v>
      </c>
      <c r="E198" s="68" t="s">
        <v>175</v>
      </c>
      <c r="F198" s="68" t="s">
        <v>175</v>
      </c>
      <c r="G198" s="68">
        <v>25.1424536</v>
      </c>
      <c r="H198" s="68" t="s">
        <v>175</v>
      </c>
      <c r="I198" s="68" t="s">
        <v>175</v>
      </c>
      <c r="J198" s="68" t="s">
        <v>175</v>
      </c>
      <c r="K198" s="68">
        <v>27.958704699999998</v>
      </c>
      <c r="L198" s="68" t="s">
        <v>175</v>
      </c>
      <c r="M198" s="68">
        <v>17.186355299999999</v>
      </c>
      <c r="N198" s="68" t="s">
        <v>175</v>
      </c>
      <c r="O198" s="68" t="s">
        <v>175</v>
      </c>
      <c r="P198" s="68" t="s">
        <v>175</v>
      </c>
      <c r="Q198" s="68" t="s">
        <v>175</v>
      </c>
      <c r="R198" s="68" t="s">
        <v>175</v>
      </c>
      <c r="S198" s="68" t="s">
        <v>175</v>
      </c>
      <c r="T198" s="68" t="s">
        <v>175</v>
      </c>
      <c r="U198" s="68" t="s">
        <v>175</v>
      </c>
    </row>
    <row r="199" spans="1:21" ht="12.75" customHeight="1" x14ac:dyDescent="0.35">
      <c r="A199" s="62"/>
      <c r="B199" s="72" t="s">
        <v>37</v>
      </c>
      <c r="C199" s="68">
        <v>181.33422868993</v>
      </c>
      <c r="D199" s="68">
        <v>184.18640117999001</v>
      </c>
      <c r="E199" s="68">
        <v>177.12621120992</v>
      </c>
      <c r="F199" s="68">
        <v>205.57221040009</v>
      </c>
      <c r="G199" s="68">
        <v>185.64569678005</v>
      </c>
      <c r="H199" s="68">
        <v>185.48504999004001</v>
      </c>
      <c r="I199" s="68">
        <v>190.09642139010001</v>
      </c>
      <c r="J199" s="68">
        <v>179.00472205995999</v>
      </c>
      <c r="K199" s="68">
        <v>174.48422519997999</v>
      </c>
      <c r="L199" s="68">
        <v>183.30459963997001</v>
      </c>
      <c r="M199" s="68">
        <v>200.14905623491001</v>
      </c>
      <c r="N199" s="68">
        <v>203.20472382499</v>
      </c>
      <c r="O199" s="68">
        <v>207.37168608999099</v>
      </c>
      <c r="P199" s="68">
        <v>204.732980919997</v>
      </c>
      <c r="Q199" s="68">
        <v>201.97114552499701</v>
      </c>
      <c r="R199" s="68">
        <v>200.25458493000599</v>
      </c>
      <c r="S199" s="68" t="s">
        <v>175</v>
      </c>
      <c r="T199" s="68" t="s">
        <v>175</v>
      </c>
      <c r="U199" s="68" t="s">
        <v>175</v>
      </c>
    </row>
    <row r="200" spans="1:21" ht="12.75" customHeight="1" x14ac:dyDescent="0.35">
      <c r="A200" s="62"/>
      <c r="B200" s="72" t="s">
        <v>144</v>
      </c>
      <c r="C200" s="71" t="s">
        <v>175</v>
      </c>
      <c r="D200" s="71" t="s">
        <v>175</v>
      </c>
      <c r="E200" s="71" t="s">
        <v>175</v>
      </c>
      <c r="F200" s="71" t="s">
        <v>175</v>
      </c>
      <c r="G200" s="68">
        <v>0.29823399817000001</v>
      </c>
      <c r="H200" s="68" t="s">
        <v>175</v>
      </c>
      <c r="I200" s="68" t="s">
        <v>175</v>
      </c>
      <c r="J200" s="68" t="s">
        <v>175</v>
      </c>
      <c r="K200" s="68" t="s">
        <v>175</v>
      </c>
      <c r="L200" s="68" t="s">
        <v>175</v>
      </c>
      <c r="M200" s="68" t="s">
        <v>175</v>
      </c>
      <c r="N200" s="68" t="s">
        <v>175</v>
      </c>
      <c r="O200" s="71" t="s">
        <v>175</v>
      </c>
      <c r="P200" s="71" t="s">
        <v>175</v>
      </c>
      <c r="Q200" s="71" t="s">
        <v>175</v>
      </c>
      <c r="R200" s="71" t="s">
        <v>175</v>
      </c>
      <c r="S200" s="71" t="s">
        <v>175</v>
      </c>
      <c r="T200" s="71" t="s">
        <v>175</v>
      </c>
      <c r="U200" s="71" t="s">
        <v>175</v>
      </c>
    </row>
    <row r="201" spans="1:21" ht="12.75" customHeight="1" x14ac:dyDescent="0.35">
      <c r="A201" s="62"/>
      <c r="B201" s="72" t="s">
        <v>182</v>
      </c>
      <c r="C201" s="71" t="s">
        <v>175</v>
      </c>
      <c r="D201" s="71" t="s">
        <v>175</v>
      </c>
      <c r="E201" s="71" t="s">
        <v>175</v>
      </c>
      <c r="F201" s="68" t="s">
        <v>175</v>
      </c>
      <c r="G201" s="71" t="s">
        <v>175</v>
      </c>
      <c r="H201" s="71" t="s">
        <v>175</v>
      </c>
      <c r="I201" s="71" t="s">
        <v>175</v>
      </c>
      <c r="J201" s="71" t="s">
        <v>175</v>
      </c>
      <c r="K201" s="71" t="s">
        <v>175</v>
      </c>
      <c r="L201" s="71">
        <v>177.90144000000001</v>
      </c>
      <c r="M201" s="71" t="s">
        <v>175</v>
      </c>
      <c r="N201" s="71" t="s">
        <v>175</v>
      </c>
      <c r="O201" s="71" t="s">
        <v>175</v>
      </c>
      <c r="P201" s="71" t="s">
        <v>175</v>
      </c>
      <c r="Q201" s="71" t="s">
        <v>175</v>
      </c>
      <c r="R201" s="71" t="s">
        <v>175</v>
      </c>
      <c r="S201" s="71" t="s">
        <v>175</v>
      </c>
      <c r="T201" s="71" t="s">
        <v>175</v>
      </c>
      <c r="U201" s="71" t="s">
        <v>175</v>
      </c>
    </row>
    <row r="202" spans="1:21" ht="12.75" customHeight="1" x14ac:dyDescent="0.35">
      <c r="A202" s="62"/>
      <c r="B202" s="72" t="s">
        <v>96</v>
      </c>
      <c r="C202" s="71" t="s">
        <v>175</v>
      </c>
      <c r="D202" s="71" t="s">
        <v>175</v>
      </c>
      <c r="E202" s="71" t="s">
        <v>175</v>
      </c>
      <c r="F202" s="68" t="s">
        <v>175</v>
      </c>
      <c r="G202" s="71">
        <v>103.842463</v>
      </c>
      <c r="H202" s="71" t="s">
        <v>175</v>
      </c>
      <c r="I202" s="68" t="s">
        <v>175</v>
      </c>
      <c r="J202" s="71" t="s">
        <v>175</v>
      </c>
      <c r="K202" s="71" t="s">
        <v>175</v>
      </c>
      <c r="L202" s="71" t="s">
        <v>175</v>
      </c>
      <c r="M202" s="71" t="s">
        <v>175</v>
      </c>
      <c r="N202" s="71" t="s">
        <v>175</v>
      </c>
      <c r="O202" s="71" t="s">
        <v>175</v>
      </c>
      <c r="P202" s="71" t="s">
        <v>175</v>
      </c>
      <c r="Q202" s="71" t="s">
        <v>175</v>
      </c>
      <c r="R202" s="71" t="s">
        <v>175</v>
      </c>
      <c r="S202" s="68" t="s">
        <v>175</v>
      </c>
      <c r="T202" s="71" t="s">
        <v>175</v>
      </c>
      <c r="U202" s="71" t="s">
        <v>175</v>
      </c>
    </row>
    <row r="203" spans="1:21" ht="12.75" customHeight="1" x14ac:dyDescent="0.35">
      <c r="A203" s="62"/>
      <c r="B203" s="73" t="s">
        <v>97</v>
      </c>
      <c r="C203" s="69" t="s">
        <v>175</v>
      </c>
      <c r="D203" s="69" t="s">
        <v>175</v>
      </c>
      <c r="E203" s="69" t="s">
        <v>175</v>
      </c>
      <c r="F203" s="67" t="s">
        <v>175</v>
      </c>
      <c r="G203" s="69" t="s">
        <v>175</v>
      </c>
      <c r="H203" s="69">
        <v>8.1999309999999994</v>
      </c>
      <c r="I203" s="69" t="s">
        <v>175</v>
      </c>
      <c r="J203" s="69" t="s">
        <v>175</v>
      </c>
      <c r="K203" s="69" t="s">
        <v>175</v>
      </c>
      <c r="L203" s="69" t="s">
        <v>175</v>
      </c>
      <c r="M203" s="69" t="s">
        <v>175</v>
      </c>
      <c r="N203" s="69" t="s">
        <v>175</v>
      </c>
      <c r="O203" s="69" t="s">
        <v>175</v>
      </c>
      <c r="P203" s="69" t="s">
        <v>175</v>
      </c>
      <c r="Q203" s="69" t="s">
        <v>175</v>
      </c>
      <c r="R203" s="69" t="s">
        <v>175</v>
      </c>
      <c r="S203" s="69" t="s">
        <v>175</v>
      </c>
      <c r="T203" s="69" t="s">
        <v>175</v>
      </c>
      <c r="U203" s="69" t="s">
        <v>175</v>
      </c>
    </row>
    <row r="204" spans="1:21" ht="12.75" customHeight="1" x14ac:dyDescent="0.35">
      <c r="A204" s="62"/>
      <c r="B204" s="73" t="s">
        <v>98</v>
      </c>
      <c r="C204" s="69" t="s">
        <v>175</v>
      </c>
      <c r="D204" s="69" t="s">
        <v>175</v>
      </c>
      <c r="E204" s="69" t="s">
        <v>175</v>
      </c>
      <c r="F204" s="67" t="s">
        <v>175</v>
      </c>
      <c r="G204" s="69">
        <v>36.228012</v>
      </c>
      <c r="H204" s="69" t="s">
        <v>175</v>
      </c>
      <c r="I204" s="69" t="s">
        <v>175</v>
      </c>
      <c r="J204" s="69" t="s">
        <v>175</v>
      </c>
      <c r="K204" s="69" t="s">
        <v>175</v>
      </c>
      <c r="L204" s="69" t="s">
        <v>175</v>
      </c>
      <c r="M204" s="69" t="s">
        <v>175</v>
      </c>
      <c r="N204" s="69" t="s">
        <v>175</v>
      </c>
      <c r="O204" s="69" t="s">
        <v>175</v>
      </c>
      <c r="P204" s="69" t="s">
        <v>175</v>
      </c>
      <c r="Q204" s="69" t="s">
        <v>175</v>
      </c>
      <c r="R204" s="69" t="s">
        <v>175</v>
      </c>
      <c r="S204" s="69" t="s">
        <v>175</v>
      </c>
      <c r="T204" s="69" t="s">
        <v>175</v>
      </c>
      <c r="U204" s="69" t="s">
        <v>175</v>
      </c>
    </row>
    <row r="205" spans="1:21" ht="12.75" customHeight="1" x14ac:dyDescent="0.35">
      <c r="A205" s="62"/>
      <c r="B205" s="73" t="s">
        <v>145</v>
      </c>
      <c r="C205" s="70" t="s">
        <v>175</v>
      </c>
      <c r="D205" s="70" t="s">
        <v>175</v>
      </c>
      <c r="E205" s="70" t="s">
        <v>175</v>
      </c>
      <c r="F205" s="70" t="s">
        <v>175</v>
      </c>
      <c r="G205" s="78">
        <v>-34.645227900000002</v>
      </c>
      <c r="H205" s="70" t="s">
        <v>175</v>
      </c>
      <c r="I205" s="70" t="s">
        <v>175</v>
      </c>
      <c r="J205" s="70" t="s">
        <v>175</v>
      </c>
      <c r="K205" s="70" t="s">
        <v>175</v>
      </c>
      <c r="L205" s="70" t="s">
        <v>175</v>
      </c>
      <c r="M205" s="70" t="s">
        <v>175</v>
      </c>
      <c r="N205" s="70" t="s">
        <v>175</v>
      </c>
      <c r="O205" s="70" t="s">
        <v>175</v>
      </c>
      <c r="P205" s="70" t="s">
        <v>175</v>
      </c>
      <c r="Q205" s="70" t="s">
        <v>175</v>
      </c>
      <c r="R205" s="70" t="s">
        <v>175</v>
      </c>
      <c r="S205" s="70" t="s">
        <v>175</v>
      </c>
      <c r="T205" s="70" t="s">
        <v>175</v>
      </c>
      <c r="U205" s="70" t="s">
        <v>175</v>
      </c>
    </row>
    <row r="206" spans="1:21" ht="12.75" customHeight="1" x14ac:dyDescent="0.35">
      <c r="A206" s="61"/>
      <c r="B206" s="17"/>
      <c r="C206" s="18"/>
      <c r="D206" s="18"/>
      <c r="E206" s="18"/>
      <c r="F206" s="18"/>
      <c r="G206" s="19"/>
      <c r="H206" s="18"/>
      <c r="I206" s="18"/>
      <c r="J206" s="18"/>
      <c r="K206" s="18"/>
      <c r="L206" s="18"/>
      <c r="M206" s="18"/>
      <c r="N206" s="18"/>
      <c r="O206" s="18"/>
      <c r="P206" s="18"/>
      <c r="Q206" s="18"/>
      <c r="R206" s="18"/>
      <c r="S206" s="18"/>
      <c r="T206" s="18"/>
      <c r="U206" s="18"/>
    </row>
    <row r="207" spans="1:21" x14ac:dyDescent="0.35">
      <c r="A207" s="63" t="s">
        <v>38</v>
      </c>
      <c r="C207" s="20"/>
      <c r="D207" s="21"/>
      <c r="E207" s="20"/>
      <c r="F207" s="21"/>
      <c r="G207" s="20"/>
      <c r="H207" s="21"/>
    </row>
    <row r="208" spans="1:21" ht="3" customHeight="1" x14ac:dyDescent="0.35">
      <c r="A208" s="63"/>
      <c r="C208" s="20"/>
      <c r="D208" s="21"/>
      <c r="E208" s="20"/>
      <c r="F208" s="21"/>
      <c r="G208" s="20"/>
      <c r="H208" s="21"/>
    </row>
    <row r="209" spans="1:21" ht="14.25" customHeight="1" x14ac:dyDescent="0.35">
      <c r="A209" s="93" t="s">
        <v>183</v>
      </c>
      <c r="B209" s="93"/>
      <c r="C209" s="93"/>
      <c r="D209" s="93"/>
      <c r="E209" s="93"/>
      <c r="F209" s="93"/>
      <c r="G209" s="93"/>
      <c r="H209" s="93"/>
      <c r="I209" s="93"/>
      <c r="J209" s="93"/>
      <c r="K209" s="93"/>
      <c r="L209" s="93"/>
      <c r="M209" s="93"/>
      <c r="N209" s="93"/>
      <c r="O209" s="93"/>
      <c r="P209" s="93"/>
      <c r="Q209" s="93"/>
      <c r="R209" s="93"/>
      <c r="S209" s="93"/>
    </row>
    <row r="210" spans="1:21" x14ac:dyDescent="0.35">
      <c r="B210" s="22"/>
      <c r="C210" s="94"/>
      <c r="D210" s="94"/>
      <c r="E210" s="94"/>
      <c r="F210" s="94"/>
      <c r="G210" s="94"/>
      <c r="H210" s="94"/>
      <c r="I210" s="94"/>
    </row>
    <row r="211" spans="1:21" ht="14.65" x14ac:dyDescent="0.35">
      <c r="A211" s="95" t="s">
        <v>39</v>
      </c>
      <c r="B211" s="95"/>
      <c r="C211" s="95"/>
      <c r="D211" s="95"/>
      <c r="E211" s="95"/>
      <c r="F211" s="95"/>
      <c r="G211" s="23"/>
    </row>
    <row r="212" spans="1:21" ht="3" customHeight="1" x14ac:dyDescent="0.35">
      <c r="A212" s="65"/>
      <c r="B212" s="24"/>
      <c r="C212" s="20"/>
      <c r="D212" s="25"/>
      <c r="E212" s="26"/>
      <c r="F212" s="25"/>
      <c r="G212" s="26"/>
    </row>
    <row r="213" spans="1:21" ht="50.25" customHeight="1" x14ac:dyDescent="0.35">
      <c r="A213" s="96" t="s">
        <v>176</v>
      </c>
      <c r="B213" s="96"/>
      <c r="C213" s="96"/>
      <c r="D213" s="96"/>
      <c r="E213" s="96"/>
      <c r="F213" s="96"/>
      <c r="G213" s="96"/>
      <c r="H213" s="96"/>
      <c r="I213" s="96"/>
      <c r="J213" s="96"/>
      <c r="K213" s="96"/>
      <c r="L213" s="96"/>
      <c r="M213" s="96"/>
      <c r="N213" s="96"/>
      <c r="O213" s="96"/>
      <c r="P213" s="96"/>
      <c r="Q213" s="96"/>
      <c r="R213" s="96"/>
      <c r="S213" s="96"/>
      <c r="T213" s="96"/>
      <c r="U213" s="96"/>
    </row>
    <row r="214" spans="1:21" ht="45.75" customHeight="1" x14ac:dyDescent="0.35">
      <c r="A214" s="85" t="s">
        <v>184</v>
      </c>
      <c r="B214" s="85"/>
      <c r="C214" s="85"/>
      <c r="D214" s="85"/>
      <c r="E214" s="85"/>
      <c r="F214" s="85"/>
      <c r="G214" s="85"/>
      <c r="H214" s="85"/>
      <c r="I214" s="85"/>
      <c r="J214" s="85"/>
      <c r="K214" s="85"/>
      <c r="L214" s="85"/>
      <c r="M214" s="85"/>
      <c r="N214" s="85"/>
      <c r="O214" s="85"/>
      <c r="P214" s="85"/>
      <c r="Q214" s="85"/>
      <c r="R214" s="85"/>
      <c r="S214" s="85"/>
      <c r="T214" s="85"/>
      <c r="U214" s="85"/>
    </row>
    <row r="215" spans="1:21" ht="15" customHeight="1" x14ac:dyDescent="0.35">
      <c r="A215" s="84" t="s">
        <v>173</v>
      </c>
      <c r="B215" s="84"/>
      <c r="C215" s="84"/>
      <c r="D215" s="84"/>
      <c r="E215" s="84"/>
      <c r="F215" s="84"/>
      <c r="G215" s="84"/>
      <c r="H215" s="84"/>
      <c r="I215" s="84"/>
      <c r="J215" s="84"/>
      <c r="K215" s="84"/>
      <c r="L215" s="84"/>
      <c r="M215" s="84"/>
      <c r="N215" s="84"/>
      <c r="O215" s="84"/>
      <c r="P215" s="84"/>
      <c r="Q215" s="84"/>
      <c r="R215" s="84"/>
      <c r="S215" s="84"/>
      <c r="T215" s="84"/>
      <c r="U215" s="84"/>
    </row>
    <row r="216" spans="1:21" ht="25.5" customHeight="1" x14ac:dyDescent="0.35">
      <c r="A216" s="84" t="s">
        <v>174</v>
      </c>
      <c r="B216" s="84"/>
      <c r="C216" s="84"/>
      <c r="D216" s="84"/>
      <c r="E216" s="84"/>
      <c r="F216" s="84"/>
      <c r="G216" s="84"/>
      <c r="H216" s="84"/>
      <c r="I216" s="84"/>
      <c r="J216" s="84"/>
      <c r="K216" s="84"/>
      <c r="L216" s="84"/>
      <c r="M216" s="84"/>
      <c r="N216" s="84"/>
      <c r="O216" s="84"/>
      <c r="P216" s="84"/>
      <c r="Q216" s="84"/>
      <c r="R216" s="84"/>
      <c r="S216" s="84"/>
      <c r="T216" s="84"/>
      <c r="U216" s="84"/>
    </row>
    <row r="217" spans="1:21" ht="29.25" customHeight="1" x14ac:dyDescent="0.35">
      <c r="A217" s="84" t="s">
        <v>186</v>
      </c>
      <c r="B217" s="84"/>
      <c r="C217" s="84"/>
      <c r="D217" s="84"/>
      <c r="E217" s="84"/>
      <c r="F217" s="84"/>
      <c r="G217" s="84"/>
      <c r="H217" s="84"/>
      <c r="I217" s="84"/>
      <c r="J217" s="84"/>
      <c r="K217" s="84"/>
      <c r="L217" s="84"/>
      <c r="M217" s="84"/>
      <c r="N217" s="84"/>
      <c r="O217" s="84"/>
      <c r="P217" s="84"/>
      <c r="Q217" s="84"/>
      <c r="R217" s="84"/>
      <c r="S217" s="84"/>
      <c r="T217" s="84"/>
      <c r="U217" s="84"/>
    </row>
    <row r="218" spans="1:21" ht="9.75" customHeight="1" x14ac:dyDescent="0.35"/>
    <row r="219" spans="1:21" s="83" customFormat="1" ht="12.75" customHeight="1" x14ac:dyDescent="0.35">
      <c r="A219" s="86" t="s">
        <v>187</v>
      </c>
      <c r="B219" s="86"/>
      <c r="C219" s="86"/>
      <c r="D219" s="86"/>
      <c r="E219" s="86"/>
      <c r="F219" s="86"/>
      <c r="G219" s="86"/>
      <c r="H219" s="86"/>
      <c r="I219" s="86"/>
      <c r="J219" s="86"/>
      <c r="K219" s="86"/>
      <c r="L219" s="86"/>
      <c r="M219" s="86"/>
      <c r="N219" s="86"/>
      <c r="O219" s="86"/>
      <c r="P219" s="86"/>
    </row>
    <row r="220" spans="1:21" s="83" customFormat="1" ht="37.5" customHeight="1" x14ac:dyDescent="0.35">
      <c r="A220" s="87" t="s">
        <v>188</v>
      </c>
      <c r="B220" s="87"/>
      <c r="C220" s="87"/>
      <c r="D220" s="87"/>
      <c r="E220" s="87"/>
      <c r="F220" s="87"/>
      <c r="G220" s="87"/>
      <c r="H220" s="87"/>
      <c r="I220" s="87"/>
      <c r="J220" s="87"/>
      <c r="K220" s="87"/>
      <c r="L220" s="87"/>
      <c r="M220" s="87"/>
      <c r="N220" s="87"/>
      <c r="O220" s="87"/>
      <c r="P220" s="87"/>
      <c r="Q220" s="87"/>
      <c r="R220" s="87"/>
      <c r="S220" s="87"/>
      <c r="T220" s="87"/>
      <c r="U220" s="87"/>
    </row>
  </sheetData>
  <sheetProtection selectLockedCells="1"/>
  <mergeCells count="13">
    <mergeCell ref="C210:I210"/>
    <mergeCell ref="A211:F211"/>
    <mergeCell ref="A213:U213"/>
    <mergeCell ref="A216:U216"/>
    <mergeCell ref="A215:U215"/>
    <mergeCell ref="A214:U214"/>
    <mergeCell ref="A219:P219"/>
    <mergeCell ref="A220:U220"/>
    <mergeCell ref="R5:S5"/>
    <mergeCell ref="C32:S32"/>
    <mergeCell ref="M7:P7"/>
    <mergeCell ref="A209:S209"/>
    <mergeCell ref="A217:U217"/>
  </mergeCells>
  <phoneticPr fontId="3" type="noConversion"/>
  <dataValidations count="1">
    <dataValidation type="list" allowBlank="1" showInputMessage="1" showErrorMessage="1" sqref="M7">
      <formula1>$B$33:$B$205</formula1>
    </dataValidation>
  </dataValidations>
  <pageMargins left="0.2" right="0.2" top="0.4" bottom="0.26" header="0.27" footer="0.26"/>
  <pageSetup scale="79"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GHG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sunny</cp:lastModifiedBy>
  <cp:lastPrinted>2010-10-26T15:37:15Z</cp:lastPrinted>
  <dcterms:created xsi:type="dcterms:W3CDTF">1996-10-14T23:33:28Z</dcterms:created>
  <dcterms:modified xsi:type="dcterms:W3CDTF">2018-07-20T11:07:31Z</dcterms:modified>
</cp:coreProperties>
</file>