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mc:AlternateContent xmlns:mc="http://schemas.openxmlformats.org/markup-compatibility/2006">
    <mc:Choice Requires="x15">
      <x15ac:absPath xmlns:x15ac="http://schemas.microsoft.com/office/spreadsheetml/2010/11/ac" url="Z:\github\Preprocessor\test objects\"/>
    </mc:Choice>
  </mc:AlternateContent>
  <xr:revisionPtr revIDLastSave="0" documentId="8_{5A07AECF-8510-4D8D-BD1D-34DAAD55F46D}" xr6:coauthVersionLast="34" xr6:coauthVersionMax="34" xr10:uidLastSave="{00000000-0000-0000-0000-000000000000}"/>
  <bookViews>
    <workbookView xWindow="120" yWindow="120" windowWidth="15180" windowHeight="8835"/>
  </bookViews>
  <sheets>
    <sheet name="JaxWorks" sheetId="4" r:id="rId1"/>
    <sheet name="Sales Channel Analysis" sheetId="1" r:id="rId2"/>
  </sheets>
  <externalReferences>
    <externalReference r:id="rId3"/>
  </externalReferences>
  <definedNames>
    <definedName name="__IntlFixup" hidden="1">TRUE</definedName>
    <definedName name="__IntlFixupTable" hidden="1">#REF!</definedName>
    <definedName name="_Order1" hidden="1">0</definedName>
    <definedName name="AA.Report.Files" hidden="1">#REF!</definedName>
    <definedName name="AA.Reports.Available" hidden="1">#REF!</definedName>
    <definedName name="Data.Dump" hidden="1">OFFSET([0]!Data.Top.Left,1,0)</definedName>
    <definedName name="Database.File" hidden="1">#REF!</definedName>
    <definedName name="File.Type" hidden="1">#REF!</definedName>
    <definedName name="_1FLOW">#REF!</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Macro1">[0]!Macro1</definedName>
    <definedName name="Macro2">[0]!Macro2</definedName>
    <definedName name="Ownership" hidden="1">OFFSET([0]!Data.Top.Left,1,0)</definedName>
    <definedName name="_xlnm.Print_Area" localSheetId="0">JaxWorks!$C$2:$P$27</definedName>
    <definedName name="_xlnm.Print_Area" localSheetId="1">'Sales Channel Analysis'!$B$3:$H$49</definedName>
    <definedName name="Show.Acct.Update.Warning" hidden="1">#REF!</definedName>
    <definedName name="Show.MDB.Update.Warning" hidden="1">#REF!</definedName>
  </definedNames>
  <calcPr calcId="179017"/>
</workbook>
</file>

<file path=xl/calcChain.xml><?xml version="1.0" encoding="utf-8"?>
<calcChain xmlns="http://schemas.openxmlformats.org/spreadsheetml/2006/main">
  <c r="E13" i="1" l="1"/>
  <c r="F9" i="1"/>
  <c r="G9" i="1" s="1"/>
  <c r="F10" i="1"/>
  <c r="G10" i="1" s="1"/>
  <c r="H10" i="1" s="1"/>
  <c r="F11" i="1"/>
  <c r="G11" i="1" s="1"/>
  <c r="H11" i="1" s="1"/>
  <c r="F12" i="1"/>
  <c r="G12" i="1" s="1"/>
  <c r="H12" i="1" s="1"/>
  <c r="D13" i="1"/>
  <c r="E19" i="1"/>
  <c r="F15" i="1" s="1"/>
  <c r="G15" i="1" s="1"/>
  <c r="E25" i="1"/>
  <c r="F21" i="1" s="1"/>
  <c r="G21" i="1" s="1"/>
  <c r="E31" i="1"/>
  <c r="E37" i="1"/>
  <c r="E43" i="1"/>
  <c r="E47" i="1"/>
  <c r="F17" i="1"/>
  <c r="G17" i="1" s="1"/>
  <c r="H17" i="1" s="1"/>
  <c r="D19" i="1"/>
  <c r="D48" i="1" s="1"/>
  <c r="F23" i="1"/>
  <c r="G23" i="1" s="1"/>
  <c r="H23" i="1" s="1"/>
  <c r="D25" i="1"/>
  <c r="F27" i="1"/>
  <c r="G27" i="1"/>
  <c r="H27" i="1" s="1"/>
  <c r="F28" i="1"/>
  <c r="G28" i="1"/>
  <c r="H28" i="1" s="1"/>
  <c r="F29" i="1"/>
  <c r="G29" i="1" s="1"/>
  <c r="F30" i="1"/>
  <c r="G30" i="1" s="1"/>
  <c r="H30" i="1" s="1"/>
  <c r="D31" i="1"/>
  <c r="F33" i="1"/>
  <c r="G33" i="1"/>
  <c r="H33" i="1" s="1"/>
  <c r="F34" i="1"/>
  <c r="G34" i="1"/>
  <c r="H34" i="1" s="1"/>
  <c r="F35" i="1"/>
  <c r="G35" i="1" s="1"/>
  <c r="F36" i="1"/>
  <c r="G36" i="1" s="1"/>
  <c r="H36" i="1" s="1"/>
  <c r="D37" i="1"/>
  <c r="F39" i="1"/>
  <c r="G39" i="1"/>
  <c r="H39" i="1" s="1"/>
  <c r="F40" i="1"/>
  <c r="G40" i="1"/>
  <c r="H40" i="1" s="1"/>
  <c r="F41" i="1"/>
  <c r="G41" i="1" s="1"/>
  <c r="F42" i="1"/>
  <c r="G42" i="1" s="1"/>
  <c r="H42" i="1" s="1"/>
  <c r="D43" i="1"/>
  <c r="F45" i="1"/>
  <c r="G45" i="1"/>
  <c r="F46" i="1"/>
  <c r="F47" i="1" s="1"/>
  <c r="D47" i="1"/>
  <c r="H21" i="1" l="1"/>
  <c r="F25" i="1"/>
  <c r="H29" i="1"/>
  <c r="G31" i="1"/>
  <c r="H15" i="1"/>
  <c r="F31" i="1"/>
  <c r="H41" i="1"/>
  <c r="H43" i="1" s="1"/>
  <c r="G43" i="1"/>
  <c r="F48" i="1"/>
  <c r="G48" i="1" s="1"/>
  <c r="H48" i="1" s="1"/>
  <c r="H35" i="1"/>
  <c r="G37" i="1"/>
  <c r="H31" i="1"/>
  <c r="H9" i="1"/>
  <c r="H13" i="1" s="1"/>
  <c r="G13" i="1"/>
  <c r="H37" i="1"/>
  <c r="G46" i="1"/>
  <c r="H46" i="1" s="1"/>
  <c r="F19" i="1"/>
  <c r="E48" i="1"/>
  <c r="F13" i="1" s="1"/>
  <c r="F22" i="1"/>
  <c r="G22" i="1" s="1"/>
  <c r="H22" i="1" s="1"/>
  <c r="F16" i="1"/>
  <c r="G16" i="1" s="1"/>
  <c r="H16" i="1" s="1"/>
  <c r="H45" i="1"/>
  <c r="H47" i="1" s="1"/>
  <c r="F24" i="1"/>
  <c r="G24" i="1" s="1"/>
  <c r="H24" i="1" s="1"/>
  <c r="F18" i="1"/>
  <c r="G18" i="1" s="1"/>
  <c r="H18" i="1" s="1"/>
  <c r="H19" i="1" l="1"/>
  <c r="F43" i="1"/>
  <c r="F37" i="1"/>
  <c r="G47" i="1"/>
  <c r="H25" i="1"/>
  <c r="G19" i="1"/>
  <c r="G25" i="1"/>
</calcChain>
</file>

<file path=xl/comments1.xml><?xml version="1.0" encoding="utf-8"?>
<comments xmlns="http://schemas.openxmlformats.org/spreadsheetml/2006/main">
  <authors>
    <author>Frank Vickers</author>
  </authors>
  <commentList>
    <comment ref="B5" authorId="0" shapeId="0">
      <text>
        <r>
          <rPr>
            <sz val="10"/>
            <color indexed="81"/>
            <rFont val="Arial"/>
            <family val="2"/>
          </rPr>
          <t>Use this template to analyze your distribution channel sales volume. Enter annual 
sales volume in both units and dollars for each of your major distribution 
channels. The percentage each channel's sales represent of the total are 
calculated, along with the average monthly volume. Please note that average 
monthly volume is a simple average (dividing by 12).</t>
        </r>
      </text>
    </comment>
  </commentList>
</comments>
</file>

<file path=xl/sharedStrings.xml><?xml version="1.0" encoding="utf-8"?>
<sst xmlns="http://schemas.openxmlformats.org/spreadsheetml/2006/main" count="54" uniqueCount="39">
  <si>
    <t xml:space="preserve"> Sales Channel Analysis</t>
  </si>
  <si>
    <t xml:space="preserve">Annual </t>
  </si>
  <si>
    <t>% of Total</t>
  </si>
  <si>
    <t xml:space="preserve">Avg Units </t>
  </si>
  <si>
    <t xml:space="preserve">Avg Dollars </t>
  </si>
  <si>
    <t xml:space="preserve">Unit Volume </t>
  </si>
  <si>
    <t xml:space="preserve">Dollar Volume </t>
  </si>
  <si>
    <t xml:space="preserve">Sales </t>
  </si>
  <si>
    <t xml:space="preserve">per Month </t>
  </si>
  <si>
    <t>Company Retail Outlets</t>
  </si>
  <si>
    <t>Freeport</t>
  </si>
  <si>
    <t>Fall River</t>
  </si>
  <si>
    <t>Orlando</t>
  </si>
  <si>
    <t>Baltimore</t>
  </si>
  <si>
    <t>Total</t>
  </si>
  <si>
    <t>Independent Retail Outlets</t>
  </si>
  <si>
    <t>North Conway</t>
  </si>
  <si>
    <t>Nashua</t>
  </si>
  <si>
    <t>Washington, DC</t>
  </si>
  <si>
    <t>New Bedford</t>
  </si>
  <si>
    <t>Salaried Sales Force</t>
  </si>
  <si>
    <t>Northeast</t>
  </si>
  <si>
    <t>Mid-Atlantic</t>
  </si>
  <si>
    <t>Southeast</t>
  </si>
  <si>
    <t>West</t>
  </si>
  <si>
    <t>Channel 4</t>
  </si>
  <si>
    <t>Wholesalers / Company Owned Distributors</t>
  </si>
  <si>
    <t>New York</t>
  </si>
  <si>
    <t>Charleston, NC</t>
  </si>
  <si>
    <t>Wholesalers / Independent Distributors</t>
  </si>
  <si>
    <t>Springfield</t>
  </si>
  <si>
    <t>Cambridge</t>
  </si>
  <si>
    <t>Chicago</t>
  </si>
  <si>
    <t>San Francisco</t>
  </si>
  <si>
    <t>Other</t>
  </si>
  <si>
    <t>On-Line / Mail Order</t>
  </si>
  <si>
    <t>Totals for all Channels</t>
  </si>
  <si>
    <t>For January, 2007</t>
  </si>
  <si>
    <t>© Copyright, 2010, Jaxworks,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</si>
</sst>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64" formatCode="&quot;$&quot;#,##0_);\(&quot;$&quot;#,##0\)"/>
    <numFmt numFmtId="165" formatCode="&quot;$&quot;#,##0_);[Red]\(&quot;$&quot;#,##0\)"/>
    <numFmt numFmtId="170" formatCode="_(&quot;$&quot;* #,##0.00_);_(&quot;$&quot;* \(#,##0.00\);_(&quot;$&quot;* &quot;-&quot;??_);_(@_)"/>
    <numFmt numFmtId="171" formatCode="_(* #,##0.00_);_(* \(#,##0.00\);_(* &quot;-&quot;??_);_(@_)"/>
    <numFmt numFmtId="174" formatCode="_-&quot;£&quot;* #,##0_-;\-&quot;£&quot;* #,##0_-;_-&quot;£&quot;* &quot;-&quot;_-;_-@_-"/>
    <numFmt numFmtId="175" formatCode="_-&quot;£&quot;* #,##0.00_-;\-&quot;£&quot;* #,##0.00_-;_-&quot;£&quot;* &quot;-&quot;??_-;_-@_-"/>
    <numFmt numFmtId="179" formatCode="0.00%_);[Red]\(0.00%\)"/>
    <numFmt numFmtId="180" formatCode="0%_);[Red]\(0%\)"/>
    <numFmt numFmtId="185" formatCode="0.0%"/>
    <numFmt numFmtId="188" formatCode="mmmm\ d\,\ yyyy"/>
  </numFmts>
  <fonts count="40" x14ac:knownFonts="1">
    <font>
      <sz val="10"/>
      <name val="Arial"/>
    </font>
    <font>
      <sz val="10"/>
      <name val="Arial"/>
    </font>
    <font>
      <sz val="10"/>
      <name val="Arial"/>
      <family val="2"/>
    </font>
    <font>
      <sz val="10"/>
      <name val="Courier"/>
    </font>
    <font>
      <b/>
      <sz val="26"/>
      <color indexed="9"/>
      <name val="Times New Roman"/>
      <family val="1"/>
    </font>
    <font>
      <sz val="10"/>
      <color indexed="9"/>
      <name val="Arial"/>
    </font>
    <font>
      <b/>
      <sz val="14"/>
      <name val="Arial"/>
      <family val="2"/>
    </font>
    <font>
      <b/>
      <sz val="10"/>
      <name val="Arial"/>
      <family val="2"/>
    </font>
    <font>
      <sz val="10"/>
      <color indexed="81"/>
      <name val="Arial"/>
      <family val="2"/>
    </font>
    <font>
      <u/>
      <sz val="10"/>
      <color indexed="12"/>
      <name val="Arial"/>
    </font>
    <font>
      <sz val="8"/>
      <name val="Tahoma"/>
      <family val="2"/>
    </font>
    <font>
      <sz val="8"/>
      <name val="Times New Roman"/>
    </font>
    <font>
      <sz val="8"/>
      <name val="Verdana"/>
      <family val="2"/>
    </font>
    <font>
      <sz val="10"/>
      <name val="Helv"/>
    </font>
    <font>
      <b/>
      <sz val="9"/>
      <name val="Arial"/>
    </font>
    <font>
      <b/>
      <sz val="8"/>
      <color indexed="9"/>
      <name val="Tahoma"/>
      <family val="2"/>
    </font>
    <font>
      <b/>
      <sz val="8"/>
      <color indexed="8"/>
      <name val="Tahoma"/>
      <family val="2"/>
    </font>
    <font>
      <b/>
      <sz val="18"/>
      <name val="Arial"/>
    </font>
    <font>
      <b/>
      <sz val="12"/>
      <name val="Arial"/>
    </font>
    <font>
      <b/>
      <sz val="11"/>
      <color indexed="23"/>
      <name val="Verdana"/>
      <family val="2"/>
    </font>
    <font>
      <sz val="10"/>
      <color indexed="10"/>
      <name val="Helv"/>
    </font>
    <font>
      <sz val="8"/>
      <name val="Arial"/>
    </font>
    <font>
      <sz val="9"/>
      <color indexed="10"/>
      <name val="Arial"/>
    </font>
    <font>
      <i/>
      <sz val="10"/>
      <color indexed="12"/>
      <name val="Tms Rmn"/>
    </font>
    <font>
      <b/>
      <sz val="10"/>
      <color indexed="8"/>
      <name val="Tms Rmn"/>
    </font>
    <font>
      <sz val="11"/>
      <color indexed="8"/>
      <name val="Calibri"/>
      <family val="2"/>
    </font>
    <font>
      <sz val="11"/>
      <color indexed="9"/>
      <name val="Calibri"/>
      <family val="2"/>
    </font>
    <font>
      <sz val="11"/>
      <color indexed="61"/>
      <name val="Calibri"/>
      <family val="2"/>
    </font>
    <font>
      <b/>
      <sz val="11"/>
      <color indexed="46"/>
      <name val="Calibri"/>
      <family val="2"/>
    </font>
    <font>
      <b/>
      <sz val="11"/>
      <color indexed="9"/>
      <name val="Calibri"/>
      <family val="2"/>
    </font>
    <font>
      <i/>
      <sz val="11"/>
      <color indexed="23"/>
      <name val="Calibri"/>
      <family val="2"/>
    </font>
    <font>
      <sz val="11"/>
      <color indexed="17"/>
      <name val="Calibri"/>
      <family val="2"/>
    </font>
    <font>
      <b/>
      <sz val="11"/>
      <color indexed="62"/>
      <name val="Calibri"/>
      <family val="2"/>
    </font>
    <font>
      <sz val="11"/>
      <color indexed="62"/>
      <name val="Calibri"/>
      <family val="2"/>
    </font>
    <font>
      <sz val="11"/>
      <color indexed="46"/>
      <name val="Calibri"/>
      <family val="2"/>
    </font>
    <font>
      <sz val="11"/>
      <color indexed="19"/>
      <name val="Calibri"/>
      <family val="2"/>
    </font>
    <font>
      <b/>
      <sz val="11"/>
      <color indexed="63"/>
      <name val="Calibri"/>
      <family val="2"/>
    </font>
    <font>
      <b/>
      <sz val="18"/>
      <color indexed="62"/>
      <name val="Cambria"/>
      <family val="2"/>
    </font>
    <font>
      <sz val="11"/>
      <color indexed="10"/>
      <name val="Calibri"/>
      <family val="2"/>
    </font>
    <font>
      <u/>
      <sz val="10"/>
      <color indexed="8"/>
      <name val="Arial"/>
    </font>
  </fonts>
  <fills count="30">
    <fill>
      <patternFill patternType="none"/>
    </fill>
    <fill>
      <patternFill patternType="gray125"/>
    </fill>
    <fill>
      <patternFill patternType="solid">
        <fgColor indexed="44"/>
      </patternFill>
    </fill>
    <fill>
      <patternFill patternType="solid">
        <fgColor indexed="45"/>
      </patternFill>
    </fill>
    <fill>
      <patternFill patternType="solid">
        <fgColor indexed="47"/>
      </patternFill>
    </fill>
    <fill>
      <patternFill patternType="solid">
        <fgColor indexed="43"/>
      </patternFill>
    </fill>
    <fill>
      <patternFill patternType="solid">
        <fgColor indexed="27"/>
      </patternFill>
    </fill>
    <fill>
      <patternFill patternType="solid">
        <fgColor indexed="26"/>
      </patternFill>
    </fill>
    <fill>
      <patternFill patternType="solid">
        <fgColor indexed="22"/>
      </patternFill>
    </fill>
    <fill>
      <patternFill patternType="solid">
        <fgColor indexed="50"/>
      </patternFill>
    </fill>
    <fill>
      <patternFill patternType="solid">
        <fgColor indexed="29"/>
      </patternFill>
    </fill>
    <fill>
      <patternFill patternType="solid">
        <fgColor indexed="56"/>
      </patternFill>
    </fill>
    <fill>
      <patternFill patternType="solid">
        <fgColor indexed="53"/>
      </patternFill>
    </fill>
    <fill>
      <patternFill patternType="solid">
        <fgColor indexed="54"/>
      </patternFill>
    </fill>
    <fill>
      <patternFill patternType="solid">
        <fgColor indexed="49"/>
      </patternFill>
    </fill>
    <fill>
      <patternFill patternType="solid">
        <fgColor indexed="46"/>
      </patternFill>
    </fill>
    <fill>
      <patternFill patternType="solid">
        <fgColor indexed="9"/>
        <bgColor indexed="64"/>
      </patternFill>
    </fill>
    <fill>
      <patternFill patternType="solid">
        <fgColor indexed="14"/>
      </patternFill>
    </fill>
    <fill>
      <patternFill patternType="solid">
        <fgColor indexed="55"/>
        <bgColor indexed="64"/>
      </patternFill>
    </fill>
    <fill>
      <patternFill patternType="solid">
        <fgColor indexed="55"/>
      </patternFill>
    </fill>
    <fill>
      <patternFill patternType="lightGray">
        <fgColor indexed="13"/>
        <bgColor indexed="13"/>
      </patternFill>
    </fill>
    <fill>
      <patternFill patternType="darkGray">
        <fgColor indexed="22"/>
        <bgColor indexed="13"/>
      </patternFill>
    </fill>
    <fill>
      <patternFill patternType="solid">
        <fgColor indexed="8"/>
        <bgColor indexed="64"/>
      </patternFill>
    </fill>
    <fill>
      <patternFill patternType="solid">
        <fgColor indexed="22"/>
        <bgColor indexed="64"/>
      </patternFill>
    </fill>
    <fill>
      <patternFill patternType="solid">
        <fgColor indexed="9"/>
        <bgColor indexed="9"/>
      </patternFill>
    </fill>
    <fill>
      <patternFill patternType="solid">
        <fgColor indexed="22"/>
        <bgColor indexed="22"/>
      </patternFill>
    </fill>
    <fill>
      <patternFill patternType="solid">
        <fgColor indexed="58"/>
        <bgColor indexed="64"/>
      </patternFill>
    </fill>
    <fill>
      <patternFill patternType="solid">
        <fgColor indexed="18"/>
        <bgColor indexed="9"/>
      </patternFill>
    </fill>
    <fill>
      <patternFill patternType="solid">
        <fgColor indexed="9"/>
        <bgColor indexed="26"/>
      </patternFill>
    </fill>
    <fill>
      <patternFill patternType="solid">
        <fgColor indexed="47"/>
        <bgColor indexed="9"/>
      </patternFill>
    </fill>
  </fills>
  <borders count="26">
    <border>
      <left/>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18"/>
      </left>
      <right style="medium">
        <color indexed="18"/>
      </right>
      <top style="medium">
        <color indexed="18"/>
      </top>
      <bottom style="medium">
        <color indexed="18"/>
      </bottom>
      <diagonal/>
    </border>
    <border>
      <left/>
      <right/>
      <top style="medium">
        <color indexed="64"/>
      </top>
      <bottom/>
      <diagonal/>
    </border>
    <border>
      <left/>
      <right/>
      <top style="medium">
        <color indexed="64"/>
      </top>
      <bottom style="medium">
        <color indexed="64"/>
      </bottom>
      <diagonal/>
    </border>
    <border>
      <left/>
      <right/>
      <top/>
      <bottom style="medium">
        <color indexed="64"/>
      </bottom>
      <diagonal/>
    </border>
    <border>
      <left/>
      <right/>
      <top/>
      <bottom style="medium">
        <color indexed="27"/>
      </bottom>
      <diagonal/>
    </border>
    <border>
      <left/>
      <right/>
      <top style="thin">
        <color indexed="64"/>
      </top>
      <bottom/>
      <diagonal/>
    </border>
    <border>
      <left/>
      <right/>
      <top/>
      <bottom style="double">
        <color indexed="46"/>
      </bottom>
      <diagonal/>
    </border>
    <border>
      <left/>
      <right/>
      <top style="thin">
        <color indexed="64"/>
      </top>
      <bottom style="double">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top style="thin">
        <color indexed="9"/>
      </top>
      <bottom style="thin">
        <color indexed="9"/>
      </bottom>
      <diagonal/>
    </border>
    <border>
      <left/>
      <right/>
      <top style="double">
        <color indexed="0"/>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right/>
      <top style="thin">
        <color indexed="8"/>
      </top>
      <bottom style="double">
        <color indexed="8"/>
      </bottom>
      <diagonal/>
    </border>
  </borders>
  <cellStyleXfs count="7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2"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3"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6" fillId="6" borderId="0" applyNumberFormat="0" applyBorder="0" applyAlignment="0" applyProtection="0"/>
    <xf numFmtId="0" fontId="26" fillId="3"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6"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37" fontId="10" fillId="16" borderId="1" applyBorder="0" applyProtection="0">
      <alignment vertical="center"/>
    </xf>
    <xf numFmtId="0" fontId="27" fillId="17" borderId="0" applyNumberFormat="0" applyBorder="0" applyAlignment="0" applyProtection="0"/>
    <xf numFmtId="164" fontId="11" fillId="0" borderId="2">
      <protection locked="0"/>
    </xf>
    <xf numFmtId="0" fontId="12" fillId="18" borderId="0" applyBorder="0">
      <alignment horizontal="left" vertical="center" indent="1"/>
    </xf>
    <xf numFmtId="0" fontId="28" fillId="4" borderId="3" applyNumberFormat="0" applyAlignment="0" applyProtection="0"/>
    <xf numFmtId="0" fontId="29" fillId="19" borderId="4" applyNumberFormat="0" applyAlignment="0" applyProtection="0"/>
    <xf numFmtId="3" fontId="1" fillId="0" borderId="0" applyFont="0" applyFill="0" applyBorder="0" applyAlignment="0" applyProtection="0"/>
    <xf numFmtId="164" fontId="1" fillId="0" borderId="0" applyFont="0" applyFill="0" applyBorder="0" applyAlignment="0" applyProtection="0"/>
    <xf numFmtId="0" fontId="13" fillId="0" borderId="5"/>
    <xf numFmtId="4" fontId="11" fillId="20" borderId="5">
      <protection locked="0"/>
    </xf>
    <xf numFmtId="0"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0" fillId="0" borderId="0" applyNumberFormat="0" applyFill="0" applyBorder="0" applyAlignment="0" applyProtection="0"/>
    <xf numFmtId="2" fontId="1" fillId="0" borderId="0" applyFont="0" applyFill="0" applyBorder="0" applyAlignment="0" applyProtection="0"/>
    <xf numFmtId="0" fontId="31" fillId="6" borderId="0" applyNumberFormat="0" applyBorder="0" applyAlignment="0" applyProtection="0"/>
    <xf numFmtId="4" fontId="11" fillId="21" borderId="5"/>
    <xf numFmtId="171" fontId="14" fillId="0" borderId="6"/>
    <xf numFmtId="37" fontId="15" fillId="22" borderId="2" applyBorder="0">
      <alignment horizontal="left" vertical="center" indent="1"/>
    </xf>
    <xf numFmtId="37" fontId="16" fillId="23" borderId="7" applyFill="0">
      <alignment vertical="center"/>
    </xf>
    <xf numFmtId="0" fontId="16" fillId="24" borderId="8" applyNumberFormat="0">
      <alignment horizontal="left" vertical="top" indent="1"/>
    </xf>
    <xf numFmtId="0" fontId="16" fillId="16" borderId="0" applyBorder="0">
      <alignment horizontal="left" vertical="center" indent="1"/>
    </xf>
    <xf numFmtId="0" fontId="16" fillId="0" borderId="8" applyNumberFormat="0" applyFill="0">
      <alignment horizontal="centerContinuous" vertical="top"/>
    </xf>
    <xf numFmtId="0" fontId="17" fillId="0" borderId="0" applyNumberFormat="0" applyFont="0" applyFill="0" applyAlignment="0" applyProtection="0"/>
    <xf numFmtId="0" fontId="18" fillId="0" borderId="0" applyNumberFormat="0" applyFont="0" applyFill="0" applyAlignment="0" applyProtection="0"/>
    <xf numFmtId="0" fontId="32" fillId="0" borderId="9" applyNumberFormat="0" applyFill="0" applyAlignment="0" applyProtection="0"/>
    <xf numFmtId="0" fontId="32" fillId="0" borderId="0" applyNumberFormat="0" applyFill="0" applyBorder="0" applyAlignment="0" applyProtection="0"/>
    <xf numFmtId="0" fontId="9" fillId="0" borderId="0" applyNumberFormat="0" applyFill="0" applyBorder="0" applyAlignment="0" applyProtection="0">
      <alignment vertical="top"/>
      <protection locked="0"/>
    </xf>
    <xf numFmtId="0" fontId="33" fillId="10" borderId="3" applyNumberFormat="0" applyAlignment="0" applyProtection="0"/>
    <xf numFmtId="171" fontId="14" fillId="0" borderId="10"/>
    <xf numFmtId="0" fontId="34" fillId="0" borderId="11" applyNumberFormat="0" applyFill="0" applyAlignment="0" applyProtection="0"/>
    <xf numFmtId="170" fontId="14" fillId="0" borderId="12"/>
    <xf numFmtId="0" fontId="35" fillId="7" borderId="0" applyNumberFormat="0" applyBorder="0" applyAlignment="0" applyProtection="0"/>
    <xf numFmtId="0" fontId="19" fillId="23" borderId="0">
      <alignment horizontal="left" wrapText="1" indent="1"/>
    </xf>
    <xf numFmtId="37" fontId="10" fillId="16" borderId="13" applyBorder="0">
      <alignment horizontal="left" vertical="center" indent="2"/>
    </xf>
    <xf numFmtId="0" fontId="1" fillId="0" borderId="0"/>
    <xf numFmtId="0" fontId="20" fillId="0" borderId="0"/>
    <xf numFmtId="0" fontId="1" fillId="7" borderId="14" applyNumberFormat="0" applyFont="0" applyAlignment="0" applyProtection="0"/>
    <xf numFmtId="0" fontId="36" fillId="4" borderId="15" applyNumberFormat="0" applyAlignment="0" applyProtection="0"/>
    <xf numFmtId="180" fontId="21" fillId="25" borderId="16"/>
    <xf numFmtId="179" fontId="21" fillId="0" borderId="16" applyFont="0" applyFill="0" applyBorder="0" applyAlignment="0" applyProtection="0">
      <protection locked="0"/>
    </xf>
    <xf numFmtId="2" fontId="22" fillId="0" borderId="0">
      <protection locked="0"/>
    </xf>
    <xf numFmtId="0" fontId="1" fillId="26" borderId="0"/>
    <xf numFmtId="49" fontId="1" fillId="0" borderId="0" applyFont="0" applyFill="0" applyBorder="0" applyAlignment="0" applyProtection="0"/>
    <xf numFmtId="0" fontId="37" fillId="0" borderId="0" applyNumberFormat="0" applyFill="0" applyBorder="0" applyAlignment="0" applyProtection="0"/>
    <xf numFmtId="0" fontId="23" fillId="0" borderId="0">
      <alignment horizontal="right"/>
    </xf>
    <xf numFmtId="0" fontId="24" fillId="0" borderId="0"/>
    <xf numFmtId="0" fontId="1" fillId="0" borderId="17" applyNumberFormat="0" applyFont="0" applyBorder="0" applyAlignment="0" applyProtection="0"/>
    <xf numFmtId="174" fontId="1" fillId="0" borderId="0" applyFont="0" applyFill="0" applyBorder="0" applyAlignment="0" applyProtection="0"/>
    <xf numFmtId="175" fontId="1" fillId="0" borderId="0" applyFont="0" applyFill="0" applyBorder="0" applyAlignment="0" applyProtection="0"/>
    <xf numFmtId="0" fontId="38" fillId="0" borderId="0" applyNumberFormat="0" applyFill="0" applyBorder="0" applyAlignment="0" applyProtection="0"/>
  </cellStyleXfs>
  <cellXfs count="47">
    <xf numFmtId="0" fontId="0" fillId="0" borderId="0" xfId="0"/>
    <xf numFmtId="0" fontId="4" fillId="27" borderId="0" xfId="0" applyFont="1" applyFill="1" applyAlignment="1" applyProtection="1">
      <alignment horizontal="centerContinuous"/>
    </xf>
    <xf numFmtId="0" fontId="5" fillId="27" borderId="0" xfId="0" applyFont="1" applyFill="1" applyAlignment="1" applyProtection="1">
      <alignment horizontal="centerContinuous"/>
    </xf>
    <xf numFmtId="0" fontId="0" fillId="0" borderId="0" xfId="0" applyProtection="1"/>
    <xf numFmtId="188" fontId="6" fillId="28" borderId="0" xfId="0" applyNumberFormat="1" applyFont="1" applyFill="1" applyAlignment="1" applyProtection="1">
      <alignment horizontal="centerContinuous"/>
      <protection locked="0"/>
    </xf>
    <xf numFmtId="0" fontId="1" fillId="24" borderId="0" xfId="0" applyFont="1" applyFill="1" applyAlignment="1" applyProtection="1">
      <alignment horizontal="centerContinuous"/>
    </xf>
    <xf numFmtId="0" fontId="1" fillId="29" borderId="18" xfId="0" applyFont="1" applyFill="1" applyBorder="1" applyAlignment="1" applyProtection="1">
      <alignment horizontal="center"/>
    </xf>
    <xf numFmtId="0" fontId="1" fillId="29" borderId="19" xfId="0" applyFont="1" applyFill="1" applyBorder="1" applyAlignment="1" applyProtection="1">
      <alignment horizontal="center"/>
    </xf>
    <xf numFmtId="0" fontId="7" fillId="29" borderId="20" xfId="0" applyFont="1" applyFill="1" applyBorder="1" applyAlignment="1" applyProtection="1">
      <alignment horizontal="center"/>
    </xf>
    <xf numFmtId="0" fontId="1" fillId="29" borderId="21" xfId="0" applyFont="1" applyFill="1" applyBorder="1" applyAlignment="1" applyProtection="1">
      <alignment horizontal="center"/>
    </xf>
    <xf numFmtId="0" fontId="1" fillId="29" borderId="22" xfId="0" applyFont="1" applyFill="1" applyBorder="1" applyAlignment="1" applyProtection="1">
      <alignment horizontal="center"/>
    </xf>
    <xf numFmtId="0" fontId="7" fillId="29" borderId="23" xfId="0" applyFont="1" applyFill="1" applyBorder="1" applyAlignment="1" applyProtection="1">
      <alignment horizontal="center"/>
    </xf>
    <xf numFmtId="0" fontId="7" fillId="28" borderId="0" xfId="0" applyFont="1" applyFill="1" applyProtection="1">
      <protection locked="0"/>
    </xf>
    <xf numFmtId="0" fontId="3" fillId="24" borderId="0" xfId="0" applyFont="1" applyFill="1" applyProtection="1"/>
    <xf numFmtId="0" fontId="1" fillId="24" borderId="0" xfId="0" applyFont="1" applyFill="1" applyProtection="1"/>
    <xf numFmtId="164" fontId="1" fillId="24" borderId="0" xfId="0" applyNumberFormat="1" applyFont="1" applyFill="1" applyProtection="1"/>
    <xf numFmtId="0" fontId="2" fillId="28" borderId="0" xfId="0" applyFont="1" applyFill="1" applyProtection="1">
      <protection locked="0"/>
    </xf>
    <xf numFmtId="38" fontId="2" fillId="28" borderId="0" xfId="0" applyNumberFormat="1" applyFont="1" applyFill="1" applyProtection="1">
      <protection locked="0"/>
    </xf>
    <xf numFmtId="165" fontId="2" fillId="28" borderId="0" xfId="0" applyNumberFormat="1" applyFont="1" applyFill="1" applyProtection="1">
      <protection locked="0"/>
    </xf>
    <xf numFmtId="185" fontId="2" fillId="24" borderId="0" xfId="0" applyNumberFormat="1" applyFont="1" applyFill="1" applyProtection="1"/>
    <xf numFmtId="38" fontId="2" fillId="24" borderId="0" xfId="0" applyNumberFormat="1" applyFont="1" applyFill="1" applyProtection="1"/>
    <xf numFmtId="165" fontId="2" fillId="24" borderId="0" xfId="0" applyNumberFormat="1" applyFont="1" applyFill="1" applyProtection="1"/>
    <xf numFmtId="0" fontId="2" fillId="28" borderId="24" xfId="0" applyFont="1" applyFill="1" applyBorder="1" applyProtection="1">
      <protection locked="0"/>
    </xf>
    <xf numFmtId="38" fontId="2" fillId="28" borderId="24" xfId="0" applyNumberFormat="1" applyFont="1" applyFill="1" applyBorder="1" applyProtection="1">
      <protection locked="0"/>
    </xf>
    <xf numFmtId="185" fontId="2" fillId="24" borderId="24" xfId="0" applyNumberFormat="1" applyFont="1" applyFill="1" applyBorder="1" applyProtection="1"/>
    <xf numFmtId="38" fontId="2" fillId="24" borderId="24" xfId="0" applyNumberFormat="1" applyFont="1" applyFill="1" applyBorder="1" applyProtection="1"/>
    <xf numFmtId="0" fontId="2" fillId="24" borderId="0" xfId="0" applyFont="1" applyFill="1" applyProtection="1"/>
    <xf numFmtId="0" fontId="2" fillId="29" borderId="0" xfId="0" applyFont="1" applyFill="1" applyProtection="1"/>
    <xf numFmtId="38" fontId="2" fillId="29" borderId="0" xfId="0" applyNumberFormat="1" applyFont="1" applyFill="1" applyProtection="1"/>
    <xf numFmtId="165" fontId="2" fillId="29" borderId="0" xfId="0" applyNumberFormat="1" applyFont="1" applyFill="1" applyProtection="1"/>
    <xf numFmtId="185" fontId="2" fillId="29" borderId="0" xfId="0" applyNumberFormat="1" applyFont="1" applyFill="1" applyProtection="1"/>
    <xf numFmtId="0" fontId="3" fillId="28" borderId="24" xfId="0" applyFont="1" applyFill="1" applyBorder="1" applyProtection="1">
      <protection locked="0"/>
    </xf>
    <xf numFmtId="38" fontId="3" fillId="28" borderId="24" xfId="0" applyNumberFormat="1" applyFont="1" applyFill="1" applyBorder="1" applyProtection="1">
      <protection locked="0"/>
    </xf>
    <xf numFmtId="185" fontId="1" fillId="24" borderId="24" xfId="0" applyNumberFormat="1" applyFont="1" applyFill="1" applyBorder="1" applyProtection="1"/>
    <xf numFmtId="38" fontId="1" fillId="24" borderId="24" xfId="0" applyNumberFormat="1" applyFont="1" applyFill="1" applyBorder="1" applyProtection="1"/>
    <xf numFmtId="0" fontId="1" fillId="29" borderId="0" xfId="0" applyFont="1" applyFill="1" applyProtection="1"/>
    <xf numFmtId="38" fontId="1" fillId="29" borderId="0" xfId="0" applyNumberFormat="1" applyFont="1" applyFill="1" applyProtection="1"/>
    <xf numFmtId="165" fontId="1" fillId="29" borderId="0" xfId="0" applyNumberFormat="1" applyFont="1" applyFill="1" applyProtection="1"/>
    <xf numFmtId="185" fontId="1" fillId="29" borderId="0" xfId="0" applyNumberFormat="1" applyFont="1" applyFill="1" applyProtection="1"/>
    <xf numFmtId="0" fontId="7" fillId="29" borderId="0" xfId="0" applyFont="1" applyFill="1" applyProtection="1"/>
    <xf numFmtId="38" fontId="1" fillId="29" borderId="25" xfId="0" applyNumberFormat="1" applyFont="1" applyFill="1" applyBorder="1" applyProtection="1"/>
    <xf numFmtId="165" fontId="1" fillId="29" borderId="25" xfId="0" applyNumberFormat="1" applyFont="1" applyFill="1" applyBorder="1" applyProtection="1"/>
    <xf numFmtId="185" fontId="1" fillId="29" borderId="25" xfId="0" applyNumberFormat="1" applyFont="1" applyFill="1" applyBorder="1" applyProtection="1"/>
    <xf numFmtId="0" fontId="1" fillId="0" borderId="0" xfId="60"/>
    <xf numFmtId="165" fontId="39" fillId="16" borderId="0" xfId="52" applyNumberFormat="1" applyFont="1" applyFill="1" applyAlignment="1" applyProtection="1">
      <alignment horizontal="center"/>
      <protection locked="0"/>
    </xf>
    <xf numFmtId="0" fontId="9" fillId="0" borderId="0" xfId="52" applyFont="1" applyAlignment="1" applyProtection="1">
      <alignment horizontal="center"/>
    </xf>
    <xf numFmtId="0" fontId="9" fillId="0" borderId="0" xfId="52" applyAlignment="1" applyProtection="1">
      <alignment horizontal="center"/>
    </xf>
  </cellXfs>
  <cellStyles count="7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mount" xfId="25"/>
    <cellStyle name="Bad" xfId="26" builtinId="27" customBuiltin="1"/>
    <cellStyle name="Blank" xfId="27"/>
    <cellStyle name="Body text" xfId="28"/>
    <cellStyle name="Calculation" xfId="29" builtinId="22" customBuiltin="1"/>
    <cellStyle name="Check Cell" xfId="30" builtinId="23" customBuiltin="1"/>
    <cellStyle name="Comma0" xfId="31"/>
    <cellStyle name="Currency0" xfId="32"/>
    <cellStyle name="DarkBlueOutline" xfId="33"/>
    <cellStyle name="DarkBlueOutlineYellow" xfId="34"/>
    <cellStyle name="Date" xfId="35"/>
    <cellStyle name="Dezimal [0]_Compiling Utility Macros" xfId="36"/>
    <cellStyle name="Dezimal_Compiling Utility Macros" xfId="37"/>
    <cellStyle name="Explanatory Text" xfId="38" builtinId="53" customBuiltin="1"/>
    <cellStyle name="Fixed" xfId="39"/>
    <cellStyle name="Good" xfId="40" builtinId="26" customBuiltin="1"/>
    <cellStyle name="GRAY" xfId="41"/>
    <cellStyle name="Gross Margin" xfId="42"/>
    <cellStyle name="header" xfId="43"/>
    <cellStyle name="Header Total" xfId="44"/>
    <cellStyle name="Header1" xfId="45"/>
    <cellStyle name="Header2" xfId="46"/>
    <cellStyle name="Header3" xfId="47"/>
    <cellStyle name="Heading 1" xfId="48" builtinId="16" customBuiltin="1"/>
    <cellStyle name="Heading 2" xfId="49" builtinId="17" customBuiltin="1"/>
    <cellStyle name="Heading 3" xfId="50" builtinId="18" customBuiltin="1"/>
    <cellStyle name="Heading 4" xfId="51" builtinId="19" customBuiltin="1"/>
    <cellStyle name="Hyperlink" xfId="52" builtinId="8"/>
    <cellStyle name="Input" xfId="53" builtinId="20" customBuiltin="1"/>
    <cellStyle name="Level 2 Total" xfId="54"/>
    <cellStyle name="Linked Cell" xfId="55" builtinId="24" customBuiltin="1"/>
    <cellStyle name="Major Total" xfId="56"/>
    <cellStyle name="Neutral" xfId="57" builtinId="28" customBuiltin="1"/>
    <cellStyle name="NonPrint_TemTitle" xfId="58"/>
    <cellStyle name="Normal" xfId="0" builtinId="0"/>
    <cellStyle name="Normal 2" xfId="59"/>
    <cellStyle name="Normal_36 Month Sales Forecast" xfId="60"/>
    <cellStyle name="NormalRed" xfId="61"/>
    <cellStyle name="Note" xfId="62" builtinId="10" customBuiltin="1"/>
    <cellStyle name="Output" xfId="63" builtinId="21" customBuiltin="1"/>
    <cellStyle name="Percent.0" xfId="64"/>
    <cellStyle name="Percent.00" xfId="65"/>
    <cellStyle name="RED POSTED" xfId="66"/>
    <cellStyle name="Standard_Anpassen der Amortisation" xfId="67"/>
    <cellStyle name="Text_simple" xfId="68"/>
    <cellStyle name="Title" xfId="69" builtinId="15" customBuiltin="1"/>
    <cellStyle name="TmsRmn10BlueItalic" xfId="70"/>
    <cellStyle name="TmsRmn10Bold" xfId="71"/>
    <cellStyle name="Total" xfId="72" builtinId="25" customBuiltin="1"/>
    <cellStyle name="Währung [0]_Compiling Utility Macros" xfId="73"/>
    <cellStyle name="Währung_Compiling Utility Macros" xfId="74"/>
    <cellStyle name="Warning Text" xfId="7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E2EDFA"/>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Sales Channel Analysis'!A1"/><Relationship Id="rId2" Type="http://schemas.openxmlformats.org/officeDocument/2006/relationships/image" Target="../media/image1.png"/><Relationship Id="rId1" Type="http://schemas.openxmlformats.org/officeDocument/2006/relationships/hyperlink" Target="http://www.jaxworks.com/products.htm"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42863</xdr:colOff>
      <xdr:row>3</xdr:row>
      <xdr:rowOff>76200</xdr:rowOff>
    </xdr:from>
    <xdr:to>
      <xdr:col>15</xdr:col>
      <xdr:colOff>642938</xdr:colOff>
      <xdr:row>25</xdr:row>
      <xdr:rowOff>38100</xdr:rowOff>
    </xdr:to>
    <xdr:sp macro="" textlink="">
      <xdr:nvSpPr>
        <xdr:cNvPr id="4097" name="Text Box 1">
          <a:extLst>
            <a:ext uri="{FF2B5EF4-FFF2-40B4-BE49-F238E27FC236}">
              <a16:creationId xmlns:a16="http://schemas.microsoft.com/office/drawing/2014/main" id="{EA5F0554-C73C-43D4-A477-8F62BB1EE8C6}"/>
            </a:ext>
          </a:extLst>
        </xdr:cNvPr>
        <xdr:cNvSpPr txBox="1">
          <a:spLocks noChangeArrowheads="1"/>
        </xdr:cNvSpPr>
      </xdr:nvSpPr>
      <xdr:spPr bwMode="auto">
        <a:xfrm>
          <a:off x="623888" y="561975"/>
          <a:ext cx="9082087" cy="3524250"/>
        </a:xfrm>
        <a:prstGeom prst="rect">
          <a:avLst/>
        </a:prstGeom>
        <a:solidFill>
          <a:srgbClr val="FFFFFF"/>
        </a:solidFill>
        <a:ln w="9525">
          <a:solidFill>
            <a:srgbClr val="000000"/>
          </a:solidFill>
          <a:miter lim="800000"/>
          <a:headEnd/>
          <a:tailEnd/>
        </a:ln>
      </xdr:spPr>
      <xdr:txBody>
        <a:bodyPr vertOverflow="clip" wrap="square" lIns="91440" tIns="45720" rIns="91440" bIns="45720" anchor="t"/>
        <a:lstStyle/>
        <a:p>
          <a:pPr algn="l" rtl="0">
            <a:defRPr sz="1000"/>
          </a:pPr>
          <a:endParaRPr lang="en-HK" sz="1000" b="0" i="0" u="none" strike="noStrike" baseline="0">
            <a:solidFill>
              <a:srgbClr val="000000"/>
            </a:solidFill>
            <a:latin typeface="Arial"/>
            <a:cs typeface="Arial"/>
          </a:endParaRPr>
        </a:p>
        <a:p>
          <a:pPr algn="l" rtl="0">
            <a:defRPr sz="1000"/>
          </a:pPr>
          <a:endParaRPr lang="en-HK" sz="10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Since 1996, JaxWorks has offered a suite of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Excel workbooks and spreadsheets, and associated MS Word, PDF and HTML documents, that cover a number of financial, accounting and sales functions. These are invaluable small business tools.  </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Also included </a:t>
          </a:r>
          <a:r>
            <a:rPr lang="en-HK" sz="1200" b="1" i="0" u="none" strike="noStrike" baseline="0">
              <a:solidFill>
                <a:srgbClr val="FF0000"/>
              </a:solidFill>
              <a:latin typeface="Arial"/>
              <a:cs typeface="Arial"/>
            </a:rPr>
            <a:t>Free</a:t>
          </a:r>
          <a:r>
            <a:rPr lang="en-HK" sz="1200" b="0" i="0" u="none" strike="noStrike" baseline="0">
              <a:solidFill>
                <a:srgbClr val="000000"/>
              </a:solidFill>
              <a:latin typeface="Arial"/>
              <a:cs typeface="Arial"/>
            </a:rPr>
            <a:t> are:</a:t>
          </a:r>
        </a:p>
        <a:p>
          <a:pPr algn="l" rtl="0">
            <a:defRPr sz="1000"/>
          </a:pPr>
          <a:r>
            <a:rPr lang="en-HK" sz="1200" b="0" i="0" u="none" strike="noStrike" baseline="0">
              <a:solidFill>
                <a:srgbClr val="000000"/>
              </a:solidFill>
              <a:latin typeface="Arial"/>
              <a:cs typeface="Arial"/>
            </a:rPr>
            <a:t>     - business plan tools, including spreadsheets and excellent instructions</a:t>
          </a:r>
        </a:p>
        <a:p>
          <a:pPr algn="l" rtl="0">
            <a:defRPr sz="1000"/>
          </a:pPr>
          <a:r>
            <a:rPr lang="en-HK" sz="1200" b="0" i="0" u="none" strike="noStrike" baseline="0">
              <a:solidFill>
                <a:srgbClr val="000000"/>
              </a:solidFill>
              <a:latin typeface="Arial"/>
              <a:cs typeface="Arial"/>
            </a:rPr>
            <a:t>     - Excel functions glossary and guide;</a:t>
          </a:r>
        </a:p>
        <a:p>
          <a:pPr algn="l" rtl="0">
            <a:defRPr sz="1000"/>
          </a:pPr>
          <a:r>
            <a:rPr lang="en-HK" sz="1200" b="0" i="0" u="none" strike="noStrike" baseline="0">
              <a:solidFill>
                <a:srgbClr val="000000"/>
              </a:solidFill>
              <a:latin typeface="Arial"/>
              <a:cs typeface="Arial"/>
            </a:rPr>
            <a:t>     - free training courses for most Microsoft Office applications. These guides are in PDF format and rival commercial books!</a:t>
          </a:r>
        </a:p>
        <a:p>
          <a:pPr algn="l" rtl="0">
            <a:defRPr sz="1000"/>
          </a:pPr>
          <a:r>
            <a:rPr lang="en-HK" sz="1200" b="0" i="0" u="none" strike="noStrike" baseline="0">
              <a:solidFill>
                <a:srgbClr val="000000"/>
              </a:solidFill>
              <a:latin typeface="Arial"/>
              <a:cs typeface="Arial"/>
            </a:rPr>
            <a:t>     - comprehensive list of acronyms, ratios and formulas in customer financial  analysis, and financial terms;</a:t>
          </a:r>
        </a:p>
        <a:p>
          <a:pPr algn="l" rtl="0">
            <a:defRPr sz="1000"/>
          </a:pPr>
          <a:r>
            <a:rPr lang="en-HK" sz="1200" b="0" i="0" u="none" strike="noStrike" baseline="0">
              <a:solidFill>
                <a:srgbClr val="000000"/>
              </a:solidFill>
              <a:latin typeface="Arial"/>
              <a:cs typeface="Arial"/>
            </a:rPr>
            <a:t>     - suite of online calculators, including, breakeven analysis, productivity analysis, business evaluation;</a:t>
          </a:r>
        </a:p>
        <a:p>
          <a:pPr algn="l" rtl="0">
            <a:defRPr sz="1000"/>
          </a:pPr>
          <a:r>
            <a:rPr lang="en-HK" sz="1200" b="0" i="0" u="none" strike="noStrike" baseline="0">
              <a:solidFill>
                <a:srgbClr val="000000"/>
              </a:solidFill>
              <a:latin typeface="Arial"/>
              <a:cs typeface="Arial"/>
            </a:rPr>
            <a:t>     - Altman Z-Score (covering publicly and privately held firms, and small businesses);</a:t>
          </a:r>
        </a:p>
        <a:p>
          <a:pPr algn="l" rtl="0">
            <a:defRPr sz="1000"/>
          </a:pPr>
          <a:r>
            <a:rPr lang="en-HK" sz="1200" b="0" i="0" u="none" strike="noStrike" baseline="0">
              <a:solidFill>
                <a:srgbClr val="000000"/>
              </a:solidFill>
              <a:latin typeface="Arial"/>
              <a:cs typeface="Arial"/>
            </a:rPr>
            <a:t>     - and payroll analysis.</a:t>
          </a:r>
        </a:p>
        <a:p>
          <a:pPr algn="l" rtl="0">
            <a:defRPr sz="1000"/>
          </a:pPr>
          <a:endParaRPr lang="en-HK" sz="1200" b="0" i="0" u="none" strike="noStrike" baseline="0">
            <a:solidFill>
              <a:srgbClr val="000000"/>
            </a:solidFill>
            <a:latin typeface="Arial"/>
            <a:cs typeface="Arial"/>
          </a:endParaRPr>
        </a:p>
        <a:p>
          <a:pPr algn="l" rtl="0">
            <a:defRPr sz="1000"/>
          </a:pPr>
          <a:r>
            <a:rPr lang="en-HK" sz="1200" b="0" i="0" u="none" strike="noStrike" baseline="0">
              <a:solidFill>
                <a:srgbClr val="000000"/>
              </a:solidFill>
              <a:latin typeface="Arial"/>
              <a:cs typeface="Arial"/>
            </a:rPr>
            <a:t>If you are involved in financial analysis at any level, or want to learn more about MS Excel and other applications in the Office suite this site is invaluable. </a:t>
          </a:r>
        </a:p>
      </xdr:txBody>
    </xdr:sp>
    <xdr:clientData/>
  </xdr:twoCellAnchor>
  <xdr:twoCellAnchor>
    <xdr:from>
      <xdr:col>0</xdr:col>
      <xdr:colOff>0</xdr:colOff>
      <xdr:row>0</xdr:row>
      <xdr:rowOff>0</xdr:rowOff>
    </xdr:from>
    <xdr:to>
      <xdr:col>1</xdr:col>
      <xdr:colOff>142875</xdr:colOff>
      <xdr:row>1</xdr:row>
      <xdr:rowOff>76200</xdr:rowOff>
    </xdr:to>
    <xdr:sp macro="" textlink="">
      <xdr:nvSpPr>
        <xdr:cNvPr id="4098" name="Rectangle 2">
          <a:extLst>
            <a:ext uri="{FF2B5EF4-FFF2-40B4-BE49-F238E27FC236}">
              <a16:creationId xmlns:a16="http://schemas.microsoft.com/office/drawing/2014/main" id="{0EBD10C2-F7F7-4CF3-B5E6-67FB662E2549}"/>
            </a:ext>
          </a:extLst>
        </xdr:cNvPr>
        <xdr:cNvSpPr>
          <a:spLocks noChangeArrowheads="1"/>
        </xdr:cNvSpPr>
      </xdr:nvSpPr>
      <xdr:spPr bwMode="auto">
        <a:xfrm>
          <a:off x="0" y="0"/>
          <a:ext cx="409575" cy="2381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42863</xdr:colOff>
      <xdr:row>1</xdr:row>
      <xdr:rowOff>76200</xdr:rowOff>
    </xdr:from>
    <xdr:to>
      <xdr:col>9</xdr:col>
      <xdr:colOff>538163</xdr:colOff>
      <xdr:row>5</xdr:row>
      <xdr:rowOff>47625</xdr:rowOff>
    </xdr:to>
    <xdr:pic>
      <xdr:nvPicPr>
        <xdr:cNvPr id="4099" name="Picture 3">
          <a:hlinkClick xmlns:r="http://schemas.openxmlformats.org/officeDocument/2006/relationships" r:id="rId1"/>
          <a:extLst>
            <a:ext uri="{FF2B5EF4-FFF2-40B4-BE49-F238E27FC236}">
              <a16:creationId xmlns:a16="http://schemas.microsoft.com/office/drawing/2014/main" id="{C7899841-DF27-449A-86A8-FC748D5508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3888" y="238125"/>
          <a:ext cx="5062537"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7</xdr:col>
      <xdr:colOff>481013</xdr:colOff>
      <xdr:row>22</xdr:row>
      <xdr:rowOff>28575</xdr:rowOff>
    </xdr:from>
    <xdr:to>
      <xdr:col>10</xdr:col>
      <xdr:colOff>71438</xdr:colOff>
      <xdr:row>25</xdr:row>
      <xdr:rowOff>0</xdr:rowOff>
    </xdr:to>
    <xdr:pic>
      <xdr:nvPicPr>
        <xdr:cNvPr id="4100" name="Picture 5">
          <a:hlinkClick xmlns:r="http://schemas.openxmlformats.org/officeDocument/2006/relationships" r:id="rId3"/>
          <a:extLst>
            <a:ext uri="{FF2B5EF4-FFF2-40B4-BE49-F238E27FC236}">
              <a16:creationId xmlns:a16="http://schemas.microsoft.com/office/drawing/2014/main" id="{4605AA6D-965E-4EE3-9613-0A0E768550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24350" y="3590925"/>
          <a:ext cx="1547813"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104775</xdr:colOff>
      <xdr:row>1</xdr:row>
      <xdr:rowOff>123825</xdr:rowOff>
    </xdr:to>
    <xdr:sp macro="" textlink="">
      <xdr:nvSpPr>
        <xdr:cNvPr id="1026" name="Rectangle 2">
          <a:extLst>
            <a:ext uri="{FF2B5EF4-FFF2-40B4-BE49-F238E27FC236}">
              <a16:creationId xmlns:a16="http://schemas.microsoft.com/office/drawing/2014/main" id="{2382366A-CC32-4FF7-A2EA-ACD75708D86A}"/>
            </a:ext>
          </a:extLst>
        </xdr:cNvPr>
        <xdr:cNvSpPr>
          <a:spLocks noChangeArrowheads="1"/>
        </xdr:cNvSpPr>
      </xdr:nvSpPr>
      <xdr:spPr bwMode="auto">
        <a:xfrm>
          <a:off x="0" y="0"/>
          <a:ext cx="471488"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4%20Month%20Sales%20Forec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 Month Sales Forecast"/>
      <sheetName val="About JaxWorks"/>
      <sheetName val="#REF"/>
    </sheetNames>
    <sheetDataSet>
      <sheetData sheetId="0"/>
      <sheetData sheetId="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jaxworks.com/"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jaxworks.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10"/>
    <pageSetUpPr autoPageBreaks="0" fitToPage="1"/>
  </sheetPr>
  <dimension ref="C27:P27"/>
  <sheetViews>
    <sheetView showGridLines="0" showRowColHeaders="0" tabSelected="1" workbookViewId="0"/>
  </sheetViews>
  <sheetFormatPr defaultColWidth="9.1328125" defaultRowHeight="12.75" x14ac:dyDescent="0.35"/>
  <cols>
    <col min="1" max="1" width="3.73046875" style="43" customWidth="1"/>
    <col min="2" max="2" width="4.3984375" style="43" customWidth="1"/>
    <col min="3" max="16384" width="9.1328125" style="43"/>
  </cols>
  <sheetData>
    <row r="27" spans="3:16" x14ac:dyDescent="0.35">
      <c r="C27" s="44" t="s">
        <v>38</v>
      </c>
      <c r="D27" s="44"/>
      <c r="E27" s="44"/>
      <c r="F27" s="44"/>
      <c r="G27" s="44"/>
      <c r="H27" s="44"/>
      <c r="I27" s="44"/>
      <c r="J27" s="44"/>
      <c r="K27" s="44"/>
      <c r="L27" s="44"/>
      <c r="M27" s="44"/>
      <c r="N27" s="44"/>
      <c r="O27" s="44"/>
      <c r="P27" s="44"/>
    </row>
  </sheetData>
  <sheetProtection sheet="1" objects="1" scenarios="1" selectLockedCells="1" selectUnlockedCells="1"/>
  <mergeCells count="1">
    <mergeCell ref="C27:P27"/>
  </mergeCells>
  <phoneticPr fontId="21" type="noConversion"/>
  <hyperlinks>
    <hyperlink ref="C27:K27" r:id="rId1" display="© Copyright, 2006, Jaxworks, All Rights Reserved."/>
  </hyperlinks>
  <pageMargins left="0.75" right="0.75" top="1" bottom="1" header="0.5" footer="0.5"/>
  <pageSetup scale="71" orientation="portrait" horizontalDpi="300" verticalDpi="300" r:id="rId2"/>
  <headerFooter alignWithMargins="0"/>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9">
    <pageSetUpPr autoPageBreaks="0" fitToPage="1"/>
  </sheetPr>
  <dimension ref="B3:H50"/>
  <sheetViews>
    <sheetView showGridLines="0" showRowColHeaders="0" zoomScaleNormal="100" zoomScaleSheetLayoutView="75" workbookViewId="0"/>
  </sheetViews>
  <sheetFormatPr defaultColWidth="9.1328125" defaultRowHeight="12.75" x14ac:dyDescent="0.35"/>
  <cols>
    <col min="1" max="1" width="1.73046875" style="3" customWidth="1"/>
    <col min="2" max="2" width="3.3984375" style="3" customWidth="1"/>
    <col min="3" max="3" width="22.265625" style="3" customWidth="1"/>
    <col min="4" max="4" width="14.265625" style="3" customWidth="1"/>
    <col min="5" max="5" width="16.86328125" style="3" customWidth="1"/>
    <col min="6" max="6" width="10.1328125" style="3" customWidth="1"/>
    <col min="7" max="7" width="12.86328125" style="3" customWidth="1"/>
    <col min="8" max="8" width="15.59765625" style="3" customWidth="1"/>
    <col min="9" max="9" width="4.73046875" style="3" customWidth="1"/>
    <col min="10" max="16384" width="9.1328125" style="3"/>
  </cols>
  <sheetData>
    <row r="3" spans="2:8" ht="32.65" x14ac:dyDescent="0.85">
      <c r="B3" s="1" t="s">
        <v>0</v>
      </c>
      <c r="C3" s="2"/>
      <c r="D3" s="2"/>
      <c r="E3" s="2"/>
      <c r="F3" s="2"/>
      <c r="G3" s="2"/>
      <c r="H3" s="2"/>
    </row>
    <row r="4" spans="2:8" ht="17.649999999999999" x14ac:dyDescent="0.5">
      <c r="B4" s="4" t="s">
        <v>37</v>
      </c>
      <c r="C4" s="5"/>
      <c r="D4" s="5"/>
      <c r="E4" s="5"/>
      <c r="F4" s="5"/>
      <c r="G4" s="5"/>
      <c r="H4" s="5"/>
    </row>
    <row r="5" spans="2:8" x14ac:dyDescent="0.35">
      <c r="C5" s="5"/>
      <c r="D5" s="5"/>
      <c r="E5" s="5"/>
      <c r="F5" s="5"/>
      <c r="G5" s="5"/>
      <c r="H5" s="5"/>
    </row>
    <row r="6" spans="2:8" ht="13.15" x14ac:dyDescent="0.4">
      <c r="B6" s="6"/>
      <c r="C6" s="7"/>
      <c r="D6" s="8" t="s">
        <v>1</v>
      </c>
      <c r="E6" s="8" t="s">
        <v>1</v>
      </c>
      <c r="F6" s="8" t="s">
        <v>2</v>
      </c>
      <c r="G6" s="8" t="s">
        <v>3</v>
      </c>
      <c r="H6" s="8" t="s">
        <v>4</v>
      </c>
    </row>
    <row r="7" spans="2:8" ht="13.15" x14ac:dyDescent="0.4">
      <c r="B7" s="9"/>
      <c r="C7" s="10"/>
      <c r="D7" s="11" t="s">
        <v>5</v>
      </c>
      <c r="E7" s="11" t="s">
        <v>6</v>
      </c>
      <c r="F7" s="11" t="s">
        <v>7</v>
      </c>
      <c r="G7" s="11" t="s">
        <v>8</v>
      </c>
      <c r="H7" s="11" t="s">
        <v>8</v>
      </c>
    </row>
    <row r="8" spans="2:8" ht="13.15" x14ac:dyDescent="0.4">
      <c r="B8" s="12" t="s">
        <v>9</v>
      </c>
      <c r="C8" s="13"/>
      <c r="D8" s="13"/>
      <c r="E8" s="13"/>
      <c r="F8" s="14"/>
      <c r="G8" s="14"/>
      <c r="H8" s="15"/>
    </row>
    <row r="9" spans="2:8" x14ac:dyDescent="0.35">
      <c r="B9" s="13"/>
      <c r="C9" s="16" t="s">
        <v>10</v>
      </c>
      <c r="D9" s="17">
        <v>1000000</v>
      </c>
      <c r="E9" s="18">
        <v>20000000</v>
      </c>
      <c r="F9" s="19">
        <f>IF(AND(SUM(D9),SUM(E9)),SUM(E9)/SUM($E$13),"")</f>
        <v>0.18518518518518517</v>
      </c>
      <c r="G9" s="20">
        <f>IF(SUM(F9),D9/12,"")</f>
        <v>83333.333333333328</v>
      </c>
      <c r="H9" s="21">
        <f>IF(SUM(G9),+E9/12,"")</f>
        <v>1666666.6666666667</v>
      </c>
    </row>
    <row r="10" spans="2:8" x14ac:dyDescent="0.35">
      <c r="B10" s="13"/>
      <c r="C10" s="16" t="s">
        <v>11</v>
      </c>
      <c r="D10" s="17">
        <v>1500000</v>
      </c>
      <c r="E10" s="17">
        <v>30000000</v>
      </c>
      <c r="F10" s="19">
        <f>IF(AND(SUM(D10),SUM(E10)),SUM(E10)/SUM($E$13),"")</f>
        <v>0.27777777777777779</v>
      </c>
      <c r="G10" s="20">
        <f>IF(SUM(F10),D10/12,"")</f>
        <v>125000</v>
      </c>
      <c r="H10" s="20">
        <f>IF(SUM(G10),+E10/12,"")</f>
        <v>2500000</v>
      </c>
    </row>
    <row r="11" spans="2:8" x14ac:dyDescent="0.35">
      <c r="B11" s="13"/>
      <c r="C11" s="16" t="s">
        <v>12</v>
      </c>
      <c r="D11" s="17">
        <v>2000000</v>
      </c>
      <c r="E11" s="17">
        <v>40000000</v>
      </c>
      <c r="F11" s="19">
        <f>IF(AND(SUM(D11),SUM(E11)),SUM(E11)/SUM($E$13),"")</f>
        <v>0.37037037037037035</v>
      </c>
      <c r="G11" s="20">
        <f>IF(SUM(F11),D11/12,"")</f>
        <v>166666.66666666666</v>
      </c>
      <c r="H11" s="20">
        <f>IF(SUM(G11),+E11/12,"")</f>
        <v>3333333.3333333335</v>
      </c>
    </row>
    <row r="12" spans="2:8" x14ac:dyDescent="0.35">
      <c r="B12" s="13"/>
      <c r="C12" s="22" t="s">
        <v>13</v>
      </c>
      <c r="D12" s="23">
        <v>900000</v>
      </c>
      <c r="E12" s="23">
        <v>18000000</v>
      </c>
      <c r="F12" s="24">
        <f>IF(AND(SUM(D12),SUM(E12)),SUM(E12)/SUM($E$13),"")</f>
        <v>0.16666666666666666</v>
      </c>
      <c r="G12" s="25">
        <f>IF(SUM(F12),D12/12,"")</f>
        <v>75000</v>
      </c>
      <c r="H12" s="25">
        <f>IF(SUM(G12),+E12/12,"")</f>
        <v>1500000</v>
      </c>
    </row>
    <row r="13" spans="2:8" x14ac:dyDescent="0.35">
      <c r="B13" s="26"/>
      <c r="C13" s="27" t="s">
        <v>14</v>
      </c>
      <c r="D13" s="28">
        <f>IF(SUM(D9:D12),SUM(D9:D12),"")</f>
        <v>5400000</v>
      </c>
      <c r="E13" s="29">
        <f>IF(SUM(E9:E12),SUM(E9:E12),"")</f>
        <v>108000000</v>
      </c>
      <c r="F13" s="30">
        <f>IF(AND(SUM(D13),SUM(E13)),E13/$E$48,"")</f>
        <v>0.15812591508052709</v>
      </c>
      <c r="G13" s="28">
        <f>IF(SUM(G9:G12),SUM(G9:G12),"")</f>
        <v>450000</v>
      </c>
      <c r="H13" s="29">
        <f>IF(SUM(H9:H12),SUM(H9:H12),"")</f>
        <v>9000000</v>
      </c>
    </row>
    <row r="14" spans="2:8" ht="13.15" x14ac:dyDescent="0.4">
      <c r="B14" s="12" t="s">
        <v>15</v>
      </c>
      <c r="C14" s="26"/>
      <c r="D14" s="20"/>
      <c r="E14" s="21"/>
      <c r="F14" s="26"/>
      <c r="G14" s="20"/>
      <c r="H14" s="21"/>
    </row>
    <row r="15" spans="2:8" x14ac:dyDescent="0.35">
      <c r="B15" s="26"/>
      <c r="C15" s="16" t="s">
        <v>16</v>
      </c>
      <c r="D15" s="17">
        <v>1100000</v>
      </c>
      <c r="E15" s="18">
        <v>21000000</v>
      </c>
      <c r="F15" s="19">
        <f>IF(AND(SUM(D15),SUM(E15)),SUM(E15)/SUM($E$19),"")</f>
        <v>0.19266055045871561</v>
      </c>
      <c r="G15" s="20">
        <f>IF(SUM(F15),D15/12,"")</f>
        <v>91666.666666666672</v>
      </c>
      <c r="H15" s="21">
        <f>IF(SUM(G15),+E15/12,"")</f>
        <v>1750000</v>
      </c>
    </row>
    <row r="16" spans="2:8" x14ac:dyDescent="0.35">
      <c r="B16" s="26"/>
      <c r="C16" s="16" t="s">
        <v>17</v>
      </c>
      <c r="D16" s="17">
        <v>1500000</v>
      </c>
      <c r="E16" s="17">
        <v>30000000</v>
      </c>
      <c r="F16" s="19">
        <f>IF(AND(SUM(D16),SUM(E16)),SUM(E16)/SUM($E$19),"")</f>
        <v>0.27522935779816515</v>
      </c>
      <c r="G16" s="20">
        <f>IF(SUM(F16),D16/12,"")</f>
        <v>125000</v>
      </c>
      <c r="H16" s="20">
        <f>IF(SUM(G16),+E16/12,"")</f>
        <v>2500000</v>
      </c>
    </row>
    <row r="17" spans="2:8" x14ac:dyDescent="0.35">
      <c r="B17" s="26"/>
      <c r="C17" s="16" t="s">
        <v>18</v>
      </c>
      <c r="D17" s="17">
        <v>2000000</v>
      </c>
      <c r="E17" s="17">
        <v>40000000</v>
      </c>
      <c r="F17" s="19">
        <f>IF(AND(SUM(D17),SUM(E17)),SUM(E17)/SUM($E$19),"")</f>
        <v>0.3669724770642202</v>
      </c>
      <c r="G17" s="20">
        <f>IF(SUM(F17),D17/12,"")</f>
        <v>166666.66666666666</v>
      </c>
      <c r="H17" s="20">
        <f>IF(SUM(G17),+E17/12,"")</f>
        <v>3333333.3333333335</v>
      </c>
    </row>
    <row r="18" spans="2:8" x14ac:dyDescent="0.35">
      <c r="B18" s="26"/>
      <c r="C18" s="22" t="s">
        <v>19</v>
      </c>
      <c r="D18" s="23">
        <v>900000</v>
      </c>
      <c r="E18" s="23">
        <v>18000000</v>
      </c>
      <c r="F18" s="24">
        <f>IF(AND(SUM(D18),SUM(E18)),SUM(E18)/SUM($E$19),"")</f>
        <v>0.16513761467889909</v>
      </c>
      <c r="G18" s="25">
        <f>IF(SUM(F18),D18/12,"")</f>
        <v>75000</v>
      </c>
      <c r="H18" s="25">
        <f>IF(SUM(G18),+E18/12,"")</f>
        <v>1500000</v>
      </c>
    </row>
    <row r="19" spans="2:8" x14ac:dyDescent="0.35">
      <c r="B19" s="26"/>
      <c r="C19" s="27" t="s">
        <v>14</v>
      </c>
      <c r="D19" s="28">
        <f>IF(SUM(D15:D18),SUM(D15:D18),"")</f>
        <v>5500000</v>
      </c>
      <c r="E19" s="29">
        <f>IF(SUM(E15:E18),SUM(E15:E18),"")</f>
        <v>109000000</v>
      </c>
      <c r="F19" s="30">
        <f>IF(AND(SUM(D19),SUM(E19)),E19/$E$48,"")</f>
        <v>0.1595900439238653</v>
      </c>
      <c r="G19" s="28">
        <f>IF(SUM(G15:G18),SUM(G15:G18),"")</f>
        <v>458333.33333333337</v>
      </c>
      <c r="H19" s="29">
        <f>IF(SUM(H15:H18),SUM(H15:H18),"")</f>
        <v>9083333.333333334</v>
      </c>
    </row>
    <row r="20" spans="2:8" ht="13.15" x14ac:dyDescent="0.4">
      <c r="B20" s="12" t="s">
        <v>20</v>
      </c>
      <c r="C20" s="26"/>
      <c r="D20" s="20"/>
      <c r="E20" s="21"/>
      <c r="F20" s="26"/>
      <c r="G20" s="20"/>
      <c r="H20" s="21"/>
    </row>
    <row r="21" spans="2:8" x14ac:dyDescent="0.35">
      <c r="B21" s="26"/>
      <c r="C21" s="16" t="s">
        <v>21</v>
      </c>
      <c r="D21" s="17">
        <v>1100000</v>
      </c>
      <c r="E21" s="18">
        <v>21000000</v>
      </c>
      <c r="F21" s="19">
        <f>IF(AND(SUM(D21),SUM(E21)),SUM(E21)/SUM($E$25),"")</f>
        <v>0.19266055045871561</v>
      </c>
      <c r="G21" s="20">
        <f>IF(SUM(F21),D21/12,"")</f>
        <v>91666.666666666672</v>
      </c>
      <c r="H21" s="21">
        <f>IF(SUM(G21),+E21/12,"")</f>
        <v>1750000</v>
      </c>
    </row>
    <row r="22" spans="2:8" x14ac:dyDescent="0.35">
      <c r="B22" s="26"/>
      <c r="C22" s="16" t="s">
        <v>22</v>
      </c>
      <c r="D22" s="17">
        <v>1500000</v>
      </c>
      <c r="E22" s="17">
        <v>30000000</v>
      </c>
      <c r="F22" s="19">
        <f>IF(AND(SUM(D22),SUM(E22)),SUM(E22)/SUM($E$25),"")</f>
        <v>0.27522935779816515</v>
      </c>
      <c r="G22" s="20">
        <f>IF(SUM(F22),D22/12,"")</f>
        <v>125000</v>
      </c>
      <c r="H22" s="20">
        <f>IF(SUM(G22),+E22/12,"")</f>
        <v>2500000</v>
      </c>
    </row>
    <row r="23" spans="2:8" x14ac:dyDescent="0.35">
      <c r="B23" s="26"/>
      <c r="C23" s="16" t="s">
        <v>23</v>
      </c>
      <c r="D23" s="17">
        <v>2000000</v>
      </c>
      <c r="E23" s="17">
        <v>40000000</v>
      </c>
      <c r="F23" s="19">
        <f>IF(AND(SUM(D23),SUM(E23)),SUM(E23)/SUM($E$25),"")</f>
        <v>0.3669724770642202</v>
      </c>
      <c r="G23" s="20">
        <f>IF(SUM(F23),D23/12,"")</f>
        <v>166666.66666666666</v>
      </c>
      <c r="H23" s="20">
        <f>IF(SUM(G23),+E23/12,"")</f>
        <v>3333333.3333333335</v>
      </c>
    </row>
    <row r="24" spans="2:8" x14ac:dyDescent="0.35">
      <c r="B24" s="26"/>
      <c r="C24" s="22" t="s">
        <v>24</v>
      </c>
      <c r="D24" s="23">
        <v>900000</v>
      </c>
      <c r="E24" s="23">
        <v>18000000</v>
      </c>
      <c r="F24" s="24">
        <f>IF(AND(SUM(D24),SUM(E24)),SUM(E24)/SUM($E$25),"")</f>
        <v>0.16513761467889909</v>
      </c>
      <c r="G24" s="25">
        <f>IF(SUM(F24),D24/12,"")</f>
        <v>75000</v>
      </c>
      <c r="H24" s="25">
        <f>IF(SUM(G24),+E24/12,"")</f>
        <v>1500000</v>
      </c>
    </row>
    <row r="25" spans="2:8" x14ac:dyDescent="0.35">
      <c r="B25" s="26"/>
      <c r="C25" s="27" t="s">
        <v>14</v>
      </c>
      <c r="D25" s="28">
        <f>IF(SUM(D21:D24),SUM(D21:D24),"")</f>
        <v>5500000</v>
      </c>
      <c r="E25" s="29">
        <f>IF(SUM(E21:E24),SUM(E21:E24),"")</f>
        <v>109000000</v>
      </c>
      <c r="F25" s="30">
        <f>IF(AND(SUM(D25),SUM(E25)),E25/$E$48,"")</f>
        <v>0.1595900439238653</v>
      </c>
      <c r="G25" s="28">
        <f>IF(SUM(G21:G24),SUM(G21:G24),"")</f>
        <v>458333.33333333337</v>
      </c>
      <c r="H25" s="29">
        <f>IF(SUM(H21:H24),SUM(H21:H24),"")</f>
        <v>9083333.333333334</v>
      </c>
    </row>
    <row r="26" spans="2:8" ht="13.15" x14ac:dyDescent="0.4">
      <c r="B26" s="12" t="s">
        <v>25</v>
      </c>
      <c r="C26" s="26"/>
      <c r="D26" s="20"/>
      <c r="E26" s="21"/>
      <c r="F26" s="26"/>
      <c r="G26" s="20"/>
      <c r="H26" s="21"/>
    </row>
    <row r="27" spans="2:8" x14ac:dyDescent="0.35">
      <c r="B27" s="26"/>
      <c r="C27" s="16" t="s">
        <v>21</v>
      </c>
      <c r="D27" s="17">
        <v>1100000</v>
      </c>
      <c r="E27" s="18">
        <v>21000000</v>
      </c>
      <c r="F27" s="19">
        <f>IF(AND(SUM(D27),SUM(E27)),SUM(E27)/SUM($E$31),"")</f>
        <v>0.19266055045871561</v>
      </c>
      <c r="G27" s="20">
        <f>IF(SUM(F27),D27/12,"")</f>
        <v>91666.666666666672</v>
      </c>
      <c r="H27" s="21">
        <f>IF(SUM(G27),+E27/12,"")</f>
        <v>1750000</v>
      </c>
    </row>
    <row r="28" spans="2:8" x14ac:dyDescent="0.35">
      <c r="B28" s="26"/>
      <c r="C28" s="16" t="s">
        <v>22</v>
      </c>
      <c r="D28" s="17">
        <v>1500000</v>
      </c>
      <c r="E28" s="17">
        <v>30000000</v>
      </c>
      <c r="F28" s="19">
        <f>IF(AND(SUM(D28),SUM(E28)),SUM(E28)/SUM($E$31),"")</f>
        <v>0.27522935779816515</v>
      </c>
      <c r="G28" s="20">
        <f>IF(SUM(F28),D28/12,"")</f>
        <v>125000</v>
      </c>
      <c r="H28" s="20">
        <f>IF(SUM(G28),+E28/12,"")</f>
        <v>2500000</v>
      </c>
    </row>
    <row r="29" spans="2:8" x14ac:dyDescent="0.35">
      <c r="B29" s="26"/>
      <c r="C29" s="16" t="s">
        <v>23</v>
      </c>
      <c r="D29" s="17">
        <v>2000000</v>
      </c>
      <c r="E29" s="17">
        <v>40000000</v>
      </c>
      <c r="F29" s="19">
        <f>IF(AND(SUM(D29),SUM(E29)),SUM(E29)/SUM($E$31),"")</f>
        <v>0.3669724770642202</v>
      </c>
      <c r="G29" s="20">
        <f>IF(SUM(F29),D29/12,"")</f>
        <v>166666.66666666666</v>
      </c>
      <c r="H29" s="20">
        <f>IF(SUM(G29),+E29/12,"")</f>
        <v>3333333.3333333335</v>
      </c>
    </row>
    <row r="30" spans="2:8" x14ac:dyDescent="0.35">
      <c r="B30" s="26"/>
      <c r="C30" s="22" t="s">
        <v>24</v>
      </c>
      <c r="D30" s="23">
        <v>900000</v>
      </c>
      <c r="E30" s="23">
        <v>18000000</v>
      </c>
      <c r="F30" s="24">
        <f>IF(AND(SUM(D30),SUM(E30)),SUM(E30)/SUM($E$31),"")</f>
        <v>0.16513761467889909</v>
      </c>
      <c r="G30" s="25">
        <f>IF(SUM(F30),D30/12,"")</f>
        <v>75000</v>
      </c>
      <c r="H30" s="25">
        <f>IF(SUM(G30),+E30/12,"")</f>
        <v>1500000</v>
      </c>
    </row>
    <row r="31" spans="2:8" x14ac:dyDescent="0.35">
      <c r="B31" s="26"/>
      <c r="C31" s="27" t="s">
        <v>14</v>
      </c>
      <c r="D31" s="28">
        <f>IF(SUM(D27:D30),SUM(D27:D30),"")</f>
        <v>5500000</v>
      </c>
      <c r="E31" s="29">
        <f>IF(SUM(E27:E30),SUM(E27:E30),"")</f>
        <v>109000000</v>
      </c>
      <c r="F31" s="30">
        <f>IF(AND(SUM(D31),SUM(E31)),E31/$E$48,"")</f>
        <v>0.1595900439238653</v>
      </c>
      <c r="G31" s="28">
        <f>IF(SUM(G27:G30),SUM(G27:G30),"")</f>
        <v>458333.33333333337</v>
      </c>
      <c r="H31" s="29">
        <f>IF(SUM(H27:H30),SUM(H27:H30),"")</f>
        <v>9083333.333333334</v>
      </c>
    </row>
    <row r="32" spans="2:8" ht="13.15" x14ac:dyDescent="0.4">
      <c r="B32" s="12" t="s">
        <v>26</v>
      </c>
      <c r="C32" s="26"/>
      <c r="D32" s="20"/>
      <c r="E32" s="21"/>
      <c r="F32" s="26"/>
      <c r="G32" s="20"/>
      <c r="H32" s="21"/>
    </row>
    <row r="33" spans="2:8" x14ac:dyDescent="0.35">
      <c r="B33" s="26"/>
      <c r="C33" s="16" t="s">
        <v>27</v>
      </c>
      <c r="D33" s="17">
        <v>1100000</v>
      </c>
      <c r="E33" s="18">
        <v>21000000</v>
      </c>
      <c r="F33" s="19">
        <f>IF(AND(SUM(D33),SUM(E33)),SUM(E33)/SUM($E$37),"")</f>
        <v>0.19266055045871561</v>
      </c>
      <c r="G33" s="20">
        <f>IF(SUM(F33),D33/12,"")</f>
        <v>91666.666666666672</v>
      </c>
      <c r="H33" s="21">
        <f>IF(SUM(G33),+E33/12,"")</f>
        <v>1750000</v>
      </c>
    </row>
    <row r="34" spans="2:8" x14ac:dyDescent="0.35">
      <c r="B34" s="26"/>
      <c r="C34" s="16" t="s">
        <v>17</v>
      </c>
      <c r="D34" s="17">
        <v>1500000</v>
      </c>
      <c r="E34" s="17">
        <v>30000000</v>
      </c>
      <c r="F34" s="19">
        <f>IF(AND(SUM(D34),SUM(E34)),SUM(E34)/SUM($E$37),"")</f>
        <v>0.27522935779816515</v>
      </c>
      <c r="G34" s="20">
        <f>IF(SUM(F34),D34/12,"")</f>
        <v>125000</v>
      </c>
      <c r="H34" s="20">
        <f>IF(SUM(G34),+E34/12,"")</f>
        <v>2500000</v>
      </c>
    </row>
    <row r="35" spans="2:8" x14ac:dyDescent="0.35">
      <c r="B35" s="26"/>
      <c r="C35" s="16" t="s">
        <v>18</v>
      </c>
      <c r="D35" s="17">
        <v>2000000</v>
      </c>
      <c r="E35" s="17">
        <v>40000000</v>
      </c>
      <c r="F35" s="19">
        <f>IF(AND(SUM(D35),SUM(E35)),SUM(E35)/SUM($E$37),"")</f>
        <v>0.3669724770642202</v>
      </c>
      <c r="G35" s="20">
        <f>IF(SUM(F35),D35/12,"")</f>
        <v>166666.66666666666</v>
      </c>
      <c r="H35" s="20">
        <f>IF(SUM(G35),+E35/12,"")</f>
        <v>3333333.3333333335</v>
      </c>
    </row>
    <row r="36" spans="2:8" x14ac:dyDescent="0.35">
      <c r="B36" s="26"/>
      <c r="C36" s="22" t="s">
        <v>28</v>
      </c>
      <c r="D36" s="23">
        <v>900000</v>
      </c>
      <c r="E36" s="23">
        <v>18000000</v>
      </c>
      <c r="F36" s="24">
        <f>IF(AND(SUM(D36),SUM(E36)),SUM(E36)/SUM($E$37),"")</f>
        <v>0.16513761467889909</v>
      </c>
      <c r="G36" s="25">
        <f>IF(SUM(F36),D36/12,"")</f>
        <v>75000</v>
      </c>
      <c r="H36" s="25">
        <f>IF(SUM(G36),+E36/12,"")</f>
        <v>1500000</v>
      </c>
    </row>
    <row r="37" spans="2:8" x14ac:dyDescent="0.35">
      <c r="B37" s="26"/>
      <c r="C37" s="27" t="s">
        <v>14</v>
      </c>
      <c r="D37" s="28">
        <f>IF(SUM(D33:D36),SUM(D33:D36),"")</f>
        <v>5500000</v>
      </c>
      <c r="E37" s="29">
        <f>IF(SUM(E33:E36),SUM(E33:E36),"")</f>
        <v>109000000</v>
      </c>
      <c r="F37" s="30">
        <f>IF(AND(SUM(D37),SUM(E37)),E37/$E$48,"")</f>
        <v>0.1595900439238653</v>
      </c>
      <c r="G37" s="28">
        <f>IF(SUM(G33:G36),SUM(G33:G36),"")</f>
        <v>458333.33333333337</v>
      </c>
      <c r="H37" s="29">
        <f>IF(SUM(H33:H36),SUM(H33:H36),"")</f>
        <v>9083333.333333334</v>
      </c>
    </row>
    <row r="38" spans="2:8" ht="13.15" x14ac:dyDescent="0.4">
      <c r="B38" s="12" t="s">
        <v>29</v>
      </c>
      <c r="C38" s="26"/>
      <c r="D38" s="20"/>
      <c r="E38" s="21"/>
      <c r="F38" s="26"/>
      <c r="G38" s="20"/>
      <c r="H38" s="21"/>
    </row>
    <row r="39" spans="2:8" x14ac:dyDescent="0.35">
      <c r="B39" s="26"/>
      <c r="C39" s="16" t="s">
        <v>30</v>
      </c>
      <c r="D39" s="17">
        <v>1100000</v>
      </c>
      <c r="E39" s="18">
        <v>21000000</v>
      </c>
      <c r="F39" s="19">
        <f>IF(AND(SUM(D39),SUM(E39)),SUM(E39)/SUM($E$43),"")</f>
        <v>0.19266055045871561</v>
      </c>
      <c r="G39" s="20">
        <f>IF(SUM(F39),D39/12,"")</f>
        <v>91666.666666666672</v>
      </c>
      <c r="H39" s="21">
        <f>IF(SUM(G39),+E39/12,"")</f>
        <v>1750000</v>
      </c>
    </row>
    <row r="40" spans="2:8" x14ac:dyDescent="0.35">
      <c r="B40" s="26"/>
      <c r="C40" s="16" t="s">
        <v>31</v>
      </c>
      <c r="D40" s="17">
        <v>1500000</v>
      </c>
      <c r="E40" s="17">
        <v>30000000</v>
      </c>
      <c r="F40" s="19">
        <f>IF(AND(SUM(D40),SUM(E40)),SUM(E40)/SUM($E$43),"")</f>
        <v>0.27522935779816515</v>
      </c>
      <c r="G40" s="20">
        <f>IF(SUM(F40),D40/12,"")</f>
        <v>125000</v>
      </c>
      <c r="H40" s="20">
        <f>IF(SUM(G40),+E40/12,"")</f>
        <v>2500000</v>
      </c>
    </row>
    <row r="41" spans="2:8" x14ac:dyDescent="0.35">
      <c r="B41" s="26"/>
      <c r="C41" s="16" t="s">
        <v>32</v>
      </c>
      <c r="D41" s="17">
        <v>2000000</v>
      </c>
      <c r="E41" s="17">
        <v>40000000</v>
      </c>
      <c r="F41" s="19">
        <f>IF(AND(SUM(D41),SUM(E41)),SUM(E41)/SUM($E$43),"")</f>
        <v>0.3669724770642202</v>
      </c>
      <c r="G41" s="20">
        <f>IF(SUM(F41),D41/12,"")</f>
        <v>166666.66666666666</v>
      </c>
      <c r="H41" s="20">
        <f>IF(SUM(G41),+E41/12,"")</f>
        <v>3333333.3333333335</v>
      </c>
    </row>
    <row r="42" spans="2:8" x14ac:dyDescent="0.35">
      <c r="B42" s="26"/>
      <c r="C42" s="22" t="s">
        <v>33</v>
      </c>
      <c r="D42" s="23">
        <v>900000</v>
      </c>
      <c r="E42" s="23">
        <v>18000000</v>
      </c>
      <c r="F42" s="24">
        <f>IF(AND(SUM(D42),SUM(E42)),SUM(E42)/SUM($E$43),"")</f>
        <v>0.16513761467889909</v>
      </c>
      <c r="G42" s="25">
        <f>IF(SUM(F42),D42/12,"")</f>
        <v>75000</v>
      </c>
      <c r="H42" s="25">
        <f>IF(SUM(G42),+E42/12,"")</f>
        <v>1500000</v>
      </c>
    </row>
    <row r="43" spans="2:8" x14ac:dyDescent="0.35">
      <c r="B43" s="26"/>
      <c r="C43" s="27" t="s">
        <v>14</v>
      </c>
      <c r="D43" s="28">
        <f>IF(SUM(D39:D42),SUM(D39:D42),"")</f>
        <v>5500000</v>
      </c>
      <c r="E43" s="29">
        <f>IF(SUM(E39:E42),SUM(E39:E42),"")</f>
        <v>109000000</v>
      </c>
      <c r="F43" s="30">
        <f>IF(AND(SUM(D43),SUM(E43)),E43/$E$48,"")</f>
        <v>0.1595900439238653</v>
      </c>
      <c r="G43" s="28">
        <f>IF(SUM(G39:G42),SUM(G39:G42),"")</f>
        <v>458333.33333333337</v>
      </c>
      <c r="H43" s="29">
        <f>IF(SUM(H39:H42),SUM(H39:H42),"")</f>
        <v>9083333.333333334</v>
      </c>
    </row>
    <row r="44" spans="2:8" ht="13.15" x14ac:dyDescent="0.4">
      <c r="B44" s="12" t="s">
        <v>34</v>
      </c>
      <c r="C44" s="26"/>
      <c r="D44" s="20"/>
      <c r="E44" s="21"/>
      <c r="F44" s="26"/>
      <c r="G44" s="20"/>
      <c r="H44" s="21"/>
    </row>
    <row r="45" spans="2:8" x14ac:dyDescent="0.35">
      <c r="B45" s="26"/>
      <c r="C45" s="16" t="s">
        <v>35</v>
      </c>
      <c r="D45" s="17">
        <v>1500000</v>
      </c>
      <c r="E45" s="18">
        <v>30000000</v>
      </c>
      <c r="F45" s="19">
        <f>IF(AND(SUM(D45),SUM(E45)),SUM(E45)/SUM($E$47),"")</f>
        <v>1</v>
      </c>
      <c r="G45" s="20">
        <f>IF(SUM(F45),D45/12,"")</f>
        <v>125000</v>
      </c>
      <c r="H45" s="21">
        <f>IF(SUM(G45),+E45/12,"")</f>
        <v>2500000</v>
      </c>
    </row>
    <row r="46" spans="2:8" x14ac:dyDescent="0.35">
      <c r="B46" s="14"/>
      <c r="C46" s="31"/>
      <c r="D46" s="32"/>
      <c r="E46" s="32"/>
      <c r="F46" s="33" t="str">
        <f>IF(AND(SUM(D46),SUM(E46)),SUM(E46)/SUM($E$47),"")</f>
        <v/>
      </c>
      <c r="G46" s="34" t="str">
        <f>IF(SUM(F46),D46/12,"")</f>
        <v/>
      </c>
      <c r="H46" s="34" t="str">
        <f>IF(SUM(G46),+E46/12,"")</f>
        <v/>
      </c>
    </row>
    <row r="47" spans="2:8" x14ac:dyDescent="0.35">
      <c r="B47" s="35"/>
      <c r="C47" s="35" t="s">
        <v>14</v>
      </c>
      <c r="D47" s="36">
        <f>IF(SUM(D45:D46),SUM(D45:D46),"")</f>
        <v>1500000</v>
      </c>
      <c r="E47" s="37">
        <f>IF(SUM(E45:E46),SUM(E45:E46),"")</f>
        <v>30000000</v>
      </c>
      <c r="F47" s="38">
        <f>IF(SUM(F45:F46),SUM(F45:F46),"")</f>
        <v>1</v>
      </c>
      <c r="G47" s="36">
        <f>IF(SUM(G45:G46),SUM(G45:G46),"")</f>
        <v>125000</v>
      </c>
      <c r="H47" s="37">
        <f>IF(SUM(H45:H46),SUM(H45:H46),"")</f>
        <v>2500000</v>
      </c>
    </row>
    <row r="48" spans="2:8" ht="13.5" thickBot="1" x14ac:dyDescent="0.45">
      <c r="B48" s="39" t="s">
        <v>36</v>
      </c>
      <c r="C48" s="35"/>
      <c r="D48" s="40">
        <f>IF(SUM(D13,D19,D25,D31,D37,D43,D47),SUM(D13,D19,D25,D31,D37,D43,D47),"")</f>
        <v>34400000</v>
      </c>
      <c r="E48" s="41">
        <f>IF(SUM(E13,E19,E25,E31,E37,E43,E47),SUM(E13,E19,E25,E31,E37,E43,E47),"")</f>
        <v>683000000</v>
      </c>
      <c r="F48" s="42">
        <f>IF(AND(SUM(D48:E48),SUM(E48)),SUM(E48)/SUM(E48),"")</f>
        <v>1</v>
      </c>
      <c r="G48" s="40">
        <f>IF(SUM(F48),D48/12,"")</f>
        <v>2866666.6666666665</v>
      </c>
      <c r="H48" s="41">
        <f>IF(SUM(G48),+E48/12,"")</f>
        <v>56916666.666666664</v>
      </c>
    </row>
    <row r="49" spans="2:8" ht="13.15" thickTop="1" x14ac:dyDescent="0.35"/>
    <row r="50" spans="2:8" x14ac:dyDescent="0.35">
      <c r="B50" s="45" t="s">
        <v>38</v>
      </c>
      <c r="C50" s="46"/>
      <c r="D50" s="46"/>
      <c r="E50" s="46"/>
      <c r="F50" s="46"/>
      <c r="G50" s="46"/>
      <c r="H50" s="46"/>
    </row>
  </sheetData>
  <mergeCells count="1">
    <mergeCell ref="B50:H50"/>
  </mergeCells>
  <phoneticPr fontId="0" type="noConversion"/>
  <hyperlinks>
    <hyperlink ref="B50:H50" r:id="rId1" display="© Copyright, 2007, Jaxworks, All Rights Reserved."/>
  </hyperlinks>
  <printOptions horizontalCentered="1"/>
  <pageMargins left="0.23622047244094491" right="0.23622047244094491" top="0.74803149606299213" bottom="0.74803149606299213" header="0.23622047244094491" footer="0.51181102362204722"/>
  <pageSetup orientation="portrait" horizontalDpi="4294967294" verticalDpi="300" r:id="rId2"/>
  <headerFooter alignWithMargins="0">
    <oddFooter>&amp;C© Copyright, 2010, Jaxworks, All Rights Reserved.</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JaxWorks</vt:lpstr>
      <vt:lpstr>Sales Channel Analysis</vt:lpstr>
      <vt:lpstr>JaxWorks!Print_Area</vt:lpstr>
      <vt:lpstr>'Sales Channel Analysis'!Print_Area</vt:lpstr>
    </vt:vector>
  </TitlesOfParts>
  <Company>JaxWorks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Sales Channel Analysis</dc:title>
  <dc:creator>JaxWorks</dc:creator>
  <dc:description>© Copyright, 2010, Jaxworks, All Rights Reserved.</dc:description>
  <cp:lastModifiedBy>sunny</cp:lastModifiedBy>
  <cp:lastPrinted>2010-02-04T11:29:32Z</cp:lastPrinted>
  <dcterms:created xsi:type="dcterms:W3CDTF">2004-04-05T00:20:59Z</dcterms:created>
  <dcterms:modified xsi:type="dcterms:W3CDTF">2018-07-20T11:12:43Z</dcterms:modified>
</cp:coreProperties>
</file>