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3129B928-395C-464F-9381-1D69AE905022}" xr6:coauthVersionLast="34" xr6:coauthVersionMax="34" xr10:uidLastSave="{00000000-0000-0000-0000-000000000000}"/>
  <bookViews>
    <workbookView xWindow="1515" yWindow="225" windowWidth="12390" windowHeight="5790"/>
  </bookViews>
  <sheets>
    <sheet name="Static RoI calc '02" sheetId="1" r:id="rId1"/>
  </sheets>
  <calcPr calcId="17901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5" i="1"/>
  <c r="D48" i="1" s="1"/>
  <c r="D16" i="1"/>
  <c r="D17" i="1"/>
  <c r="D18" i="1"/>
  <c r="D19" i="1"/>
  <c r="D20" i="1"/>
  <c r="E26" i="1"/>
  <c r="F26" i="1"/>
  <c r="G26" i="1"/>
  <c r="R26" i="1" s="1"/>
  <c r="R48" i="1" s="1"/>
  <c r="H26" i="1"/>
  <c r="S26" i="1" s="1"/>
  <c r="I26" i="1"/>
  <c r="P26" i="1"/>
  <c r="Q26" i="1"/>
  <c r="T26" i="1"/>
  <c r="E27" i="1"/>
  <c r="P27" i="1" s="1"/>
  <c r="F27" i="1"/>
  <c r="Q27" i="1" s="1"/>
  <c r="G27" i="1"/>
  <c r="H27" i="1"/>
  <c r="S27" i="1" s="1"/>
  <c r="I27" i="1"/>
  <c r="R27" i="1"/>
  <c r="T27" i="1"/>
  <c r="E28" i="1"/>
  <c r="F28" i="1"/>
  <c r="F111" i="1" s="1"/>
  <c r="G28" i="1"/>
  <c r="H28" i="1"/>
  <c r="S28" i="1" s="1"/>
  <c r="I28" i="1"/>
  <c r="P28" i="1"/>
  <c r="R28" i="1"/>
  <c r="T28" i="1"/>
  <c r="E29" i="1"/>
  <c r="F29" i="1"/>
  <c r="Q29" i="1" s="1"/>
  <c r="G29" i="1"/>
  <c r="H29" i="1"/>
  <c r="I29" i="1"/>
  <c r="T29" i="1" s="1"/>
  <c r="P29" i="1"/>
  <c r="R29" i="1"/>
  <c r="S29" i="1"/>
  <c r="E30" i="1"/>
  <c r="F30" i="1"/>
  <c r="G30" i="1"/>
  <c r="R30" i="1" s="1"/>
  <c r="R52" i="1" s="1"/>
  <c r="H30" i="1"/>
  <c r="S30" i="1" s="1"/>
  <c r="I30" i="1"/>
  <c r="P30" i="1"/>
  <c r="Q30" i="1"/>
  <c r="T30" i="1"/>
  <c r="E31" i="1"/>
  <c r="P31" i="1" s="1"/>
  <c r="F31" i="1"/>
  <c r="F53" i="1" s="1"/>
  <c r="G31" i="1"/>
  <c r="H31" i="1"/>
  <c r="S31" i="1" s="1"/>
  <c r="S53" i="1" s="1"/>
  <c r="I31" i="1"/>
  <c r="R31" i="1"/>
  <c r="T31" i="1"/>
  <c r="E32" i="1"/>
  <c r="F32" i="1"/>
  <c r="Q32" i="1" s="1"/>
  <c r="G32" i="1"/>
  <c r="H32" i="1"/>
  <c r="S32" i="1" s="1"/>
  <c r="I32" i="1"/>
  <c r="P32" i="1"/>
  <c r="R32" i="1"/>
  <c r="T32" i="1"/>
  <c r="E33" i="1"/>
  <c r="F33" i="1"/>
  <c r="Q33" i="1" s="1"/>
  <c r="G33" i="1"/>
  <c r="H33" i="1"/>
  <c r="I33" i="1"/>
  <c r="T33" i="1" s="1"/>
  <c r="P33" i="1"/>
  <c r="R33" i="1"/>
  <c r="S33" i="1"/>
  <c r="E34" i="1"/>
  <c r="F34" i="1"/>
  <c r="G34" i="1"/>
  <c r="R34" i="1" s="1"/>
  <c r="H34" i="1"/>
  <c r="S34" i="1" s="1"/>
  <c r="I34" i="1"/>
  <c r="P34" i="1"/>
  <c r="Q34" i="1"/>
  <c r="T34" i="1"/>
  <c r="E35" i="1"/>
  <c r="P35" i="1" s="1"/>
  <c r="F35" i="1"/>
  <c r="Q35" i="1" s="1"/>
  <c r="G35" i="1"/>
  <c r="H35" i="1"/>
  <c r="S35" i="1" s="1"/>
  <c r="I35" i="1"/>
  <c r="R35" i="1"/>
  <c r="T35" i="1"/>
  <c r="E37" i="1"/>
  <c r="F37" i="1"/>
  <c r="F48" i="1" s="1"/>
  <c r="G37" i="1"/>
  <c r="H37" i="1"/>
  <c r="I37" i="1"/>
  <c r="O37" i="1"/>
  <c r="P37" i="1"/>
  <c r="Q37" i="1"/>
  <c r="Q48" i="1" s="1"/>
  <c r="R37" i="1"/>
  <c r="S37" i="1"/>
  <c r="T37" i="1"/>
  <c r="E38" i="1"/>
  <c r="F38" i="1"/>
  <c r="G38" i="1"/>
  <c r="H38" i="1"/>
  <c r="I38" i="1"/>
  <c r="E39" i="1"/>
  <c r="F39" i="1"/>
  <c r="F50" i="1" s="1"/>
  <c r="G39" i="1"/>
  <c r="H39" i="1"/>
  <c r="I39" i="1"/>
  <c r="O39" i="1"/>
  <c r="P39" i="1"/>
  <c r="P50" i="1" s="1"/>
  <c r="Q39" i="1"/>
  <c r="R39" i="1"/>
  <c r="S39" i="1"/>
  <c r="T39" i="1"/>
  <c r="E40" i="1"/>
  <c r="F40" i="1"/>
  <c r="G40" i="1"/>
  <c r="H40" i="1"/>
  <c r="I40" i="1"/>
  <c r="E41" i="1"/>
  <c r="F41" i="1"/>
  <c r="F52" i="1" s="1"/>
  <c r="G41" i="1"/>
  <c r="H41" i="1"/>
  <c r="I41" i="1"/>
  <c r="O41" i="1"/>
  <c r="P41" i="1"/>
  <c r="Q41" i="1"/>
  <c r="Q52" i="1" s="1"/>
  <c r="R41" i="1"/>
  <c r="S41" i="1"/>
  <c r="T41" i="1"/>
  <c r="E42" i="1"/>
  <c r="F42" i="1"/>
  <c r="G42" i="1"/>
  <c r="H42" i="1"/>
  <c r="H53" i="1" s="1"/>
  <c r="I42" i="1"/>
  <c r="I53" i="1" s="1"/>
  <c r="O42" i="1"/>
  <c r="P42" i="1"/>
  <c r="P53" i="1" s="1"/>
  <c r="Q42" i="1"/>
  <c r="R42" i="1"/>
  <c r="S42" i="1"/>
  <c r="T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8" i="1"/>
  <c r="H48" i="1"/>
  <c r="I48" i="1"/>
  <c r="P48" i="1"/>
  <c r="T48" i="1"/>
  <c r="D50" i="1"/>
  <c r="O50" i="1" s="1"/>
  <c r="N63" i="1" s="1"/>
  <c r="E50" i="1"/>
  <c r="G50" i="1"/>
  <c r="H50" i="1"/>
  <c r="I50" i="1"/>
  <c r="R50" i="1"/>
  <c r="T50" i="1"/>
  <c r="D52" i="1"/>
  <c r="O52" i="1" s="1"/>
  <c r="N65" i="1" s="1"/>
  <c r="E52" i="1"/>
  <c r="H52" i="1"/>
  <c r="I52" i="1"/>
  <c r="P52" i="1"/>
  <c r="T52" i="1"/>
  <c r="D53" i="1"/>
  <c r="O53" i="1" s="1"/>
  <c r="N66" i="1" s="1"/>
  <c r="E53" i="1"/>
  <c r="G53" i="1"/>
  <c r="R53" i="1"/>
  <c r="T53" i="1"/>
  <c r="C63" i="1"/>
  <c r="C65" i="1"/>
  <c r="C66" i="1"/>
  <c r="D74" i="1"/>
  <c r="O74" i="1"/>
  <c r="D75" i="1"/>
  <c r="O75" i="1"/>
  <c r="D76" i="1"/>
  <c r="O76" i="1"/>
  <c r="D77" i="1"/>
  <c r="O77" i="1"/>
  <c r="D78" i="1"/>
  <c r="O78" i="1"/>
  <c r="D79" i="1"/>
  <c r="O79" i="1"/>
  <c r="D80" i="1"/>
  <c r="O80" i="1"/>
  <c r="D81" i="1"/>
  <c r="O81" i="1"/>
  <c r="D82" i="1"/>
  <c r="O82" i="1"/>
  <c r="D83" i="1"/>
  <c r="O83" i="1"/>
  <c r="D85" i="1"/>
  <c r="O85" i="1"/>
  <c r="D86" i="1"/>
  <c r="O86" i="1"/>
  <c r="D87" i="1"/>
  <c r="O87" i="1"/>
  <c r="D88" i="1"/>
  <c r="O88" i="1"/>
  <c r="D89" i="1"/>
  <c r="O89" i="1"/>
  <c r="D90" i="1"/>
  <c r="O90" i="1"/>
  <c r="D91" i="1"/>
  <c r="O91" i="1"/>
  <c r="D92" i="1"/>
  <c r="O92" i="1"/>
  <c r="D93" i="1"/>
  <c r="O93" i="1"/>
  <c r="D94" i="1"/>
  <c r="O94" i="1"/>
  <c r="E98" i="1"/>
  <c r="F98" i="1"/>
  <c r="G98" i="1"/>
  <c r="H98" i="1"/>
  <c r="H120" i="1" s="1"/>
  <c r="I98" i="1"/>
  <c r="O98" i="1"/>
  <c r="P98" i="1"/>
  <c r="Q98" i="1"/>
  <c r="R98" i="1"/>
  <c r="S98" i="1"/>
  <c r="T98" i="1"/>
  <c r="E100" i="1"/>
  <c r="F100" i="1"/>
  <c r="G100" i="1"/>
  <c r="G122" i="1" s="1"/>
  <c r="H100" i="1"/>
  <c r="I100" i="1"/>
  <c r="I122" i="1" s="1"/>
  <c r="O100" i="1"/>
  <c r="P100" i="1"/>
  <c r="P122" i="1" s="1"/>
  <c r="Q100" i="1"/>
  <c r="R100" i="1"/>
  <c r="S100" i="1"/>
  <c r="T100" i="1"/>
  <c r="E109" i="1"/>
  <c r="F109" i="1"/>
  <c r="F120" i="1" s="1"/>
  <c r="G109" i="1"/>
  <c r="R109" i="1" s="1"/>
  <c r="R120" i="1" s="1"/>
  <c r="H109" i="1"/>
  <c r="I109" i="1"/>
  <c r="O109" i="1"/>
  <c r="P109" i="1"/>
  <c r="S109" i="1"/>
  <c r="S120" i="1" s="1"/>
  <c r="T109" i="1"/>
  <c r="E111" i="1"/>
  <c r="G111" i="1"/>
  <c r="R111" i="1" s="1"/>
  <c r="R122" i="1" s="1"/>
  <c r="H111" i="1"/>
  <c r="S111" i="1" s="1"/>
  <c r="S122" i="1" s="1"/>
  <c r="I111" i="1"/>
  <c r="T111" i="1" s="1"/>
  <c r="O111" i="1"/>
  <c r="P111" i="1"/>
  <c r="D118" i="1"/>
  <c r="D119" i="1"/>
  <c r="D120" i="1"/>
  <c r="E120" i="1"/>
  <c r="G120" i="1"/>
  <c r="I120" i="1"/>
  <c r="O120" i="1"/>
  <c r="P120" i="1"/>
  <c r="T120" i="1"/>
  <c r="D121" i="1"/>
  <c r="D122" i="1"/>
  <c r="C135" i="1" s="1"/>
  <c r="E122" i="1"/>
  <c r="H122" i="1"/>
  <c r="D123" i="1"/>
  <c r="D124" i="1"/>
  <c r="D125" i="1"/>
  <c r="D126" i="1"/>
  <c r="D127" i="1"/>
  <c r="C133" i="1"/>
  <c r="M133" i="1"/>
  <c r="Q111" i="1" l="1"/>
  <c r="Q122" i="1" s="1"/>
  <c r="F122" i="1"/>
  <c r="O48" i="1"/>
  <c r="N61" i="1" s="1"/>
  <c r="C61" i="1"/>
  <c r="T122" i="1"/>
  <c r="S52" i="1"/>
  <c r="S50" i="1"/>
  <c r="S48" i="1"/>
  <c r="Q109" i="1"/>
  <c r="Q120" i="1" s="1"/>
  <c r="Q28" i="1"/>
  <c r="Q50" i="1" s="1"/>
  <c r="G52" i="1"/>
  <c r="G48" i="1"/>
  <c r="Q31" i="1"/>
  <c r="Q53" i="1" s="1"/>
  <c r="O122" i="1"/>
  <c r="M135" i="1" s="1"/>
</calcChain>
</file>

<file path=xl/sharedStrings.xml><?xml version="1.0" encoding="utf-8"?>
<sst xmlns="http://schemas.openxmlformats.org/spreadsheetml/2006/main" count="40" uniqueCount="26">
  <si>
    <t>IRR</t>
  </si>
  <si>
    <t>assumed market share:</t>
  </si>
  <si>
    <t>Cournot incumbent case</t>
  </si>
  <si>
    <t>New Fab RoI</t>
  </si>
  <si>
    <t>Competitive (New Entrant) Case</t>
  </si>
  <si>
    <t>K Cost-bldg</t>
  </si>
  <si>
    <t>K Cost-equip</t>
  </si>
  <si>
    <t>M$</t>
  </si>
  <si>
    <t>Delta Revenues</t>
  </si>
  <si>
    <t>Net Cash Flow</t>
  </si>
  <si>
    <t>Upgrade 1, where different</t>
  </si>
  <si>
    <t>Delta Var Costs</t>
  </si>
  <si>
    <t>fab K cost/node factor</t>
  </si>
  <si>
    <t>cap cost</t>
  </si>
  <si>
    <t>upgrade bldg cap/node factor</t>
  </si>
  <si>
    <t>upgrade cost equip/1K wafers*20*upgrd dummy</t>
  </si>
  <si>
    <t>new var cost - old var costs in fab</t>
  </si>
  <si>
    <t xml:space="preserve"> ylded chips per 20K fab x var cost/ylded chips</t>
  </si>
  <si>
    <t>ylded chips per 20K fab x price chip with extra fab</t>
  </si>
  <si>
    <t xml:space="preserve"> tot rev - var costs</t>
  </si>
  <si>
    <t>Delta Variable Costs</t>
  </si>
  <si>
    <t>same as competitive case</t>
  </si>
  <si>
    <t>(mkt share*baseline quad transistors+new transistors)*new transistor price-(mkt share*baseline transistors)*old price/transistor</t>
  </si>
  <si>
    <t>(ylded die/wafer *price/chip w/upgrade fab - old ylded die/wafer * old price)* wafers/fab</t>
  </si>
  <si>
    <t>["competitive"= upgrade single fab]</t>
  </si>
  <si>
    <t>K cost 20k/node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</si>
</sst>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43"/>
  <sheetViews>
    <sheetView showFormulas="1" tabSelected="1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M60" sqref="M60:M68"/>
    </sheetView>
  </sheetViews>
  <sheetFormatPr defaultColWidth="5.1328125" defaultRowHeight="10.15" x14ac:dyDescent="0.3"/>
  <cols>
    <col min="1" max="16384" width="5.1328125" style="1"/>
  </cols>
  <sheetData>
    <row r="1" spans="1:20" ht="12.75" x14ac:dyDescent="0.35">
      <c r="A1" t="s">
        <v>3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K1" t="s">
        <v>2</v>
      </c>
      <c r="M1"/>
      <c r="N1"/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</row>
    <row r="2" spans="1:20" ht="12.75" x14ac:dyDescent="0.35">
      <c r="A2" t="s">
        <v>4</v>
      </c>
      <c r="B2"/>
      <c r="D2"/>
      <c r="E2"/>
      <c r="F2"/>
      <c r="G2"/>
      <c r="H2"/>
      <c r="I2"/>
      <c r="K2" t="s">
        <v>1</v>
      </c>
      <c r="M2"/>
      <c r="N2">
        <v>0.15</v>
      </c>
      <c r="Q2"/>
      <c r="R2"/>
      <c r="S2"/>
      <c r="T2"/>
    </row>
    <row r="3" spans="1:20" ht="12.75" x14ac:dyDescent="0.35">
      <c r="A3" t="s">
        <v>5</v>
      </c>
      <c r="B3" t="s">
        <v>7</v>
      </c>
      <c r="D3" t="s">
        <v>25</v>
      </c>
      <c r="E3"/>
      <c r="F3"/>
      <c r="G3"/>
      <c r="H3"/>
      <c r="I3"/>
      <c r="M3"/>
      <c r="N3"/>
      <c r="Q3"/>
      <c r="R3"/>
      <c r="S3"/>
      <c r="T3"/>
    </row>
    <row r="4" spans="1:20" ht="12.75" x14ac:dyDescent="0.35">
      <c r="A4">
        <v>0.25</v>
      </c>
      <c r="B4" s="9">
        <v>200</v>
      </c>
      <c r="D4" t="e">
        <f>+#REF!/#REF!</f>
        <v>#REF!</v>
      </c>
      <c r="E4"/>
      <c r="F4"/>
      <c r="G4"/>
      <c r="H4"/>
      <c r="I4"/>
      <c r="J4"/>
      <c r="M4"/>
      <c r="N4"/>
      <c r="Q4"/>
      <c r="R4"/>
      <c r="S4"/>
      <c r="T4"/>
    </row>
    <row r="5" spans="1:20" ht="12.75" x14ac:dyDescent="0.35">
      <c r="A5" s="9">
        <v>0.25</v>
      </c>
      <c r="B5" s="9">
        <v>300</v>
      </c>
      <c r="D5" t="e">
        <f>+#REF!/#REF!</f>
        <v>#REF!</v>
      </c>
      <c r="E5"/>
      <c r="F5"/>
      <c r="G5"/>
      <c r="H5"/>
      <c r="I5"/>
      <c r="J5"/>
      <c r="M5"/>
      <c r="N5"/>
      <c r="Q5"/>
      <c r="R5"/>
      <c r="S5"/>
      <c r="T5"/>
    </row>
    <row r="6" spans="1:20" ht="12.75" x14ac:dyDescent="0.35">
      <c r="A6" s="9">
        <v>0.18</v>
      </c>
      <c r="B6" s="9">
        <v>200</v>
      </c>
      <c r="D6" t="e">
        <f>+#REF!/#REF!</f>
        <v>#REF!</v>
      </c>
      <c r="E6"/>
      <c r="F6"/>
      <c r="G6"/>
      <c r="H6"/>
      <c r="I6"/>
      <c r="J6"/>
      <c r="M6"/>
      <c r="N6"/>
      <c r="Q6"/>
      <c r="R6"/>
      <c r="S6"/>
      <c r="T6"/>
    </row>
    <row r="7" spans="1:20" ht="12.75" x14ac:dyDescent="0.35">
      <c r="A7" s="9">
        <v>0.18</v>
      </c>
      <c r="B7" s="9">
        <v>300</v>
      </c>
      <c r="D7" t="e">
        <f>+#REF!/#REF!</f>
        <v>#REF!</v>
      </c>
      <c r="E7"/>
      <c r="F7"/>
      <c r="G7"/>
      <c r="H7"/>
      <c r="I7"/>
      <c r="J7"/>
      <c r="M7"/>
      <c r="N7"/>
      <c r="Q7"/>
      <c r="R7"/>
      <c r="S7"/>
      <c r="T7"/>
    </row>
    <row r="8" spans="1:20" ht="12.75" x14ac:dyDescent="0.35">
      <c r="A8" s="9">
        <v>0.13</v>
      </c>
      <c r="B8" s="9">
        <v>200</v>
      </c>
      <c r="D8" t="e">
        <f>+#REF!/#REF!</f>
        <v>#REF!</v>
      </c>
      <c r="E8"/>
      <c r="F8"/>
      <c r="G8"/>
      <c r="H8"/>
      <c r="I8"/>
      <c r="J8"/>
      <c r="M8"/>
      <c r="N8"/>
      <c r="Q8"/>
      <c r="R8"/>
      <c r="S8"/>
      <c r="T8"/>
    </row>
    <row r="9" spans="1:20" ht="12.75" x14ac:dyDescent="0.35">
      <c r="A9" s="9">
        <v>0.13</v>
      </c>
      <c r="B9" s="9">
        <v>300</v>
      </c>
      <c r="D9" t="e">
        <f>+#REF!/#REF!</f>
        <v>#REF!</v>
      </c>
      <c r="E9"/>
      <c r="F9"/>
      <c r="G9"/>
      <c r="H9"/>
      <c r="I9"/>
      <c r="J9"/>
      <c r="M9"/>
      <c r="N9"/>
      <c r="Q9"/>
      <c r="R9"/>
      <c r="S9"/>
      <c r="T9"/>
    </row>
    <row r="10" spans="1:20" ht="12.75" x14ac:dyDescent="0.35">
      <c r="A10" s="9">
        <v>0.09</v>
      </c>
      <c r="B10" s="9">
        <v>200</v>
      </c>
      <c r="D10"/>
      <c r="E10"/>
      <c r="F10"/>
      <c r="G10"/>
      <c r="H10"/>
      <c r="I10"/>
      <c r="J10"/>
      <c r="M10"/>
      <c r="N10"/>
      <c r="Q10"/>
      <c r="R10"/>
      <c r="S10"/>
      <c r="T10"/>
    </row>
    <row r="11" spans="1:20" ht="12.75" x14ac:dyDescent="0.35">
      <c r="A11" s="9">
        <v>0.09</v>
      </c>
      <c r="B11" s="9">
        <v>300</v>
      </c>
      <c r="D11"/>
      <c r="E11"/>
      <c r="F11"/>
      <c r="G11"/>
      <c r="H11"/>
      <c r="I11"/>
      <c r="J11"/>
      <c r="M11"/>
      <c r="N11"/>
      <c r="Q11"/>
      <c r="R11"/>
      <c r="S11"/>
      <c r="T11"/>
    </row>
    <row r="12" spans="1:20" ht="12.75" x14ac:dyDescent="0.35">
      <c r="A12" s="9">
        <v>6.5000000000000002E-2</v>
      </c>
      <c r="B12" s="9">
        <v>200</v>
      </c>
      <c r="D12"/>
      <c r="E12"/>
      <c r="F12"/>
      <c r="G12"/>
      <c r="H12"/>
      <c r="I12"/>
      <c r="J12"/>
      <c r="M12"/>
      <c r="N12"/>
      <c r="Q12"/>
      <c r="R12"/>
      <c r="S12"/>
      <c r="T12"/>
    </row>
    <row r="13" spans="1:20" ht="12.75" x14ac:dyDescent="0.35">
      <c r="A13" s="9">
        <v>6.5000000000000002E-2</v>
      </c>
      <c r="B13" s="9">
        <v>300</v>
      </c>
      <c r="D13"/>
      <c r="E13"/>
      <c r="F13"/>
      <c r="G13"/>
      <c r="H13"/>
      <c r="I13"/>
      <c r="J13"/>
      <c r="M13"/>
      <c r="N13"/>
      <c r="Q13"/>
      <c r="R13"/>
      <c r="S13"/>
      <c r="T13"/>
    </row>
    <row r="14" spans="1:20" ht="12.75" x14ac:dyDescent="0.35">
      <c r="A14" s="9" t="s">
        <v>6</v>
      </c>
      <c r="B14" s="9" t="s">
        <v>7</v>
      </c>
      <c r="D14" t="s">
        <v>12</v>
      </c>
      <c r="E14"/>
      <c r="F14"/>
      <c r="G14"/>
      <c r="H14"/>
      <c r="I14"/>
      <c r="J14"/>
      <c r="M14"/>
      <c r="N14"/>
      <c r="Q14"/>
      <c r="R14"/>
      <c r="S14"/>
      <c r="T14"/>
    </row>
    <row r="15" spans="1:20" ht="12.75" x14ac:dyDescent="0.35">
      <c r="A15" s="9">
        <v>0.25</v>
      </c>
      <c r="B15" s="9">
        <v>200</v>
      </c>
      <c r="D15" t="e">
        <f>#REF!*20</f>
        <v>#REF!</v>
      </c>
      <c r="E15"/>
      <c r="F15"/>
      <c r="G15"/>
      <c r="H15"/>
      <c r="I15"/>
      <c r="J15"/>
      <c r="M15"/>
      <c r="N15"/>
      <c r="Q15"/>
      <c r="R15"/>
      <c r="S15"/>
      <c r="T15"/>
    </row>
    <row r="16" spans="1:20" ht="12.75" x14ac:dyDescent="0.35">
      <c r="A16" s="9">
        <v>0.25</v>
      </c>
      <c r="B16" s="9">
        <v>300</v>
      </c>
      <c r="D16" t="e">
        <f>#REF!*20</f>
        <v>#REF!</v>
      </c>
      <c r="E16"/>
      <c r="F16"/>
      <c r="G16"/>
      <c r="H16"/>
      <c r="I16"/>
      <c r="J16"/>
      <c r="M16"/>
      <c r="N16"/>
      <c r="Q16"/>
      <c r="R16"/>
      <c r="S16"/>
      <c r="T16"/>
    </row>
    <row r="17" spans="1:21" ht="12.75" x14ac:dyDescent="0.35">
      <c r="A17" s="9">
        <v>0.18</v>
      </c>
      <c r="B17" s="9">
        <v>200</v>
      </c>
      <c r="D17" t="e">
        <f>#REF!*20</f>
        <v>#REF!</v>
      </c>
      <c r="E17"/>
      <c r="F17"/>
      <c r="G17"/>
      <c r="H17"/>
      <c r="I17"/>
      <c r="J17"/>
      <c r="M17"/>
      <c r="N17"/>
      <c r="Q17"/>
      <c r="R17"/>
      <c r="S17"/>
      <c r="T17"/>
    </row>
    <row r="18" spans="1:21" ht="12.75" x14ac:dyDescent="0.35">
      <c r="A18" s="9">
        <v>0.18</v>
      </c>
      <c r="B18" s="9">
        <v>300</v>
      </c>
      <c r="D18" t="e">
        <f>#REF!*20</f>
        <v>#REF!</v>
      </c>
      <c r="E18"/>
      <c r="F18"/>
      <c r="G18"/>
      <c r="H18"/>
      <c r="I18"/>
      <c r="J18"/>
      <c r="M18"/>
      <c r="N18"/>
      <c r="Q18"/>
      <c r="R18"/>
      <c r="S18"/>
      <c r="T18"/>
    </row>
    <row r="19" spans="1:21" ht="12.75" x14ac:dyDescent="0.35">
      <c r="A19" s="9">
        <v>0.13</v>
      </c>
      <c r="B19" s="9">
        <v>200</v>
      </c>
      <c r="D19" t="e">
        <f>#REF!*20</f>
        <v>#REF!</v>
      </c>
      <c r="E19"/>
      <c r="F19"/>
      <c r="G19"/>
      <c r="H19"/>
      <c r="I19"/>
      <c r="J19"/>
      <c r="M19"/>
      <c r="N19"/>
      <c r="Q19"/>
      <c r="R19"/>
      <c r="S19"/>
      <c r="T19"/>
    </row>
    <row r="20" spans="1:21" ht="12.75" x14ac:dyDescent="0.35">
      <c r="A20" s="9">
        <v>0.13</v>
      </c>
      <c r="B20" s="9">
        <v>300</v>
      </c>
      <c r="D20" t="e">
        <f>#REF!*20</f>
        <v>#REF!</v>
      </c>
      <c r="E20"/>
      <c r="F20"/>
      <c r="G20"/>
      <c r="H20"/>
      <c r="I20"/>
      <c r="J20"/>
      <c r="M20"/>
      <c r="N20"/>
      <c r="Q20"/>
      <c r="R20"/>
      <c r="S20"/>
      <c r="T20"/>
    </row>
    <row r="21" spans="1:21" ht="12.75" x14ac:dyDescent="0.35">
      <c r="A21" s="9">
        <v>0.09</v>
      </c>
      <c r="B21" s="9">
        <v>200</v>
      </c>
      <c r="D21"/>
      <c r="E21"/>
      <c r="F21"/>
      <c r="G21"/>
      <c r="H21"/>
      <c r="I21"/>
      <c r="J21"/>
      <c r="M21"/>
      <c r="N21"/>
      <c r="Q21"/>
      <c r="R21"/>
      <c r="S21"/>
      <c r="T21"/>
    </row>
    <row r="22" spans="1:21" ht="12.75" x14ac:dyDescent="0.35">
      <c r="A22" s="9">
        <v>0.09</v>
      </c>
      <c r="B22" s="9">
        <v>300</v>
      </c>
      <c r="D22"/>
      <c r="E22"/>
      <c r="F22"/>
      <c r="G22"/>
      <c r="H22"/>
      <c r="I22"/>
      <c r="J22"/>
      <c r="M22"/>
      <c r="N22"/>
      <c r="Q22"/>
      <c r="R22"/>
      <c r="S22"/>
      <c r="T22"/>
    </row>
    <row r="23" spans="1:21" ht="12.75" x14ac:dyDescent="0.35">
      <c r="A23" s="9">
        <v>6.5000000000000002E-2</v>
      </c>
      <c r="B23" s="9">
        <v>200</v>
      </c>
      <c r="D23"/>
      <c r="E23"/>
      <c r="F23"/>
      <c r="G23"/>
      <c r="H23"/>
      <c r="I23"/>
      <c r="J23"/>
      <c r="M23"/>
      <c r="N23"/>
      <c r="Q23"/>
      <c r="R23"/>
      <c r="S23"/>
      <c r="T23"/>
    </row>
    <row r="24" spans="1:21" ht="12.75" x14ac:dyDescent="0.35">
      <c r="A24" s="9">
        <v>6.5000000000000002E-2</v>
      </c>
      <c r="B24" s="9">
        <v>300</v>
      </c>
      <c r="C24"/>
      <c r="D24"/>
      <c r="E24"/>
      <c r="F24"/>
      <c r="G24"/>
      <c r="H24"/>
      <c r="I24"/>
      <c r="J24"/>
      <c r="M24"/>
      <c r="N24"/>
      <c r="P24"/>
      <c r="Q24"/>
      <c r="R24"/>
      <c r="S24"/>
      <c r="T24"/>
    </row>
    <row r="25" spans="1:21" ht="12.75" x14ac:dyDescent="0.35">
      <c r="A25" s="9" t="s">
        <v>20</v>
      </c>
      <c r="B25" s="9"/>
      <c r="C25" t="s">
        <v>7</v>
      </c>
      <c r="D25"/>
      <c r="E25" t="s">
        <v>17</v>
      </c>
      <c r="F25"/>
      <c r="G25"/>
      <c r="H25"/>
      <c r="I25"/>
      <c r="J25"/>
      <c r="M25"/>
      <c r="N25"/>
      <c r="P25" t="s">
        <v>21</v>
      </c>
      <c r="Q25"/>
      <c r="R25"/>
      <c r="S25"/>
      <c r="T25"/>
    </row>
    <row r="26" spans="1:21" ht="12.75" x14ac:dyDescent="0.35">
      <c r="A26" s="9">
        <v>0.25</v>
      </c>
      <c r="B26" s="9">
        <v>200</v>
      </c>
      <c r="C26"/>
      <c r="D26"/>
      <c r="E26" t="e">
        <f>+#REF!*#REF!*1000</f>
        <v>#REF!</v>
      </c>
      <c r="F26" t="e">
        <f>+#REF!*#REF!*1000</f>
        <v>#REF!</v>
      </c>
      <c r="G26" t="e">
        <f>+#REF!*#REF!*1000</f>
        <v>#REF!</v>
      </c>
      <c r="H26" t="e">
        <f>+#REF!*#REF!*1000</f>
        <v>#REF!</v>
      </c>
      <c r="I26" t="e">
        <f>+#REF!*#REF!*1000</f>
        <v>#REF!</v>
      </c>
      <c r="J26"/>
      <c r="K26"/>
      <c r="L26"/>
      <c r="M26"/>
      <c r="N26"/>
      <c r="O26"/>
      <c r="P26" s="4" t="e">
        <f t="shared" ref="P26:P35" si="0">+E26</f>
        <v>#REF!</v>
      </c>
      <c r="Q26" s="4" t="e">
        <f t="shared" ref="Q26:Q35" si="1">+F26</f>
        <v>#REF!</v>
      </c>
      <c r="R26" s="4" t="e">
        <f t="shared" ref="R26:R35" si="2">+G26</f>
        <v>#REF!</v>
      </c>
      <c r="S26" s="4" t="e">
        <f t="shared" ref="S26:S35" si="3">+H26</f>
        <v>#REF!</v>
      </c>
      <c r="T26" s="4" t="e">
        <f t="shared" ref="T26:T35" si="4">+I26</f>
        <v>#REF!</v>
      </c>
      <c r="U26"/>
    </row>
    <row r="27" spans="1:21" ht="12.75" x14ac:dyDescent="0.35">
      <c r="A27" s="9">
        <v>0.25</v>
      </c>
      <c r="B27" s="9">
        <v>300</v>
      </c>
      <c r="C27"/>
      <c r="D27"/>
      <c r="E27" t="e">
        <f>+#REF!*#REF!*1000</f>
        <v>#REF!</v>
      </c>
      <c r="F27" t="e">
        <f>+#REF!*#REF!*1000</f>
        <v>#REF!</v>
      </c>
      <c r="G27" t="e">
        <f>+#REF!*#REF!*1000</f>
        <v>#REF!</v>
      </c>
      <c r="H27" t="e">
        <f>+#REF!*#REF!*1000</f>
        <v>#REF!</v>
      </c>
      <c r="I27" t="e">
        <f>+#REF!*#REF!*1000</f>
        <v>#REF!</v>
      </c>
      <c r="J27"/>
      <c r="K27"/>
      <c r="L27"/>
      <c r="M27"/>
      <c r="N27"/>
      <c r="O27"/>
      <c r="P27" s="4" t="e">
        <f t="shared" si="0"/>
        <v>#REF!</v>
      </c>
      <c r="Q27" s="4" t="e">
        <f t="shared" si="1"/>
        <v>#REF!</v>
      </c>
      <c r="R27" s="4" t="e">
        <f t="shared" si="2"/>
        <v>#REF!</v>
      </c>
      <c r="S27" s="4" t="e">
        <f t="shared" si="3"/>
        <v>#REF!</v>
      </c>
      <c r="T27" s="4" t="e">
        <f t="shared" si="4"/>
        <v>#REF!</v>
      </c>
      <c r="U27"/>
    </row>
    <row r="28" spans="1:21" ht="12.75" x14ac:dyDescent="0.35">
      <c r="A28" s="9">
        <v>0.18</v>
      </c>
      <c r="B28" s="9">
        <v>200</v>
      </c>
      <c r="C28"/>
      <c r="D28"/>
      <c r="E28" t="e">
        <f>+#REF!*#REF!*1000</f>
        <v>#REF!</v>
      </c>
      <c r="F28" t="e">
        <f>+#REF!*#REF!*1000</f>
        <v>#REF!</v>
      </c>
      <c r="G28" t="e">
        <f>+#REF!*#REF!*1000</f>
        <v>#REF!</v>
      </c>
      <c r="H28" t="e">
        <f>+#REF!*#REF!*1000</f>
        <v>#REF!</v>
      </c>
      <c r="I28" t="e">
        <f>+#REF!*#REF!*1000</f>
        <v>#REF!</v>
      </c>
      <c r="J28"/>
      <c r="K28"/>
      <c r="L28"/>
      <c r="M28"/>
      <c r="N28"/>
      <c r="O28"/>
      <c r="P28" s="4" t="e">
        <f t="shared" si="0"/>
        <v>#REF!</v>
      </c>
      <c r="Q28" s="4" t="e">
        <f t="shared" si="1"/>
        <v>#REF!</v>
      </c>
      <c r="R28" s="4" t="e">
        <f t="shared" si="2"/>
        <v>#REF!</v>
      </c>
      <c r="S28" s="4" t="e">
        <f t="shared" si="3"/>
        <v>#REF!</v>
      </c>
      <c r="T28" s="4" t="e">
        <f t="shared" si="4"/>
        <v>#REF!</v>
      </c>
      <c r="U28"/>
    </row>
    <row r="29" spans="1:21" ht="12.75" x14ac:dyDescent="0.35">
      <c r="A29" s="9">
        <v>0.18</v>
      </c>
      <c r="B29" s="9">
        <v>300</v>
      </c>
      <c r="C29"/>
      <c r="D29"/>
      <c r="E29" t="e">
        <f>+#REF!*#REF!*1000</f>
        <v>#REF!</v>
      </c>
      <c r="F29" t="e">
        <f>+#REF!*#REF!*1000</f>
        <v>#REF!</v>
      </c>
      <c r="G29" t="e">
        <f>+#REF!*#REF!*1000</f>
        <v>#REF!</v>
      </c>
      <c r="H29" t="e">
        <f>+#REF!*#REF!*1000</f>
        <v>#REF!</v>
      </c>
      <c r="I29" t="e">
        <f>+#REF!*#REF!*1000</f>
        <v>#REF!</v>
      </c>
      <c r="J29"/>
      <c r="K29"/>
      <c r="L29"/>
      <c r="M29"/>
      <c r="N29"/>
      <c r="O29"/>
      <c r="P29" s="4" t="e">
        <f t="shared" si="0"/>
        <v>#REF!</v>
      </c>
      <c r="Q29" s="4" t="e">
        <f t="shared" si="1"/>
        <v>#REF!</v>
      </c>
      <c r="R29" s="4" t="e">
        <f t="shared" si="2"/>
        <v>#REF!</v>
      </c>
      <c r="S29" s="4" t="e">
        <f t="shared" si="3"/>
        <v>#REF!</v>
      </c>
      <c r="T29" s="4" t="e">
        <f t="shared" si="4"/>
        <v>#REF!</v>
      </c>
      <c r="U29"/>
    </row>
    <row r="30" spans="1:21" ht="12.75" x14ac:dyDescent="0.35">
      <c r="A30" s="9">
        <v>0.13</v>
      </c>
      <c r="B30" s="9">
        <v>200</v>
      </c>
      <c r="C30"/>
      <c r="D30"/>
      <c r="E30" t="e">
        <f>+#REF!*#REF!*1000</f>
        <v>#REF!</v>
      </c>
      <c r="F30" t="e">
        <f>+#REF!*#REF!*1000</f>
        <v>#REF!</v>
      </c>
      <c r="G30" t="e">
        <f>+#REF!*#REF!*1000</f>
        <v>#REF!</v>
      </c>
      <c r="H30" t="e">
        <f>+#REF!*#REF!*1000</f>
        <v>#REF!</v>
      </c>
      <c r="I30" t="e">
        <f>+#REF!*#REF!*1000</f>
        <v>#REF!</v>
      </c>
      <c r="J30"/>
      <c r="K30"/>
      <c r="L30"/>
      <c r="M30"/>
      <c r="N30"/>
      <c r="O30"/>
      <c r="P30" s="4" t="e">
        <f t="shared" si="0"/>
        <v>#REF!</v>
      </c>
      <c r="Q30" s="4" t="e">
        <f t="shared" si="1"/>
        <v>#REF!</v>
      </c>
      <c r="R30" s="4" t="e">
        <f t="shared" si="2"/>
        <v>#REF!</v>
      </c>
      <c r="S30" s="4" t="e">
        <f t="shared" si="3"/>
        <v>#REF!</v>
      </c>
      <c r="T30" s="4" t="e">
        <f t="shared" si="4"/>
        <v>#REF!</v>
      </c>
      <c r="U30"/>
    </row>
    <row r="31" spans="1:21" ht="12.75" x14ac:dyDescent="0.35">
      <c r="A31" s="9">
        <v>0.13</v>
      </c>
      <c r="B31" s="9">
        <v>300</v>
      </c>
      <c r="C31"/>
      <c r="D31"/>
      <c r="E31" t="e">
        <f>+#REF!*#REF!*1000</f>
        <v>#REF!</v>
      </c>
      <c r="F31" t="e">
        <f>+#REF!*#REF!*1000</f>
        <v>#REF!</v>
      </c>
      <c r="G31" t="e">
        <f>+#REF!*#REF!*1000</f>
        <v>#REF!</v>
      </c>
      <c r="H31" t="e">
        <f>+#REF!*#REF!*1000</f>
        <v>#REF!</v>
      </c>
      <c r="I31" t="e">
        <f>+#REF!*#REF!*1000</f>
        <v>#REF!</v>
      </c>
      <c r="J31"/>
      <c r="K31"/>
      <c r="L31"/>
      <c r="M31"/>
      <c r="N31"/>
      <c r="O31"/>
      <c r="P31" s="4" t="e">
        <f t="shared" si="0"/>
        <v>#REF!</v>
      </c>
      <c r="Q31" s="4" t="e">
        <f t="shared" si="1"/>
        <v>#REF!</v>
      </c>
      <c r="R31" s="4" t="e">
        <f t="shared" si="2"/>
        <v>#REF!</v>
      </c>
      <c r="S31" s="4" t="e">
        <f t="shared" si="3"/>
        <v>#REF!</v>
      </c>
      <c r="T31" s="4" t="e">
        <f t="shared" si="4"/>
        <v>#REF!</v>
      </c>
      <c r="U31"/>
    </row>
    <row r="32" spans="1:21" ht="12.75" x14ac:dyDescent="0.35">
      <c r="A32" s="9">
        <v>0.09</v>
      </c>
      <c r="B32" s="9">
        <v>200</v>
      </c>
      <c r="C32"/>
      <c r="D32"/>
      <c r="E32" t="e">
        <f>+#REF!*#REF!*1000</f>
        <v>#REF!</v>
      </c>
      <c r="F32" t="e">
        <f>+#REF!*#REF!*1000</f>
        <v>#REF!</v>
      </c>
      <c r="G32" t="e">
        <f>+#REF!*#REF!*1000</f>
        <v>#REF!</v>
      </c>
      <c r="H32" t="e">
        <f>+#REF!*#REF!*1000</f>
        <v>#REF!</v>
      </c>
      <c r="I32" t="e">
        <f>+#REF!*#REF!*1000</f>
        <v>#REF!</v>
      </c>
      <c r="J32"/>
      <c r="K32"/>
      <c r="L32"/>
      <c r="M32"/>
      <c r="N32"/>
      <c r="O32"/>
      <c r="P32" s="4" t="e">
        <f t="shared" si="0"/>
        <v>#REF!</v>
      </c>
      <c r="Q32" s="4" t="e">
        <f t="shared" si="1"/>
        <v>#REF!</v>
      </c>
      <c r="R32" s="4" t="e">
        <f t="shared" si="2"/>
        <v>#REF!</v>
      </c>
      <c r="S32" s="4" t="e">
        <f t="shared" si="3"/>
        <v>#REF!</v>
      </c>
      <c r="T32" s="4" t="e">
        <f t="shared" si="4"/>
        <v>#REF!</v>
      </c>
      <c r="U32"/>
    </row>
    <row r="33" spans="1:21" ht="12.75" x14ac:dyDescent="0.35">
      <c r="A33" s="9">
        <v>0.09</v>
      </c>
      <c r="B33" s="9">
        <v>300</v>
      </c>
      <c r="C33"/>
      <c r="D33"/>
      <c r="E33" t="e">
        <f>+#REF!*#REF!*1000</f>
        <v>#REF!</v>
      </c>
      <c r="F33" t="e">
        <f>+#REF!*#REF!*1000</f>
        <v>#REF!</v>
      </c>
      <c r="G33" t="e">
        <f>+#REF!*#REF!*1000</f>
        <v>#REF!</v>
      </c>
      <c r="H33" t="e">
        <f>+#REF!*#REF!*1000</f>
        <v>#REF!</v>
      </c>
      <c r="I33" t="e">
        <f>+#REF!*#REF!*1000</f>
        <v>#REF!</v>
      </c>
      <c r="J33"/>
      <c r="K33"/>
      <c r="L33"/>
      <c r="M33"/>
      <c r="N33"/>
      <c r="O33"/>
      <c r="P33" s="4" t="e">
        <f t="shared" si="0"/>
        <v>#REF!</v>
      </c>
      <c r="Q33" s="4" t="e">
        <f t="shared" si="1"/>
        <v>#REF!</v>
      </c>
      <c r="R33" s="4" t="e">
        <f t="shared" si="2"/>
        <v>#REF!</v>
      </c>
      <c r="S33" s="4" t="e">
        <f t="shared" si="3"/>
        <v>#REF!</v>
      </c>
      <c r="T33" s="4" t="e">
        <f t="shared" si="4"/>
        <v>#REF!</v>
      </c>
      <c r="U33"/>
    </row>
    <row r="34" spans="1:21" ht="12.75" x14ac:dyDescent="0.35">
      <c r="A34" s="9">
        <v>6.5000000000000002E-2</v>
      </c>
      <c r="B34" s="9">
        <v>200</v>
      </c>
      <c r="C34"/>
      <c r="D34"/>
      <c r="E34" t="e">
        <f>+#REF!*#REF!*1000</f>
        <v>#REF!</v>
      </c>
      <c r="F34" t="e">
        <f>+#REF!*#REF!*1000</f>
        <v>#REF!</v>
      </c>
      <c r="G34" t="e">
        <f>+#REF!*#REF!*1000</f>
        <v>#REF!</v>
      </c>
      <c r="H34" t="e">
        <f>+#REF!*#REF!*1000</f>
        <v>#REF!</v>
      </c>
      <c r="I34" t="e">
        <f>+#REF!*#REF!*1000</f>
        <v>#REF!</v>
      </c>
      <c r="J34"/>
      <c r="K34"/>
      <c r="L34"/>
      <c r="M34"/>
      <c r="N34"/>
      <c r="O34"/>
      <c r="P34" s="4" t="e">
        <f t="shared" si="0"/>
        <v>#REF!</v>
      </c>
      <c r="Q34" s="4" t="e">
        <f t="shared" si="1"/>
        <v>#REF!</v>
      </c>
      <c r="R34" s="4" t="e">
        <f t="shared" si="2"/>
        <v>#REF!</v>
      </c>
      <c r="S34" s="4" t="e">
        <f t="shared" si="3"/>
        <v>#REF!</v>
      </c>
      <c r="T34" s="4" t="e">
        <f t="shared" si="4"/>
        <v>#REF!</v>
      </c>
      <c r="U34"/>
    </row>
    <row r="35" spans="1:21" ht="12.75" x14ac:dyDescent="0.35">
      <c r="A35" s="9">
        <v>6.5000000000000002E-2</v>
      </c>
      <c r="B35" s="9">
        <v>300</v>
      </c>
      <c r="C35"/>
      <c r="D35"/>
      <c r="E35" t="e">
        <f>+#REF!*#REF!*1000</f>
        <v>#REF!</v>
      </c>
      <c r="F35" t="e">
        <f>+#REF!*#REF!*1000</f>
        <v>#REF!</v>
      </c>
      <c r="G35" t="e">
        <f>+#REF!*#REF!*1000</f>
        <v>#REF!</v>
      </c>
      <c r="H35" t="e">
        <f>+#REF!*#REF!*1000</f>
        <v>#REF!</v>
      </c>
      <c r="I35" t="e">
        <f>+#REF!*#REF!*1000</f>
        <v>#REF!</v>
      </c>
      <c r="J35"/>
      <c r="K35"/>
      <c r="L35"/>
      <c r="M35"/>
      <c r="N35"/>
      <c r="O35"/>
      <c r="P35" s="4" t="e">
        <f t="shared" si="0"/>
        <v>#REF!</v>
      </c>
      <c r="Q35" s="4" t="e">
        <f t="shared" si="1"/>
        <v>#REF!</v>
      </c>
      <c r="R35" s="4" t="e">
        <f t="shared" si="2"/>
        <v>#REF!</v>
      </c>
      <c r="S35" s="4" t="e">
        <f t="shared" si="3"/>
        <v>#REF!</v>
      </c>
      <c r="T35" s="4" t="e">
        <f t="shared" si="4"/>
        <v>#REF!</v>
      </c>
      <c r="U35"/>
    </row>
    <row r="36" spans="1:21" ht="12.75" x14ac:dyDescent="0.35">
      <c r="A36" s="9" t="s">
        <v>8</v>
      </c>
      <c r="B36" s="9"/>
      <c r="C36"/>
      <c r="D36"/>
      <c r="E36" t="s">
        <v>18</v>
      </c>
      <c r="F36"/>
      <c r="G36"/>
      <c r="H36"/>
      <c r="I36"/>
      <c r="J36"/>
      <c r="M36"/>
      <c r="N36"/>
      <c r="O36" t="s">
        <v>22</v>
      </c>
      <c r="P36"/>
      <c r="Q36"/>
      <c r="R36"/>
      <c r="S36"/>
      <c r="T36"/>
    </row>
    <row r="37" spans="1:21" ht="12.75" x14ac:dyDescent="0.35">
      <c r="A37" s="9">
        <v>0.25</v>
      </c>
      <c r="B37" s="9">
        <v>200</v>
      </c>
      <c r="C37"/>
      <c r="D37"/>
      <c r="E37" t="e">
        <f>+#REF!*#REF!*1000</f>
        <v>#REF!</v>
      </c>
      <c r="F37" t="e">
        <f>+#REF!*#REF!*1000</f>
        <v>#REF!</v>
      </c>
      <c r="G37" t="e">
        <f>+#REF!*#REF!*1000</f>
        <v>#REF!</v>
      </c>
      <c r="H37" t="e">
        <f>+#REF!*#REF!*1000</f>
        <v>#REF!</v>
      </c>
      <c r="I37" t="e">
        <f>+#REF!*#REF!*1000</f>
        <v>#REF!</v>
      </c>
      <c r="J37"/>
      <c r="M37"/>
      <c r="N37"/>
      <c r="O37" t="e">
        <f>+($N$2*#REF!+#REF!*#REF!)*1000*#REF!-($N$2*#REF!*1000*#REF!)</f>
        <v>#REF!</v>
      </c>
      <c r="P37" t="e">
        <f>+($N$2*#REF!+#REF!*#REF!)*1000*#REF!-($N$2*#REF!*1000*#REF!)</f>
        <v>#REF!</v>
      </c>
      <c r="Q37" t="e">
        <f>+($N$2*#REF!+#REF!*#REF!)*1000*#REF!-($N$2*#REF!*1000*#REF!)</f>
        <v>#REF!</v>
      </c>
      <c r="R37" t="e">
        <f>+($N$2*#REF!+#REF!*#REF!)*1000*#REF!-($N$2*#REF!*1000*#REF!)</f>
        <v>#REF!</v>
      </c>
      <c r="S37" t="e">
        <f>+($N$2*#REF!+#REF!*#REF!)*1000*#REF!-($N$2*#REF!*1000*#REF!)</f>
        <v>#REF!</v>
      </c>
      <c r="T37" t="e">
        <f>+($N$2*#REF!+#REF!*#REF!)*1000*#REF!-($N$2*#REF!*1000*#REF!)</f>
        <v>#REF!</v>
      </c>
    </row>
    <row r="38" spans="1:21" ht="12.75" x14ac:dyDescent="0.35">
      <c r="A38" s="9">
        <v>0.25</v>
      </c>
      <c r="B38" s="9">
        <v>300</v>
      </c>
      <c r="C38"/>
      <c r="D38"/>
      <c r="E38" t="e">
        <f>+#REF!*#REF!*1000</f>
        <v>#REF!</v>
      </c>
      <c r="F38" t="e">
        <f>+#REF!*#REF!*1000</f>
        <v>#REF!</v>
      </c>
      <c r="G38" t="e">
        <f>+#REF!*#REF!*1000</f>
        <v>#REF!</v>
      </c>
      <c r="H38" t="e">
        <f>+#REF!*#REF!*1000</f>
        <v>#REF!</v>
      </c>
      <c r="I38" t="e">
        <f>+#REF!*#REF!*1000</f>
        <v>#REF!</v>
      </c>
      <c r="J38"/>
      <c r="M38"/>
      <c r="N38"/>
      <c r="O38"/>
      <c r="P38"/>
      <c r="Q38"/>
      <c r="R38"/>
      <c r="S38"/>
      <c r="T38"/>
    </row>
    <row r="39" spans="1:21" ht="12.75" x14ac:dyDescent="0.35">
      <c r="A39" s="9">
        <v>0.18</v>
      </c>
      <c r="B39" s="9">
        <v>200</v>
      </c>
      <c r="C39"/>
      <c r="D39"/>
      <c r="E39" t="e">
        <f>+#REF!*#REF!*1000</f>
        <v>#REF!</v>
      </c>
      <c r="F39" t="e">
        <f>+#REF!*#REF!*1000</f>
        <v>#REF!</v>
      </c>
      <c r="G39" t="e">
        <f>+#REF!*#REF!*1000</f>
        <v>#REF!</v>
      </c>
      <c r="H39" t="e">
        <f>+#REF!*#REF!*1000</f>
        <v>#REF!</v>
      </c>
      <c r="I39" t="e">
        <f>+#REF!*#REF!*1000</f>
        <v>#REF!</v>
      </c>
      <c r="J39"/>
      <c r="M39"/>
      <c r="N39"/>
      <c r="O39" t="e">
        <f>+($N$2*#REF!+#REF!*#REF!)*1000*#REF!-($N$2*#REF!*1000*#REF!)</f>
        <v>#REF!</v>
      </c>
      <c r="P39" t="e">
        <f>+($N$2*#REF!+#REF!*#REF!)*1000*#REF!-($N$2*#REF!*1000*#REF!)</f>
        <v>#REF!</v>
      </c>
      <c r="Q39" t="e">
        <f>+($N$2*#REF!+#REF!*#REF!)*1000*#REF!-($N$2*#REF!*1000*#REF!)</f>
        <v>#REF!</v>
      </c>
      <c r="R39" t="e">
        <f>+($N$2*#REF!+#REF!*#REF!)*1000*#REF!-($N$2*#REF!*1000*#REF!)</f>
        <v>#REF!</v>
      </c>
      <c r="S39" t="e">
        <f>+($N$2*#REF!+#REF!*#REF!)*1000*#REF!-($N$2*#REF!*1000*#REF!)</f>
        <v>#REF!</v>
      </c>
      <c r="T39" t="e">
        <f>+($N$2*#REF!+#REF!*#REF!)*1000*#REF!-($N$2*#REF!*1000*#REF!)</f>
        <v>#REF!</v>
      </c>
    </row>
    <row r="40" spans="1:21" ht="12.75" x14ac:dyDescent="0.35">
      <c r="A40" s="9">
        <v>0.18</v>
      </c>
      <c r="B40" s="9">
        <v>300</v>
      </c>
      <c r="C40"/>
      <c r="D40"/>
      <c r="E40" t="e">
        <f>+#REF!*#REF!*1000</f>
        <v>#REF!</v>
      </c>
      <c r="F40" t="e">
        <f>+#REF!*#REF!*1000</f>
        <v>#REF!</v>
      </c>
      <c r="G40" t="e">
        <f>+#REF!*#REF!*1000</f>
        <v>#REF!</v>
      </c>
      <c r="H40" t="e">
        <f>+#REF!*#REF!*1000</f>
        <v>#REF!</v>
      </c>
      <c r="I40" t="e">
        <f>+#REF!*#REF!*1000</f>
        <v>#REF!</v>
      </c>
      <c r="J40"/>
      <c r="M40"/>
      <c r="N40"/>
      <c r="O40"/>
      <c r="P40"/>
      <c r="Q40"/>
      <c r="R40"/>
      <c r="S40"/>
      <c r="T40"/>
    </row>
    <row r="41" spans="1:21" ht="12.75" x14ac:dyDescent="0.35">
      <c r="A41" s="9">
        <v>0.13</v>
      </c>
      <c r="B41" s="9">
        <v>200</v>
      </c>
      <c r="C41"/>
      <c r="D41"/>
      <c r="E41" t="e">
        <f>+#REF!*#REF!*1000</f>
        <v>#REF!</v>
      </c>
      <c r="F41" t="e">
        <f>+#REF!*#REF!*1000</f>
        <v>#REF!</v>
      </c>
      <c r="G41" t="e">
        <f>+#REF!*#REF!*1000</f>
        <v>#REF!</v>
      </c>
      <c r="H41" t="e">
        <f>+#REF!*#REF!*1000</f>
        <v>#REF!</v>
      </c>
      <c r="I41" t="e">
        <f>+#REF!*#REF!*1000</f>
        <v>#REF!</v>
      </c>
      <c r="J41"/>
      <c r="M41"/>
      <c r="N41"/>
      <c r="O41" t="e">
        <f>+($N$2*#REF!+#REF!*#REF!)*1000*#REF!-($N$2*#REF!*1000*#REF!)</f>
        <v>#REF!</v>
      </c>
      <c r="P41" t="e">
        <f>+($N$2*#REF!+#REF!*#REF!)*1000*#REF!-($N$2*#REF!*1000*#REF!)</f>
        <v>#REF!</v>
      </c>
      <c r="Q41" t="e">
        <f>+($N$2*#REF!+#REF!*#REF!)*1000*#REF!-($N$2*#REF!*1000*#REF!)</f>
        <v>#REF!</v>
      </c>
      <c r="R41" t="e">
        <f>+($N$2*#REF!+#REF!*#REF!)*1000*#REF!-($N$2*#REF!*1000*#REF!)</f>
        <v>#REF!</v>
      </c>
      <c r="S41" t="e">
        <f>+($N$2*#REF!+#REF!*#REF!)*1000*#REF!-($N$2*#REF!*1000*#REF!)</f>
        <v>#REF!</v>
      </c>
      <c r="T41" t="e">
        <f>+($N$2*#REF!+#REF!*#REF!)*1000*#REF!-($N$2*#REF!*1000*#REF!)</f>
        <v>#REF!</v>
      </c>
    </row>
    <row r="42" spans="1:21" ht="12.75" x14ac:dyDescent="0.35">
      <c r="A42" s="9">
        <v>0.13</v>
      </c>
      <c r="B42" s="9">
        <v>300</v>
      </c>
      <c r="C42"/>
      <c r="D42"/>
      <c r="E42" t="e">
        <f>+#REF!*#REF!*1000</f>
        <v>#REF!</v>
      </c>
      <c r="F42" t="e">
        <f>+#REF!*#REF!*1000</f>
        <v>#REF!</v>
      </c>
      <c r="G42" t="e">
        <f>+#REF!*#REF!*1000</f>
        <v>#REF!</v>
      </c>
      <c r="H42" t="e">
        <f>+#REF!*#REF!*1000</f>
        <v>#REF!</v>
      </c>
      <c r="I42" t="e">
        <f>+#REF!*#REF!*1000</f>
        <v>#REF!</v>
      </c>
      <c r="J42"/>
      <c r="M42"/>
      <c r="N42"/>
      <c r="O42" t="e">
        <f>+($N$2*#REF!+#REF!*#REF!)*1000*#REF!-($N$2*#REF!*1000*#REF!)</f>
        <v>#REF!</v>
      </c>
      <c r="P42" t="e">
        <f>+($N$2*#REF!+#REF!*#REF!)*1000*#REF!-($N$2*#REF!*1000*#REF!)</f>
        <v>#REF!</v>
      </c>
      <c r="Q42" t="e">
        <f>+($N$2*#REF!+#REF!*#REF!)*1000*#REF!-($N$2*#REF!*1000*#REF!)</f>
        <v>#REF!</v>
      </c>
      <c r="R42" t="e">
        <f>+($N$2*#REF!+#REF!*#REF!)*1000*#REF!-($N$2*#REF!*1000*#REF!)</f>
        <v>#REF!</v>
      </c>
      <c r="S42" t="e">
        <f>+($N$2*#REF!+#REF!*#REF!)*1000*#REF!-($N$2*#REF!*1000*#REF!)</f>
        <v>#REF!</v>
      </c>
      <c r="T42" t="e">
        <f>+($N$2*#REF!+#REF!*#REF!)*1000*#REF!-($N$2*#REF!*1000*#REF!)</f>
        <v>#REF!</v>
      </c>
    </row>
    <row r="43" spans="1:21" ht="12.75" x14ac:dyDescent="0.35">
      <c r="A43" s="9">
        <v>0.09</v>
      </c>
      <c r="B43" s="9">
        <v>200</v>
      </c>
      <c r="C43"/>
      <c r="D43"/>
      <c r="E43" t="e">
        <f>+#REF!*#REF!*1000</f>
        <v>#REF!</v>
      </c>
      <c r="F43" t="e">
        <f>+#REF!*#REF!*1000</f>
        <v>#REF!</v>
      </c>
      <c r="G43" t="e">
        <f>+#REF!*#REF!*1000</f>
        <v>#REF!</v>
      </c>
      <c r="H43" t="e">
        <f>+#REF!*#REF!*1000</f>
        <v>#REF!</v>
      </c>
      <c r="I43" t="e">
        <f>+#REF!*#REF!*1000</f>
        <v>#REF!</v>
      </c>
      <c r="J43"/>
      <c r="M43"/>
      <c r="N43"/>
      <c r="O43"/>
      <c r="P43"/>
      <c r="Q43"/>
      <c r="R43"/>
      <c r="S43"/>
      <c r="T43"/>
    </row>
    <row r="44" spans="1:21" ht="12.75" x14ac:dyDescent="0.35">
      <c r="A44" s="9">
        <v>0.09</v>
      </c>
      <c r="B44" s="9">
        <v>300</v>
      </c>
      <c r="C44"/>
      <c r="D44"/>
      <c r="E44" t="e">
        <f>+#REF!*#REF!*1000</f>
        <v>#REF!</v>
      </c>
      <c r="F44" t="e">
        <f>+#REF!*#REF!*1000</f>
        <v>#REF!</v>
      </c>
      <c r="G44" t="e">
        <f>+#REF!*#REF!*1000</f>
        <v>#REF!</v>
      </c>
      <c r="H44" t="e">
        <f>+#REF!*#REF!*1000</f>
        <v>#REF!</v>
      </c>
      <c r="I44" t="e">
        <f>+#REF!*#REF!*1000</f>
        <v>#REF!</v>
      </c>
      <c r="J44"/>
      <c r="M44"/>
      <c r="N44"/>
      <c r="O44"/>
      <c r="P44"/>
      <c r="Q44"/>
      <c r="R44"/>
      <c r="S44"/>
      <c r="T44"/>
    </row>
    <row r="45" spans="1:21" ht="12.75" x14ac:dyDescent="0.35">
      <c r="A45" s="9">
        <v>6.5000000000000002E-2</v>
      </c>
      <c r="B45" s="9">
        <v>200</v>
      </c>
      <c r="C45"/>
      <c r="D45"/>
      <c r="E45" t="e">
        <f>+#REF!*#REF!*1000</f>
        <v>#REF!</v>
      </c>
      <c r="F45" t="e">
        <f>+#REF!*#REF!*1000</f>
        <v>#REF!</v>
      </c>
      <c r="G45" t="e">
        <f>+#REF!*#REF!*1000</f>
        <v>#REF!</v>
      </c>
      <c r="H45" t="e">
        <f>+#REF!*#REF!*1000</f>
        <v>#REF!</v>
      </c>
      <c r="I45" t="e">
        <f>+#REF!*#REF!*1000</f>
        <v>#REF!</v>
      </c>
      <c r="J45"/>
      <c r="M45"/>
      <c r="N45"/>
      <c r="O45"/>
      <c r="P45"/>
      <c r="Q45"/>
      <c r="R45"/>
      <c r="S45"/>
      <c r="T45"/>
    </row>
    <row r="46" spans="1:21" ht="12.75" x14ac:dyDescent="0.35">
      <c r="A46" s="9">
        <v>6.5000000000000002E-2</v>
      </c>
      <c r="B46" s="9">
        <v>300</v>
      </c>
      <c r="C46"/>
      <c r="D46"/>
      <c r="E46" t="e">
        <f>+#REF!*#REF!*1000</f>
        <v>#REF!</v>
      </c>
      <c r="F46" t="e">
        <f>+#REF!*#REF!*1000</f>
        <v>#REF!</v>
      </c>
      <c r="G46" t="e">
        <f>+#REF!*#REF!*1000</f>
        <v>#REF!</v>
      </c>
      <c r="H46" t="e">
        <f>+#REF!*#REF!*1000</f>
        <v>#REF!</v>
      </c>
      <c r="I46" t="e">
        <f>+#REF!*#REF!*1000</f>
        <v>#REF!</v>
      </c>
      <c r="J46"/>
      <c r="M46"/>
      <c r="N46"/>
      <c r="O46"/>
      <c r="P46"/>
      <c r="Q46"/>
      <c r="R46"/>
      <c r="S46"/>
      <c r="T46"/>
    </row>
    <row r="47" spans="1:21" ht="12.75" x14ac:dyDescent="0.35">
      <c r="A47" s="9" t="s">
        <v>9</v>
      </c>
      <c r="B47" s="9"/>
      <c r="C47"/>
      <c r="D47" t="s">
        <v>13</v>
      </c>
      <c r="E47" t="s">
        <v>19</v>
      </c>
      <c r="F47"/>
      <c r="G47"/>
      <c r="H47"/>
      <c r="I47"/>
      <c r="J47"/>
      <c r="M47"/>
      <c r="N47"/>
      <c r="O47"/>
      <c r="P47"/>
      <c r="Q47"/>
      <c r="R47"/>
      <c r="S47"/>
      <c r="T47"/>
    </row>
    <row r="48" spans="1:21" ht="12.75" x14ac:dyDescent="0.35">
      <c r="A48" s="9">
        <v>0.25</v>
      </c>
      <c r="B48" s="9">
        <v>200</v>
      </c>
      <c r="C48"/>
      <c r="D48" s="3" t="e">
        <f>-D4-D15</f>
        <v>#REF!</v>
      </c>
      <c r="E48" s="8" t="e">
        <f>+E37-E26</f>
        <v>#REF!</v>
      </c>
      <c r="F48" s="8" t="e">
        <f>+F37-F26</f>
        <v>#REF!</v>
      </c>
      <c r="G48" s="8" t="e">
        <f>+G37-G26</f>
        <v>#REF!</v>
      </c>
      <c r="H48" s="8" t="e">
        <f>+H37-H26</f>
        <v>#REF!</v>
      </c>
      <c r="I48" s="8" t="e">
        <f>+I37-I26</f>
        <v>#REF!</v>
      </c>
      <c r="J48"/>
      <c r="K48"/>
      <c r="L48"/>
      <c r="M48"/>
      <c r="N48"/>
      <c r="O48" s="4" t="e">
        <f>+D48</f>
        <v>#REF!</v>
      </c>
      <c r="P48" s="8" t="e">
        <f>+P37-P26</f>
        <v>#REF!</v>
      </c>
      <c r="Q48" s="8" t="e">
        <f>+Q37-Q26</f>
        <v>#REF!</v>
      </c>
      <c r="R48" s="8" t="e">
        <f>+R37-R26</f>
        <v>#REF!</v>
      </c>
      <c r="S48" s="8" t="e">
        <f>+S37-S26</f>
        <v>#REF!</v>
      </c>
      <c r="T48" s="8" t="e">
        <f>+T37-T26</f>
        <v>#REF!</v>
      </c>
    </row>
    <row r="49" spans="1:20" ht="12.75" x14ac:dyDescent="0.35">
      <c r="A49" s="9">
        <v>0.25</v>
      </c>
      <c r="B49" s="9">
        <v>300</v>
      </c>
      <c r="C49"/>
      <c r="D49"/>
      <c r="E49"/>
      <c r="F49"/>
      <c r="G49"/>
      <c r="H49"/>
      <c r="I49"/>
      <c r="J49"/>
      <c r="M49"/>
      <c r="N49"/>
      <c r="O49"/>
      <c r="P49"/>
      <c r="Q49"/>
      <c r="R49"/>
      <c r="S49"/>
      <c r="T49"/>
    </row>
    <row r="50" spans="1:20" ht="12.75" x14ac:dyDescent="0.35">
      <c r="A50" s="9">
        <v>0.18</v>
      </c>
      <c r="B50" s="9">
        <v>200</v>
      </c>
      <c r="C50"/>
      <c r="D50" s="3" t="e">
        <f>-D6-D17</f>
        <v>#REF!</v>
      </c>
      <c r="E50" s="8" t="e">
        <f>+E39-E28</f>
        <v>#REF!</v>
      </c>
      <c r="F50" s="8" t="e">
        <f>+F39-F28</f>
        <v>#REF!</v>
      </c>
      <c r="G50" s="8" t="e">
        <f>+G39-G28</f>
        <v>#REF!</v>
      </c>
      <c r="H50" s="8" t="e">
        <f>+H39-H28</f>
        <v>#REF!</v>
      </c>
      <c r="I50" s="8" t="e">
        <f>+I39-I28</f>
        <v>#REF!</v>
      </c>
      <c r="J50"/>
      <c r="K50"/>
      <c r="L50"/>
      <c r="M50"/>
      <c r="N50"/>
      <c r="O50" s="4" t="e">
        <f>+D50</f>
        <v>#REF!</v>
      </c>
      <c r="P50" s="8" t="e">
        <f>+P39-P28</f>
        <v>#REF!</v>
      </c>
      <c r="Q50" s="8" t="e">
        <f>+Q39-Q28</f>
        <v>#REF!</v>
      </c>
      <c r="R50" s="8" t="e">
        <f>+R39-R28</f>
        <v>#REF!</v>
      </c>
      <c r="S50" s="8" t="e">
        <f>+S39-S28</f>
        <v>#REF!</v>
      </c>
      <c r="T50" s="8" t="e">
        <f>+T39-T28</f>
        <v>#REF!</v>
      </c>
    </row>
    <row r="51" spans="1:20" ht="12.75" x14ac:dyDescent="0.35">
      <c r="A51" s="9">
        <v>0.18</v>
      </c>
      <c r="B51" s="9">
        <v>300</v>
      </c>
      <c r="C51"/>
      <c r="D51"/>
      <c r="E51"/>
      <c r="F51"/>
      <c r="G51"/>
      <c r="H51"/>
      <c r="I51"/>
      <c r="J51"/>
      <c r="M51"/>
      <c r="N51"/>
      <c r="O51"/>
      <c r="P51"/>
      <c r="Q51"/>
      <c r="R51"/>
      <c r="S51"/>
      <c r="T51"/>
    </row>
    <row r="52" spans="1:20" ht="12.75" x14ac:dyDescent="0.35">
      <c r="A52" s="9">
        <v>0.13</v>
      </c>
      <c r="B52" s="9">
        <v>200</v>
      </c>
      <c r="C52"/>
      <c r="D52" s="3" t="e">
        <f>-D8-D19</f>
        <v>#REF!</v>
      </c>
      <c r="E52" s="8" t="e">
        <f t="shared" ref="E52:I53" si="5">+E41-E30</f>
        <v>#REF!</v>
      </c>
      <c r="F52" s="8" t="e">
        <f t="shared" si="5"/>
        <v>#REF!</v>
      </c>
      <c r="G52" s="8" t="e">
        <f t="shared" si="5"/>
        <v>#REF!</v>
      </c>
      <c r="H52" s="8" t="e">
        <f t="shared" si="5"/>
        <v>#REF!</v>
      </c>
      <c r="I52" s="8" t="e">
        <f t="shared" si="5"/>
        <v>#REF!</v>
      </c>
      <c r="J52"/>
      <c r="K52"/>
      <c r="L52"/>
      <c r="M52"/>
      <c r="N52"/>
      <c r="O52" s="4" t="e">
        <f>+D52</f>
        <v>#REF!</v>
      </c>
      <c r="P52" s="8" t="e">
        <f t="shared" ref="P52:T53" si="6">+P41-P30</f>
        <v>#REF!</v>
      </c>
      <c r="Q52" s="8" t="e">
        <f t="shared" si="6"/>
        <v>#REF!</v>
      </c>
      <c r="R52" s="8" t="e">
        <f t="shared" si="6"/>
        <v>#REF!</v>
      </c>
      <c r="S52" s="8" t="e">
        <f t="shared" si="6"/>
        <v>#REF!</v>
      </c>
      <c r="T52" s="8" t="e">
        <f t="shared" si="6"/>
        <v>#REF!</v>
      </c>
    </row>
    <row r="53" spans="1:20" ht="12.75" x14ac:dyDescent="0.35">
      <c r="A53" s="9">
        <v>0.13</v>
      </c>
      <c r="B53" s="9">
        <v>300</v>
      </c>
      <c r="C53"/>
      <c r="D53" s="3" t="e">
        <f>-D9-D20</f>
        <v>#REF!</v>
      </c>
      <c r="E53" s="8" t="e">
        <f t="shared" si="5"/>
        <v>#REF!</v>
      </c>
      <c r="F53" s="8" t="e">
        <f t="shared" si="5"/>
        <v>#REF!</v>
      </c>
      <c r="G53" s="8" t="e">
        <f t="shared" si="5"/>
        <v>#REF!</v>
      </c>
      <c r="H53" s="8" t="e">
        <f t="shared" si="5"/>
        <v>#REF!</v>
      </c>
      <c r="I53" s="8" t="e">
        <f t="shared" si="5"/>
        <v>#REF!</v>
      </c>
      <c r="J53"/>
      <c r="K53"/>
      <c r="L53"/>
      <c r="M53"/>
      <c r="N53"/>
      <c r="O53" s="4" t="e">
        <f>+D53</f>
        <v>#REF!</v>
      </c>
      <c r="P53" s="8" t="e">
        <f t="shared" si="6"/>
        <v>#REF!</v>
      </c>
      <c r="Q53" s="8" t="e">
        <f t="shared" si="6"/>
        <v>#REF!</v>
      </c>
      <c r="R53" s="8" t="e">
        <f t="shared" si="6"/>
        <v>#REF!</v>
      </c>
      <c r="S53" s="8" t="e">
        <f t="shared" si="6"/>
        <v>#REF!</v>
      </c>
      <c r="T53" s="8" t="e">
        <f t="shared" si="6"/>
        <v>#REF!</v>
      </c>
    </row>
    <row r="54" spans="1:20" ht="12.75" x14ac:dyDescent="0.35">
      <c r="A54" s="9">
        <v>0.09</v>
      </c>
      <c r="B54" s="9">
        <v>200</v>
      </c>
      <c r="C54"/>
      <c r="D54"/>
      <c r="E54"/>
      <c r="F54"/>
      <c r="G54"/>
      <c r="H54"/>
      <c r="I54"/>
      <c r="J54"/>
      <c r="M54"/>
      <c r="N54"/>
      <c r="O54"/>
      <c r="P54"/>
      <c r="Q54"/>
      <c r="R54"/>
      <c r="S54"/>
      <c r="T54"/>
    </row>
    <row r="55" spans="1:20" ht="12.75" x14ac:dyDescent="0.35">
      <c r="A55" s="9">
        <v>0.09</v>
      </c>
      <c r="B55" s="9">
        <v>300</v>
      </c>
      <c r="C55"/>
      <c r="D55"/>
      <c r="E55"/>
      <c r="F55"/>
      <c r="G55"/>
      <c r="H55"/>
      <c r="I55"/>
      <c r="J55"/>
      <c r="M55"/>
      <c r="N55"/>
      <c r="O55"/>
      <c r="P55"/>
      <c r="Q55"/>
      <c r="R55"/>
      <c r="S55"/>
      <c r="T55"/>
    </row>
    <row r="56" spans="1:20" ht="12.75" x14ac:dyDescent="0.35">
      <c r="A56" s="9">
        <v>6.5000000000000002E-2</v>
      </c>
      <c r="B56" s="9">
        <v>200</v>
      </c>
      <c r="C56"/>
      <c r="D56"/>
      <c r="E56"/>
      <c r="F56"/>
      <c r="G56"/>
      <c r="H56"/>
      <c r="I56"/>
      <c r="J56"/>
      <c r="M56"/>
      <c r="N56"/>
      <c r="O56"/>
      <c r="P56"/>
      <c r="Q56"/>
      <c r="R56"/>
      <c r="S56"/>
      <c r="T56"/>
    </row>
    <row r="57" spans="1:20" ht="12.75" x14ac:dyDescent="0.35">
      <c r="A57" s="9">
        <v>6.5000000000000002E-2</v>
      </c>
      <c r="B57" s="9">
        <v>300</v>
      </c>
      <c r="C57"/>
      <c r="D57"/>
      <c r="E57"/>
      <c r="F57"/>
      <c r="G57"/>
      <c r="H57"/>
      <c r="I57"/>
      <c r="J57"/>
      <c r="M57"/>
      <c r="N57"/>
      <c r="O57"/>
      <c r="P57"/>
      <c r="Q57"/>
      <c r="R57"/>
      <c r="S57"/>
      <c r="T57"/>
    </row>
    <row r="58" spans="1:20" ht="12.75" x14ac:dyDescent="0.35">
      <c r="A58" s="10"/>
      <c r="B58" s="9"/>
      <c r="C58"/>
      <c r="D58"/>
      <c r="E58"/>
      <c r="F58"/>
      <c r="G58"/>
      <c r="H58"/>
      <c r="I58"/>
      <c r="J58"/>
      <c r="L58" s="10"/>
      <c r="M58" s="9"/>
      <c r="N58"/>
      <c r="O58"/>
      <c r="P58"/>
      <c r="Q58"/>
      <c r="R58"/>
      <c r="S58"/>
      <c r="T58"/>
    </row>
    <row r="59" spans="1:20" ht="12.75" x14ac:dyDescent="0.35">
      <c r="A59" s="9"/>
      <c r="B59" s="9"/>
      <c r="C59"/>
      <c r="D59"/>
      <c r="E59"/>
      <c r="F59"/>
      <c r="G59"/>
      <c r="H59"/>
      <c r="I59"/>
      <c r="J59"/>
      <c r="L59" s="9"/>
      <c r="M59" s="9"/>
      <c r="N59"/>
      <c r="O59"/>
      <c r="P59"/>
      <c r="Q59"/>
      <c r="R59"/>
      <c r="S59"/>
      <c r="T59"/>
    </row>
    <row r="60" spans="1:20" ht="12.75" x14ac:dyDescent="0.35">
      <c r="A60" s="9" t="s">
        <v>0</v>
      </c>
      <c r="B60" s="9"/>
      <c r="C60"/>
      <c r="D60"/>
      <c r="E60"/>
      <c r="F60"/>
      <c r="G60"/>
      <c r="H60"/>
      <c r="I60"/>
      <c r="J60"/>
      <c r="L60" s="9" t="s">
        <v>0</v>
      </c>
      <c r="M60" s="9"/>
      <c r="N60"/>
      <c r="O60"/>
      <c r="P60"/>
      <c r="Q60"/>
      <c r="R60"/>
      <c r="S60"/>
      <c r="T60"/>
    </row>
    <row r="61" spans="1:20" ht="12.75" x14ac:dyDescent="0.35">
      <c r="A61" s="9">
        <v>0.25</v>
      </c>
      <c r="B61" s="9">
        <v>200</v>
      </c>
      <c r="C61" s="2" t="e">
        <f>+IRR(D48:I48,0.01)</f>
        <v>#VALUE!</v>
      </c>
      <c r="D61"/>
      <c r="E61"/>
      <c r="F61"/>
      <c r="G61"/>
      <c r="H61"/>
      <c r="I61"/>
      <c r="J61"/>
      <c r="K61"/>
      <c r="L61" s="9">
        <v>0.25</v>
      </c>
      <c r="M61" s="9">
        <v>200</v>
      </c>
      <c r="N61" s="2" t="e">
        <f>+IRR(O48:T48,0.15)</f>
        <v>#VALUE!</v>
      </c>
      <c r="O61"/>
      <c r="P61"/>
      <c r="Q61"/>
      <c r="R61"/>
      <c r="S61"/>
      <c r="T61"/>
    </row>
    <row r="62" spans="1:20" ht="12.75" x14ac:dyDescent="0.35">
      <c r="A62" s="9">
        <v>0.25</v>
      </c>
      <c r="B62" s="9">
        <v>300</v>
      </c>
      <c r="C62"/>
      <c r="D62"/>
      <c r="E62"/>
      <c r="F62"/>
      <c r="G62"/>
      <c r="H62"/>
      <c r="I62"/>
      <c r="J62"/>
      <c r="L62" s="9">
        <v>0.25</v>
      </c>
      <c r="M62" s="9">
        <v>300</v>
      </c>
      <c r="N62"/>
      <c r="O62"/>
      <c r="P62"/>
      <c r="Q62"/>
      <c r="R62"/>
      <c r="S62"/>
      <c r="T62"/>
    </row>
    <row r="63" spans="1:20" ht="12.75" x14ac:dyDescent="0.35">
      <c r="A63" s="9">
        <v>0.18</v>
      </c>
      <c r="B63" s="9">
        <v>200</v>
      </c>
      <c r="C63" s="2" t="e">
        <f>+IRR(D50:I50,0.15)</f>
        <v>#VALUE!</v>
      </c>
      <c r="D63"/>
      <c r="E63"/>
      <c r="F63"/>
      <c r="G63"/>
      <c r="H63"/>
      <c r="I63"/>
      <c r="J63"/>
      <c r="K63"/>
      <c r="L63" s="9">
        <v>0.18</v>
      </c>
      <c r="M63" s="9">
        <v>200</v>
      </c>
      <c r="N63" s="2" t="e">
        <f>+IRR(O50:T50,0.15)</f>
        <v>#VALUE!</v>
      </c>
      <c r="O63"/>
      <c r="P63"/>
      <c r="Q63"/>
      <c r="R63"/>
      <c r="S63"/>
      <c r="T63"/>
    </row>
    <row r="64" spans="1:20" ht="12.75" x14ac:dyDescent="0.35">
      <c r="A64" s="9">
        <v>0.18</v>
      </c>
      <c r="B64" s="9">
        <v>300</v>
      </c>
      <c r="C64"/>
      <c r="D64"/>
      <c r="E64"/>
      <c r="F64"/>
      <c r="G64"/>
      <c r="H64"/>
      <c r="I64"/>
      <c r="J64"/>
      <c r="L64" s="9">
        <v>0.18</v>
      </c>
      <c r="M64" s="9">
        <v>300</v>
      </c>
      <c r="N64"/>
      <c r="O64"/>
      <c r="P64"/>
      <c r="Q64"/>
      <c r="R64"/>
      <c r="S64"/>
      <c r="T64"/>
    </row>
    <row r="65" spans="1:20" ht="12.75" x14ac:dyDescent="0.35">
      <c r="A65" s="9">
        <v>0.13</v>
      </c>
      <c r="B65" s="9">
        <v>200</v>
      </c>
      <c r="C65" s="2" t="e">
        <f>+IRR(D52:I52,0.15)</f>
        <v>#VALUE!</v>
      </c>
      <c r="D65"/>
      <c r="E65"/>
      <c r="F65"/>
      <c r="G65"/>
      <c r="H65"/>
      <c r="I65"/>
      <c r="J65"/>
      <c r="K65"/>
      <c r="L65" s="9">
        <v>0.13</v>
      </c>
      <c r="M65" s="9">
        <v>200</v>
      </c>
      <c r="N65" s="2" t="e">
        <f>+IRR(O52:T52,0.15)</f>
        <v>#VALUE!</v>
      </c>
      <c r="O65"/>
      <c r="P65"/>
      <c r="Q65"/>
      <c r="R65"/>
      <c r="S65"/>
      <c r="T65"/>
    </row>
    <row r="66" spans="1:20" ht="12.75" x14ac:dyDescent="0.35">
      <c r="A66" s="9">
        <v>0.13</v>
      </c>
      <c r="B66" s="9">
        <v>300</v>
      </c>
      <c r="C66" s="2" t="e">
        <f>+IRR(D53:I53,0.15)</f>
        <v>#VALUE!</v>
      </c>
      <c r="D66"/>
      <c r="E66"/>
      <c r="F66"/>
      <c r="G66"/>
      <c r="H66"/>
      <c r="I66"/>
      <c r="J66"/>
      <c r="K66"/>
      <c r="L66" s="9">
        <v>0.13</v>
      </c>
      <c r="M66" s="9">
        <v>300</v>
      </c>
      <c r="N66" s="2" t="e">
        <f>+IRR(O53:T53,0.1)</f>
        <v>#VALUE!</v>
      </c>
      <c r="O66"/>
      <c r="P66"/>
      <c r="Q66"/>
      <c r="R66"/>
      <c r="S66"/>
      <c r="T66"/>
    </row>
    <row r="67" spans="1:20" ht="12.75" x14ac:dyDescent="0.35">
      <c r="A67" s="9">
        <v>0.09</v>
      </c>
      <c r="B67" s="9">
        <v>200</v>
      </c>
      <c r="C67"/>
      <c r="D67"/>
      <c r="E67"/>
      <c r="F67"/>
      <c r="G67"/>
      <c r="H67"/>
      <c r="I67"/>
      <c r="J67"/>
      <c r="L67" s="9">
        <v>0.09</v>
      </c>
      <c r="M67" s="9">
        <v>200</v>
      </c>
      <c r="N67"/>
      <c r="O67"/>
      <c r="P67"/>
      <c r="Q67"/>
      <c r="R67"/>
      <c r="S67"/>
      <c r="T67"/>
    </row>
    <row r="68" spans="1:20" ht="12.75" x14ac:dyDescent="0.35">
      <c r="A68" s="9">
        <v>0.09</v>
      </c>
      <c r="B68" s="9">
        <v>300</v>
      </c>
      <c r="C68"/>
      <c r="D68"/>
      <c r="E68"/>
      <c r="F68"/>
      <c r="G68"/>
      <c r="H68"/>
      <c r="I68"/>
      <c r="J68"/>
      <c r="L68" s="9">
        <v>0.09</v>
      </c>
      <c r="M68" s="9">
        <v>300</v>
      </c>
      <c r="N68"/>
      <c r="O68"/>
      <c r="P68"/>
      <c r="Q68"/>
      <c r="R68"/>
      <c r="S68"/>
      <c r="T68"/>
    </row>
    <row r="69" spans="1:20" ht="12.75" x14ac:dyDescent="0.35">
      <c r="A69" s="9">
        <v>6.5000000000000002E-2</v>
      </c>
      <c r="B69" s="9">
        <v>200</v>
      </c>
      <c r="C69"/>
      <c r="D69"/>
      <c r="E69"/>
      <c r="F69"/>
      <c r="G69"/>
      <c r="H69"/>
      <c r="I69"/>
      <c r="J69"/>
      <c r="L69">
        <v>6.5000000000000002E-2</v>
      </c>
      <c r="M69">
        <v>200</v>
      </c>
      <c r="N69"/>
      <c r="O69"/>
      <c r="P69"/>
      <c r="Q69"/>
      <c r="R69"/>
      <c r="S69"/>
      <c r="T69"/>
    </row>
    <row r="70" spans="1:20" ht="12.75" x14ac:dyDescent="0.35">
      <c r="A70" s="9">
        <v>6.5000000000000002E-2</v>
      </c>
      <c r="B70" s="9">
        <v>300</v>
      </c>
      <c r="C70"/>
      <c r="D70"/>
      <c r="E70"/>
      <c r="F70"/>
      <c r="G70"/>
      <c r="H70"/>
      <c r="I70"/>
      <c r="J70"/>
      <c r="L70">
        <v>6.5000000000000002E-2</v>
      </c>
      <c r="M70">
        <v>300</v>
      </c>
      <c r="N70"/>
      <c r="O70"/>
      <c r="P70"/>
      <c r="Q70"/>
      <c r="R70"/>
      <c r="S70"/>
      <c r="T70"/>
    </row>
    <row r="71" spans="1:20" ht="12.75" x14ac:dyDescent="0.35">
      <c r="A71" s="9"/>
      <c r="B71" s="10"/>
      <c r="C71"/>
      <c r="D71"/>
      <c r="E71"/>
      <c r="F71"/>
      <c r="G71"/>
      <c r="H71"/>
      <c r="I71"/>
      <c r="J71"/>
      <c r="L71"/>
      <c r="M71"/>
      <c r="O71"/>
      <c r="P71"/>
      <c r="Q71"/>
      <c r="R71"/>
      <c r="S71"/>
      <c r="T71"/>
    </row>
    <row r="72" spans="1:20" ht="12.75" x14ac:dyDescent="0.35">
      <c r="A72" s="9" t="s">
        <v>10</v>
      </c>
      <c r="B72" s="9"/>
      <c r="C72"/>
      <c r="D72"/>
      <c r="E72"/>
      <c r="F72"/>
      <c r="G72"/>
      <c r="H72"/>
      <c r="I72"/>
      <c r="J72"/>
      <c r="L72"/>
      <c r="M72"/>
      <c r="O72"/>
      <c r="P72"/>
      <c r="Q72"/>
      <c r="R72"/>
      <c r="S72"/>
      <c r="T72"/>
    </row>
    <row r="73" spans="1:20" ht="12.75" x14ac:dyDescent="0.35">
      <c r="A73" s="9" t="s">
        <v>5</v>
      </c>
      <c r="B73" s="9" t="s">
        <v>7</v>
      </c>
      <c r="C73"/>
      <c r="D73" t="s">
        <v>14</v>
      </c>
      <c r="E73"/>
      <c r="F73"/>
      <c r="G73"/>
      <c r="H73"/>
      <c r="I73"/>
      <c r="J73"/>
      <c r="L73"/>
      <c r="M73"/>
      <c r="O73"/>
      <c r="P73"/>
      <c r="Q73"/>
      <c r="R73"/>
      <c r="S73"/>
      <c r="T73"/>
    </row>
    <row r="74" spans="1:20" ht="12.75" x14ac:dyDescent="0.35">
      <c r="A74" s="9">
        <v>0.25</v>
      </c>
      <c r="B74" s="9">
        <v>200</v>
      </c>
      <c r="C74"/>
      <c r="D74" t="e">
        <f>+#REF!*#REF!</f>
        <v>#REF!</v>
      </c>
      <c r="E74"/>
      <c r="F74"/>
      <c r="G74"/>
      <c r="H74"/>
      <c r="I74"/>
      <c r="J74"/>
      <c r="K74"/>
      <c r="L74"/>
      <c r="M74"/>
      <c r="N74"/>
      <c r="O74" s="4" t="e">
        <f>+D74</f>
        <v>#REF!</v>
      </c>
      <c r="P74"/>
      <c r="Q74"/>
      <c r="R74"/>
      <c r="S74"/>
      <c r="T74"/>
    </row>
    <row r="75" spans="1:20" ht="12.75" x14ac:dyDescent="0.35">
      <c r="A75" s="9">
        <v>0.25</v>
      </c>
      <c r="B75" s="9">
        <v>300</v>
      </c>
      <c r="C75"/>
      <c r="D75" t="e">
        <f>+#REF!*#REF!</f>
        <v>#REF!</v>
      </c>
      <c r="E75"/>
      <c r="F75"/>
      <c r="G75"/>
      <c r="H75"/>
      <c r="I75"/>
      <c r="J75"/>
      <c r="K75"/>
      <c r="L75"/>
      <c r="M75"/>
      <c r="N75"/>
      <c r="O75" s="4" t="e">
        <f t="shared" ref="O75:O83" si="7">+D75</f>
        <v>#REF!</v>
      </c>
      <c r="P75"/>
      <c r="Q75"/>
      <c r="R75"/>
      <c r="S75"/>
      <c r="T75"/>
    </row>
    <row r="76" spans="1:20" ht="12.75" x14ac:dyDescent="0.35">
      <c r="A76" s="9">
        <v>0.18</v>
      </c>
      <c r="B76" s="9">
        <v>200</v>
      </c>
      <c r="C76"/>
      <c r="D76" t="e">
        <f>+#REF!*#REF!</f>
        <v>#REF!</v>
      </c>
      <c r="E76"/>
      <c r="F76"/>
      <c r="G76"/>
      <c r="H76"/>
      <c r="I76"/>
      <c r="J76"/>
      <c r="K76"/>
      <c r="L76"/>
      <c r="M76"/>
      <c r="N76"/>
      <c r="O76" s="4" t="e">
        <f t="shared" si="7"/>
        <v>#REF!</v>
      </c>
      <c r="P76"/>
      <c r="Q76"/>
      <c r="R76"/>
      <c r="S76"/>
      <c r="T76"/>
    </row>
    <row r="77" spans="1:20" ht="12.75" x14ac:dyDescent="0.35">
      <c r="A77" s="9">
        <v>0.18</v>
      </c>
      <c r="B77" s="9">
        <v>300</v>
      </c>
      <c r="C77"/>
      <c r="D77" t="e">
        <f>+#REF!*#REF!</f>
        <v>#REF!</v>
      </c>
      <c r="E77"/>
      <c r="F77"/>
      <c r="G77"/>
      <c r="H77"/>
      <c r="I77"/>
      <c r="J77"/>
      <c r="K77"/>
      <c r="L77"/>
      <c r="M77"/>
      <c r="N77"/>
      <c r="O77" s="4" t="e">
        <f t="shared" si="7"/>
        <v>#REF!</v>
      </c>
      <c r="P77"/>
      <c r="Q77"/>
      <c r="R77"/>
      <c r="S77"/>
      <c r="T77"/>
    </row>
    <row r="78" spans="1:20" ht="12.75" x14ac:dyDescent="0.35">
      <c r="A78" s="9">
        <v>0.13</v>
      </c>
      <c r="B78" s="9">
        <v>200</v>
      </c>
      <c r="C78"/>
      <c r="D78" t="e">
        <f>+#REF!*#REF!</f>
        <v>#REF!</v>
      </c>
      <c r="E78"/>
      <c r="F78"/>
      <c r="G78"/>
      <c r="H78"/>
      <c r="I78"/>
      <c r="J78"/>
      <c r="K78"/>
      <c r="L78"/>
      <c r="M78"/>
      <c r="N78"/>
      <c r="O78" s="4" t="e">
        <f t="shared" si="7"/>
        <v>#REF!</v>
      </c>
      <c r="P78"/>
      <c r="Q78"/>
      <c r="R78"/>
      <c r="S78"/>
      <c r="T78"/>
    </row>
    <row r="79" spans="1:20" ht="12.75" x14ac:dyDescent="0.35">
      <c r="A79" s="9">
        <v>0.13</v>
      </c>
      <c r="B79" s="9">
        <v>300</v>
      </c>
      <c r="C79"/>
      <c r="D79" t="e">
        <f>+#REF!*#REF!</f>
        <v>#REF!</v>
      </c>
      <c r="E79"/>
      <c r="F79"/>
      <c r="G79"/>
      <c r="H79"/>
      <c r="I79"/>
      <c r="J79"/>
      <c r="K79"/>
      <c r="L79"/>
      <c r="M79"/>
      <c r="N79"/>
      <c r="O79" s="4" t="e">
        <f t="shared" si="7"/>
        <v>#REF!</v>
      </c>
      <c r="P79"/>
      <c r="Q79"/>
      <c r="R79"/>
      <c r="S79"/>
      <c r="T79"/>
    </row>
    <row r="80" spans="1:20" ht="12.75" x14ac:dyDescent="0.35">
      <c r="A80" s="9">
        <v>0.09</v>
      </c>
      <c r="B80" s="9">
        <v>200</v>
      </c>
      <c r="C80"/>
      <c r="D80" t="e">
        <f>+#REF!*#REF!</f>
        <v>#REF!</v>
      </c>
      <c r="E80"/>
      <c r="F80"/>
      <c r="G80"/>
      <c r="H80"/>
      <c r="I80"/>
      <c r="J80"/>
      <c r="K80"/>
      <c r="L80"/>
      <c r="M80"/>
      <c r="N80"/>
      <c r="O80" s="4" t="e">
        <f t="shared" si="7"/>
        <v>#REF!</v>
      </c>
      <c r="P80"/>
      <c r="Q80"/>
      <c r="R80"/>
      <c r="S80"/>
      <c r="T80"/>
    </row>
    <row r="81" spans="1:20" ht="12.75" x14ac:dyDescent="0.35">
      <c r="A81" s="9">
        <v>0.09</v>
      </c>
      <c r="B81" s="9">
        <v>300</v>
      </c>
      <c r="C81"/>
      <c r="D81" t="e">
        <f>+#REF!*#REF!</f>
        <v>#REF!</v>
      </c>
      <c r="E81"/>
      <c r="F81"/>
      <c r="G81"/>
      <c r="H81"/>
      <c r="I81"/>
      <c r="J81"/>
      <c r="K81"/>
      <c r="L81"/>
      <c r="M81"/>
      <c r="N81"/>
      <c r="O81" s="4" t="e">
        <f t="shared" si="7"/>
        <v>#REF!</v>
      </c>
      <c r="P81"/>
      <c r="Q81"/>
      <c r="R81"/>
      <c r="S81"/>
      <c r="T81"/>
    </row>
    <row r="82" spans="1:20" ht="12.75" x14ac:dyDescent="0.35">
      <c r="A82" s="9">
        <v>6.5000000000000002E-2</v>
      </c>
      <c r="B82" s="9">
        <v>200</v>
      </c>
      <c r="C82"/>
      <c r="D82" t="e">
        <f>+#REF!*#REF!</f>
        <v>#REF!</v>
      </c>
      <c r="E82"/>
      <c r="F82"/>
      <c r="G82"/>
      <c r="H82"/>
      <c r="I82"/>
      <c r="J82"/>
      <c r="K82"/>
      <c r="L82"/>
      <c r="M82"/>
      <c r="N82"/>
      <c r="O82" s="4" t="e">
        <f t="shared" si="7"/>
        <v>#REF!</v>
      </c>
      <c r="P82"/>
      <c r="Q82"/>
      <c r="R82"/>
      <c r="S82"/>
      <c r="T82"/>
    </row>
    <row r="83" spans="1:20" ht="12.75" x14ac:dyDescent="0.35">
      <c r="A83" s="9">
        <v>6.5000000000000002E-2</v>
      </c>
      <c r="B83" s="9">
        <v>300</v>
      </c>
      <c r="C83"/>
      <c r="D83" t="e">
        <f>+#REF!*#REF!</f>
        <v>#REF!</v>
      </c>
      <c r="E83"/>
      <c r="F83"/>
      <c r="G83"/>
      <c r="H83"/>
      <c r="I83"/>
      <c r="J83"/>
      <c r="K83"/>
      <c r="L83"/>
      <c r="M83"/>
      <c r="N83"/>
      <c r="O83" s="4" t="e">
        <f t="shared" si="7"/>
        <v>#REF!</v>
      </c>
      <c r="P83"/>
      <c r="Q83"/>
      <c r="R83"/>
      <c r="S83"/>
      <c r="T83"/>
    </row>
    <row r="84" spans="1:20" ht="12.75" x14ac:dyDescent="0.35">
      <c r="A84" s="9" t="s">
        <v>6</v>
      </c>
      <c r="B84" s="9" t="s">
        <v>7</v>
      </c>
      <c r="C84"/>
      <c r="D84" t="s">
        <v>15</v>
      </c>
      <c r="E84"/>
      <c r="F84"/>
      <c r="G84"/>
      <c r="H84"/>
      <c r="I84"/>
      <c r="J84"/>
      <c r="L84"/>
      <c r="M84"/>
      <c r="O84"/>
      <c r="P84"/>
      <c r="Q84"/>
      <c r="R84"/>
      <c r="S84"/>
      <c r="T84"/>
    </row>
    <row r="85" spans="1:20" ht="12.75" x14ac:dyDescent="0.35">
      <c r="A85" s="9">
        <v>0.25</v>
      </c>
      <c r="B85" s="9">
        <v>200</v>
      </c>
      <c r="C85"/>
      <c r="D85" t="e">
        <f>+#REF!*20*#REF!</f>
        <v>#REF!</v>
      </c>
      <c r="E85"/>
      <c r="F85"/>
      <c r="G85"/>
      <c r="H85"/>
      <c r="I85"/>
      <c r="J85"/>
      <c r="K85"/>
      <c r="L85"/>
      <c r="M85"/>
      <c r="N85"/>
      <c r="O85" s="4" t="e">
        <f t="shared" ref="O85:O94" si="8">+D85</f>
        <v>#REF!</v>
      </c>
      <c r="P85"/>
      <c r="Q85"/>
      <c r="R85"/>
      <c r="S85"/>
      <c r="T85"/>
    </row>
    <row r="86" spans="1:20" ht="12.75" x14ac:dyDescent="0.35">
      <c r="A86" s="9">
        <v>0.25</v>
      </c>
      <c r="B86" s="9">
        <v>300</v>
      </c>
      <c r="C86"/>
      <c r="D86" t="e">
        <f>+#REF!*20*#REF!</f>
        <v>#REF!</v>
      </c>
      <c r="E86"/>
      <c r="F86"/>
      <c r="G86"/>
      <c r="H86"/>
      <c r="I86"/>
      <c r="J86"/>
      <c r="K86"/>
      <c r="L86"/>
      <c r="M86"/>
      <c r="N86"/>
      <c r="O86" s="4" t="e">
        <f t="shared" si="8"/>
        <v>#REF!</v>
      </c>
      <c r="P86"/>
      <c r="Q86"/>
      <c r="R86"/>
      <c r="S86"/>
      <c r="T86"/>
    </row>
    <row r="87" spans="1:20" ht="12.75" x14ac:dyDescent="0.35">
      <c r="A87" s="9">
        <v>0.18</v>
      </c>
      <c r="B87" s="9">
        <v>200</v>
      </c>
      <c r="C87"/>
      <c r="D87" t="e">
        <f>+#REF!*20*#REF!</f>
        <v>#REF!</v>
      </c>
      <c r="E87"/>
      <c r="F87"/>
      <c r="G87"/>
      <c r="H87"/>
      <c r="I87"/>
      <c r="J87"/>
      <c r="K87"/>
      <c r="L87"/>
      <c r="M87"/>
      <c r="N87"/>
      <c r="O87" s="4" t="e">
        <f t="shared" si="8"/>
        <v>#REF!</v>
      </c>
      <c r="P87"/>
      <c r="Q87"/>
      <c r="R87"/>
      <c r="S87"/>
      <c r="T87"/>
    </row>
    <row r="88" spans="1:20" ht="12.75" x14ac:dyDescent="0.35">
      <c r="A88" s="9">
        <v>0.18</v>
      </c>
      <c r="B88" s="9">
        <v>300</v>
      </c>
      <c r="C88"/>
      <c r="D88" t="e">
        <f>+#REF!*20*#REF!</f>
        <v>#REF!</v>
      </c>
      <c r="E88"/>
      <c r="F88"/>
      <c r="G88"/>
      <c r="H88"/>
      <c r="I88"/>
      <c r="J88"/>
      <c r="K88"/>
      <c r="L88"/>
      <c r="M88"/>
      <c r="N88"/>
      <c r="O88" s="4" t="e">
        <f t="shared" si="8"/>
        <v>#REF!</v>
      </c>
      <c r="P88"/>
      <c r="Q88"/>
      <c r="R88"/>
      <c r="S88"/>
      <c r="T88"/>
    </row>
    <row r="89" spans="1:20" ht="12.75" x14ac:dyDescent="0.35">
      <c r="A89" s="9">
        <v>0.13</v>
      </c>
      <c r="B89" s="9">
        <v>200</v>
      </c>
      <c r="C89"/>
      <c r="D89" t="e">
        <f>+#REF!*20*#REF!</f>
        <v>#REF!</v>
      </c>
      <c r="E89"/>
      <c r="F89"/>
      <c r="G89"/>
      <c r="H89"/>
      <c r="I89"/>
      <c r="J89"/>
      <c r="K89"/>
      <c r="L89"/>
      <c r="M89"/>
      <c r="N89"/>
      <c r="O89" s="4" t="e">
        <f t="shared" si="8"/>
        <v>#REF!</v>
      </c>
      <c r="P89"/>
      <c r="Q89"/>
      <c r="R89"/>
      <c r="S89"/>
      <c r="T89"/>
    </row>
    <row r="90" spans="1:20" ht="12.75" x14ac:dyDescent="0.35">
      <c r="A90" s="9">
        <v>0.13</v>
      </c>
      <c r="B90" s="9">
        <v>300</v>
      </c>
      <c r="C90"/>
      <c r="D90" t="e">
        <f>+#REF!*20*#REF!</f>
        <v>#REF!</v>
      </c>
      <c r="E90"/>
      <c r="F90"/>
      <c r="G90"/>
      <c r="H90"/>
      <c r="I90"/>
      <c r="J90"/>
      <c r="K90"/>
      <c r="L90"/>
      <c r="M90"/>
      <c r="N90"/>
      <c r="O90" s="4" t="e">
        <f t="shared" si="8"/>
        <v>#REF!</v>
      </c>
      <c r="P90"/>
      <c r="Q90"/>
      <c r="R90"/>
      <c r="S90"/>
      <c r="T90"/>
    </row>
    <row r="91" spans="1:20" ht="12.75" x14ac:dyDescent="0.35">
      <c r="A91" s="9">
        <v>0.09</v>
      </c>
      <c r="B91" s="9">
        <v>200</v>
      </c>
      <c r="C91"/>
      <c r="D91" t="e">
        <f>+#REF!*20*#REF!</f>
        <v>#REF!</v>
      </c>
      <c r="E91"/>
      <c r="F91"/>
      <c r="G91"/>
      <c r="H91"/>
      <c r="I91"/>
      <c r="J91"/>
      <c r="K91"/>
      <c r="L91"/>
      <c r="M91"/>
      <c r="N91"/>
      <c r="O91" s="4" t="e">
        <f t="shared" si="8"/>
        <v>#REF!</v>
      </c>
      <c r="P91"/>
      <c r="Q91"/>
      <c r="R91"/>
      <c r="S91"/>
      <c r="T91"/>
    </row>
    <row r="92" spans="1:20" ht="12.75" x14ac:dyDescent="0.35">
      <c r="A92" s="9">
        <v>0.09</v>
      </c>
      <c r="B92" s="9">
        <v>300</v>
      </c>
      <c r="C92"/>
      <c r="D92" t="e">
        <f>+#REF!*20*#REF!</f>
        <v>#REF!</v>
      </c>
      <c r="E92"/>
      <c r="F92"/>
      <c r="G92"/>
      <c r="H92"/>
      <c r="I92"/>
      <c r="J92"/>
      <c r="K92"/>
      <c r="L92"/>
      <c r="M92"/>
      <c r="N92"/>
      <c r="O92" s="4" t="e">
        <f t="shared" si="8"/>
        <v>#REF!</v>
      </c>
      <c r="P92"/>
      <c r="Q92"/>
      <c r="R92"/>
      <c r="S92"/>
      <c r="T92"/>
    </row>
    <row r="93" spans="1:20" ht="12.75" x14ac:dyDescent="0.35">
      <c r="A93" s="9">
        <v>6.5000000000000002E-2</v>
      </c>
      <c r="B93" s="9">
        <v>200</v>
      </c>
      <c r="C93"/>
      <c r="D93" t="e">
        <f>+#REF!*20*#REF!</f>
        <v>#REF!</v>
      </c>
      <c r="E93"/>
      <c r="F93"/>
      <c r="G93"/>
      <c r="H93"/>
      <c r="I93"/>
      <c r="J93"/>
      <c r="K93"/>
      <c r="L93"/>
      <c r="M93"/>
      <c r="N93"/>
      <c r="O93" s="4" t="e">
        <f t="shared" si="8"/>
        <v>#REF!</v>
      </c>
      <c r="P93"/>
      <c r="Q93"/>
      <c r="R93"/>
      <c r="S93"/>
      <c r="T93"/>
    </row>
    <row r="94" spans="1:20" ht="12.75" x14ac:dyDescent="0.35">
      <c r="A94" s="9">
        <v>6.5000000000000002E-2</v>
      </c>
      <c r="B94" s="9">
        <v>300</v>
      </c>
      <c r="C94"/>
      <c r="D94" t="e">
        <f>+#REF!*20*#REF!</f>
        <v>#REF!</v>
      </c>
      <c r="E94"/>
      <c r="F94"/>
      <c r="G94"/>
      <c r="H94"/>
      <c r="I94"/>
      <c r="J94"/>
      <c r="K94"/>
      <c r="L94"/>
      <c r="M94"/>
      <c r="N94"/>
      <c r="O94" s="4" t="e">
        <f t="shared" si="8"/>
        <v>#REF!</v>
      </c>
      <c r="P94"/>
      <c r="Q94"/>
      <c r="R94"/>
      <c r="S94"/>
      <c r="T94"/>
    </row>
    <row r="95" spans="1:20" ht="12.75" x14ac:dyDescent="0.35">
      <c r="A95" s="9" t="s">
        <v>8</v>
      </c>
      <c r="B95" s="9" t="s">
        <v>7</v>
      </c>
      <c r="C95"/>
      <c r="D95"/>
      <c r="E95" t="s">
        <v>23</v>
      </c>
      <c r="F95"/>
      <c r="G95"/>
      <c r="H95"/>
      <c r="I95"/>
      <c r="J95"/>
      <c r="L95"/>
      <c r="M95"/>
      <c r="O95" t="s">
        <v>22</v>
      </c>
      <c r="P95"/>
      <c r="Q95"/>
      <c r="R95"/>
      <c r="S95"/>
      <c r="T95"/>
    </row>
    <row r="96" spans="1:20" ht="12.75" x14ac:dyDescent="0.35">
      <c r="A96" s="9">
        <v>0.25</v>
      </c>
      <c r="B96" s="9">
        <v>200</v>
      </c>
      <c r="C96"/>
      <c r="D96"/>
      <c r="E96" t="s">
        <v>24</v>
      </c>
      <c r="F96"/>
      <c r="G96"/>
      <c r="H96"/>
      <c r="I96"/>
      <c r="J96"/>
      <c r="L96"/>
      <c r="M96"/>
      <c r="O96"/>
      <c r="P96"/>
      <c r="Q96"/>
      <c r="R96"/>
      <c r="S96"/>
      <c r="T96"/>
    </row>
    <row r="97" spans="1:20" ht="12.75" x14ac:dyDescent="0.35">
      <c r="A97" s="9">
        <v>0.25</v>
      </c>
      <c r="B97" s="9">
        <v>300</v>
      </c>
      <c r="C97"/>
      <c r="D97"/>
      <c r="E97"/>
      <c r="F97"/>
      <c r="G97"/>
      <c r="H97"/>
      <c r="I97"/>
      <c r="J97"/>
      <c r="L97"/>
      <c r="M97"/>
      <c r="O97"/>
      <c r="P97"/>
      <c r="Q97"/>
      <c r="R97"/>
      <c r="S97"/>
      <c r="T97"/>
    </row>
    <row r="98" spans="1:20" ht="12.75" x14ac:dyDescent="0.35">
      <c r="A98" s="9">
        <v>0.18</v>
      </c>
      <c r="B98" s="9">
        <v>200</v>
      </c>
      <c r="C98"/>
      <c r="D98"/>
      <c r="E98" t="e">
        <f>+(#REF!*#REF!-#REF!*#REF!)*20*12/1000</f>
        <v>#REF!</v>
      </c>
      <c r="F98" t="e">
        <f>+(#REF!*#REF!-#REF!*#REF!)*20*12/1000</f>
        <v>#REF!</v>
      </c>
      <c r="G98" t="e">
        <f>+(#REF!*#REF!-#REF!*#REF!)*20*12/1000</f>
        <v>#REF!</v>
      </c>
      <c r="H98" t="e">
        <f>+(#REF!*#REF!-#REF!*#REF!)*20*12/1000</f>
        <v>#REF!</v>
      </c>
      <c r="I98" t="e">
        <f>+(#REF!*#REF!-#REF!*#REF!)*20*12/1000</f>
        <v>#REF!</v>
      </c>
      <c r="J98"/>
      <c r="L98"/>
      <c r="M98"/>
      <c r="O98" t="e">
        <f>+($N$2*#REF!+(#REF!*#REF!-#REF!*#REF!))*1000*#REF!-(($N$2*#REF!*1000*#REF!))</f>
        <v>#REF!</v>
      </c>
      <c r="P98" t="e">
        <f>+($N$2*#REF!+(#REF!*#REF!-#REF!*#REF!))*1000*#REF!-(($N$2*#REF!*1000*#REF!))</f>
        <v>#REF!</v>
      </c>
      <c r="Q98" t="e">
        <f>+($N$2*#REF!+(#REF!*#REF!-#REF!*#REF!))*1000*#REF!-(($N$2*#REF!*1000*#REF!))</f>
        <v>#REF!</v>
      </c>
      <c r="R98" t="e">
        <f>+($N$2*#REF!+(#REF!*#REF!-#REF!*#REF!))*1000*#REF!-(($N$2*#REF!*1000*#REF!))</f>
        <v>#REF!</v>
      </c>
      <c r="S98" t="e">
        <f>+($N$2*#REF!+(#REF!*#REF!-#REF!*#REF!))*1000*#REF!-(($N$2*#REF!*1000*#REF!))</f>
        <v>#REF!</v>
      </c>
      <c r="T98" t="e">
        <f>+($N$2*#REF!+(#REF!*#REF!-#REF!*#REF!))*1000*#REF!-(($N$2*#REF!*1000*#REF!))</f>
        <v>#REF!</v>
      </c>
    </row>
    <row r="99" spans="1:20" ht="12.75" x14ac:dyDescent="0.35">
      <c r="A99" s="9">
        <v>0.18</v>
      </c>
      <c r="B99" s="9">
        <v>300</v>
      </c>
      <c r="C99"/>
      <c r="D99"/>
      <c r="E99"/>
      <c r="F99"/>
      <c r="G99"/>
      <c r="H99"/>
      <c r="I99"/>
      <c r="J99"/>
      <c r="L99"/>
      <c r="M99"/>
      <c r="O99"/>
      <c r="P99"/>
      <c r="Q99"/>
      <c r="R99"/>
      <c r="S99"/>
      <c r="T99"/>
    </row>
    <row r="100" spans="1:20" ht="12.75" x14ac:dyDescent="0.35">
      <c r="A100" s="9">
        <v>0.13</v>
      </c>
      <c r="B100" s="9">
        <v>200</v>
      </c>
      <c r="C100"/>
      <c r="D100"/>
      <c r="E100" t="e">
        <f>+(#REF!*#REF!-#REF!*#REF!)*20*12/1000</f>
        <v>#REF!</v>
      </c>
      <c r="F100" t="e">
        <f>+(#REF!*#REF!-#REF!*#REF!)*20*12/1000</f>
        <v>#REF!</v>
      </c>
      <c r="G100" t="e">
        <f>+(#REF!*#REF!-#REF!*#REF!)*20*12/1000</f>
        <v>#REF!</v>
      </c>
      <c r="H100" t="e">
        <f>+(#REF!*#REF!-#REF!*#REF!)*20*12/1000</f>
        <v>#REF!</v>
      </c>
      <c r="I100" t="e">
        <f>+(#REF!*#REF!-#REF!*#REF!)*20*12/1000</f>
        <v>#REF!</v>
      </c>
      <c r="J100"/>
      <c r="L100"/>
      <c r="M100"/>
      <c r="O100" t="e">
        <f>+($N$2*#REF!+(#REF!*#REF!-#REF!*#REF!))*1000*#REF!-(($N$2*#REF!*1000*#REF!))</f>
        <v>#REF!</v>
      </c>
      <c r="P100" t="e">
        <f>+($N$2*#REF!+(#REF!*#REF!-#REF!*#REF!))*1000*#REF!-(($N$2*#REF!*1000*#REF!))</f>
        <v>#REF!</v>
      </c>
      <c r="Q100" t="e">
        <f>+($N$2*#REF!+(#REF!*#REF!-#REF!*#REF!))*1000*#REF!-(($N$2*#REF!*1000*#REF!))</f>
        <v>#REF!</v>
      </c>
      <c r="R100" t="e">
        <f>+($N$2*#REF!+(#REF!*#REF!-#REF!*#REF!))*1000*#REF!-(($N$2*#REF!*1000*#REF!))</f>
        <v>#REF!</v>
      </c>
      <c r="S100" t="e">
        <f>+($N$2*#REF!+(#REF!*#REF!-#REF!*#REF!))*1000*#REF!-(($N$2*#REF!*1000*#REF!))</f>
        <v>#REF!</v>
      </c>
      <c r="T100" t="e">
        <f>+($N$2*#REF!+(#REF!*#REF!-#REF!*#REF!))*1000*#REF!-(($N$2*#REF!*1000*#REF!))</f>
        <v>#REF!</v>
      </c>
    </row>
    <row r="101" spans="1:20" ht="12.75" x14ac:dyDescent="0.35">
      <c r="A101" s="9">
        <v>0.13</v>
      </c>
      <c r="B101" s="9">
        <v>300</v>
      </c>
      <c r="C101"/>
      <c r="D101"/>
      <c r="E101"/>
      <c r="F101"/>
      <c r="G101"/>
      <c r="H101"/>
      <c r="I101"/>
      <c r="J101"/>
      <c r="L101"/>
      <c r="M101"/>
      <c r="O101"/>
      <c r="P101"/>
      <c r="Q101"/>
      <c r="R101"/>
      <c r="S101"/>
      <c r="T101"/>
    </row>
    <row r="102" spans="1:20" ht="12.75" x14ac:dyDescent="0.35">
      <c r="A102" s="9">
        <v>0.09</v>
      </c>
      <c r="B102" s="9">
        <v>200</v>
      </c>
      <c r="C102"/>
      <c r="D102"/>
      <c r="E102"/>
      <c r="F102"/>
      <c r="G102"/>
      <c r="H102"/>
      <c r="I102"/>
      <c r="J102"/>
      <c r="L102"/>
      <c r="M102"/>
      <c r="O102"/>
      <c r="P102"/>
      <c r="Q102"/>
      <c r="R102"/>
      <c r="S102"/>
      <c r="T102"/>
    </row>
    <row r="103" spans="1:20" ht="12.75" x14ac:dyDescent="0.35">
      <c r="A103" s="9">
        <v>0.09</v>
      </c>
      <c r="B103" s="9">
        <v>300</v>
      </c>
      <c r="C103"/>
      <c r="D103"/>
      <c r="E103"/>
      <c r="F103"/>
      <c r="G103"/>
      <c r="H103"/>
      <c r="I103"/>
      <c r="J103"/>
      <c r="L103"/>
      <c r="M103"/>
      <c r="O103"/>
      <c r="P103"/>
      <c r="Q103"/>
      <c r="R103"/>
      <c r="S103"/>
      <c r="T103"/>
    </row>
    <row r="104" spans="1:20" ht="12.75" x14ac:dyDescent="0.35">
      <c r="A104" s="9">
        <v>6.5000000000000002E-2</v>
      </c>
      <c r="B104" s="9">
        <v>200</v>
      </c>
      <c r="C104"/>
      <c r="D104"/>
      <c r="E104"/>
      <c r="F104"/>
      <c r="G104"/>
      <c r="H104"/>
      <c r="I104"/>
      <c r="J104"/>
      <c r="L104"/>
      <c r="M104"/>
      <c r="O104"/>
      <c r="P104"/>
      <c r="Q104"/>
      <c r="R104"/>
      <c r="S104"/>
      <c r="T104"/>
    </row>
    <row r="105" spans="1:20" ht="12.75" x14ac:dyDescent="0.35">
      <c r="A105" s="9">
        <v>6.5000000000000002E-2</v>
      </c>
      <c r="B105" s="9">
        <v>300</v>
      </c>
      <c r="C105"/>
      <c r="D105"/>
      <c r="E105"/>
      <c r="F105"/>
      <c r="G105"/>
      <c r="H105"/>
      <c r="I105"/>
      <c r="J105"/>
      <c r="L105"/>
      <c r="M105"/>
      <c r="O105"/>
      <c r="P105"/>
      <c r="Q105"/>
      <c r="R105"/>
      <c r="S105"/>
      <c r="T105"/>
    </row>
    <row r="106" spans="1:20" ht="12.75" x14ac:dyDescent="0.35">
      <c r="A106" s="9" t="s">
        <v>11</v>
      </c>
      <c r="B106" s="9" t="s">
        <v>7</v>
      </c>
      <c r="C106"/>
      <c r="D106"/>
      <c r="E106" t="s">
        <v>16</v>
      </c>
      <c r="F106"/>
      <c r="G106"/>
      <c r="H106"/>
      <c r="I106"/>
      <c r="J106"/>
      <c r="L106"/>
      <c r="M106"/>
      <c r="O106"/>
      <c r="P106"/>
      <c r="Q106"/>
      <c r="R106"/>
      <c r="S106"/>
      <c r="T106"/>
    </row>
    <row r="107" spans="1:20" ht="12.75" x14ac:dyDescent="0.35">
      <c r="A107" s="9">
        <v>0.25</v>
      </c>
      <c r="B107" s="9">
        <v>200</v>
      </c>
      <c r="C107"/>
      <c r="D107"/>
      <c r="E107"/>
      <c r="F107"/>
      <c r="G107"/>
      <c r="H107"/>
      <c r="I107"/>
      <c r="J107"/>
      <c r="L107"/>
      <c r="M107"/>
      <c r="O107"/>
      <c r="P107"/>
      <c r="Q107"/>
      <c r="R107"/>
      <c r="S107"/>
      <c r="T107"/>
    </row>
    <row r="108" spans="1:20" ht="12.75" x14ac:dyDescent="0.35">
      <c r="A108" s="9">
        <v>0.25</v>
      </c>
      <c r="B108" s="9">
        <v>300</v>
      </c>
      <c r="C108"/>
      <c r="D108"/>
      <c r="E108"/>
      <c r="F108"/>
      <c r="G108"/>
      <c r="H108"/>
      <c r="I108"/>
      <c r="J108"/>
      <c r="L108"/>
      <c r="M108"/>
      <c r="O108"/>
      <c r="P108"/>
      <c r="Q108"/>
      <c r="R108"/>
      <c r="S108"/>
      <c r="T108"/>
    </row>
    <row r="109" spans="1:20" ht="12.75" x14ac:dyDescent="0.35">
      <c r="A109" s="9">
        <v>0.18</v>
      </c>
      <c r="B109" s="9">
        <v>200</v>
      </c>
      <c r="C109"/>
      <c r="D109"/>
      <c r="E109" s="5" t="e">
        <f>+E28-E26</f>
        <v>#REF!</v>
      </c>
      <c r="F109" s="5" t="e">
        <f t="shared" ref="F109:I111" si="9">+F28-F26</f>
        <v>#REF!</v>
      </c>
      <c r="G109" s="5" t="e">
        <f t="shared" si="9"/>
        <v>#REF!</v>
      </c>
      <c r="H109" s="5" t="e">
        <f t="shared" si="9"/>
        <v>#REF!</v>
      </c>
      <c r="I109" s="5" t="e">
        <f t="shared" si="9"/>
        <v>#REF!</v>
      </c>
      <c r="J109"/>
      <c r="K109"/>
      <c r="L109"/>
      <c r="M109"/>
      <c r="N109"/>
      <c r="O109" s="4">
        <f t="shared" ref="O109:T109" si="10">+D109</f>
        <v>0</v>
      </c>
      <c r="P109" s="4" t="e">
        <f t="shared" si="10"/>
        <v>#REF!</v>
      </c>
      <c r="Q109" s="4" t="e">
        <f t="shared" si="10"/>
        <v>#REF!</v>
      </c>
      <c r="R109" s="4" t="e">
        <f t="shared" si="10"/>
        <v>#REF!</v>
      </c>
      <c r="S109" s="4" t="e">
        <f t="shared" si="10"/>
        <v>#REF!</v>
      </c>
      <c r="T109" s="4" t="e">
        <f t="shared" si="10"/>
        <v>#REF!</v>
      </c>
    </row>
    <row r="110" spans="1:20" ht="12.75" x14ac:dyDescent="0.35">
      <c r="A110" s="9">
        <v>0.18</v>
      </c>
      <c r="B110" s="9">
        <v>300</v>
      </c>
      <c r="C110"/>
      <c r="D110"/>
      <c r="E110"/>
      <c r="F110"/>
      <c r="G110"/>
      <c r="H110"/>
      <c r="I110"/>
      <c r="J110"/>
      <c r="L110"/>
      <c r="M110"/>
      <c r="O110"/>
      <c r="P110"/>
      <c r="Q110"/>
      <c r="R110"/>
      <c r="S110"/>
      <c r="T110"/>
    </row>
    <row r="111" spans="1:20" ht="12.75" x14ac:dyDescent="0.35">
      <c r="A111" s="9">
        <v>0.13</v>
      </c>
      <c r="B111" s="9">
        <v>200</v>
      </c>
      <c r="C111"/>
      <c r="D111"/>
      <c r="E111" s="5" t="e">
        <f>+E30-E28</f>
        <v>#REF!</v>
      </c>
      <c r="F111" s="5" t="e">
        <f t="shared" si="9"/>
        <v>#REF!</v>
      </c>
      <c r="G111" s="5" t="e">
        <f t="shared" si="9"/>
        <v>#REF!</v>
      </c>
      <c r="H111" s="5" t="e">
        <f t="shared" si="9"/>
        <v>#REF!</v>
      </c>
      <c r="I111" s="5" t="e">
        <f t="shared" si="9"/>
        <v>#REF!</v>
      </c>
      <c r="J111"/>
      <c r="K111"/>
      <c r="L111"/>
      <c r="M111"/>
      <c r="N111"/>
      <c r="O111" s="4">
        <f t="shared" ref="O111:T111" si="11">+D111</f>
        <v>0</v>
      </c>
      <c r="P111" s="4" t="e">
        <f t="shared" si="11"/>
        <v>#REF!</v>
      </c>
      <c r="Q111" s="4" t="e">
        <f t="shared" si="11"/>
        <v>#REF!</v>
      </c>
      <c r="R111" s="4" t="e">
        <f t="shared" si="11"/>
        <v>#REF!</v>
      </c>
      <c r="S111" s="4" t="e">
        <f t="shared" si="11"/>
        <v>#REF!</v>
      </c>
      <c r="T111" s="4" t="e">
        <f t="shared" si="11"/>
        <v>#REF!</v>
      </c>
    </row>
    <row r="112" spans="1:20" ht="12.75" x14ac:dyDescent="0.35">
      <c r="A112" s="9">
        <v>0.13</v>
      </c>
      <c r="B112" s="9">
        <v>300</v>
      </c>
      <c r="C112"/>
      <c r="D112"/>
      <c r="E112"/>
      <c r="F112"/>
      <c r="G112"/>
      <c r="H112"/>
      <c r="I112"/>
      <c r="J112"/>
      <c r="L112"/>
      <c r="M112"/>
      <c r="O112"/>
      <c r="P112"/>
      <c r="Q112"/>
      <c r="R112"/>
      <c r="S112"/>
      <c r="T112"/>
    </row>
    <row r="113" spans="1:20" ht="12.75" x14ac:dyDescent="0.35">
      <c r="A113" s="9">
        <v>0.09</v>
      </c>
      <c r="B113" s="9">
        <v>200</v>
      </c>
      <c r="C113"/>
      <c r="D113"/>
      <c r="E113"/>
      <c r="F113"/>
      <c r="G113"/>
      <c r="H113"/>
      <c r="I113"/>
      <c r="J113"/>
      <c r="L113"/>
      <c r="M113"/>
      <c r="O113"/>
      <c r="P113"/>
      <c r="Q113"/>
      <c r="R113"/>
      <c r="S113"/>
      <c r="T113"/>
    </row>
    <row r="114" spans="1:20" ht="12.75" x14ac:dyDescent="0.35">
      <c r="A114" s="9">
        <v>0.09</v>
      </c>
      <c r="B114" s="9">
        <v>300</v>
      </c>
      <c r="C114"/>
      <c r="D114"/>
      <c r="E114"/>
      <c r="F114"/>
      <c r="G114"/>
      <c r="H114"/>
      <c r="I114"/>
      <c r="J114"/>
      <c r="L114"/>
      <c r="M114"/>
      <c r="O114"/>
      <c r="P114"/>
      <c r="Q114"/>
      <c r="R114"/>
      <c r="S114"/>
      <c r="T114"/>
    </row>
    <row r="115" spans="1:20" ht="12.75" x14ac:dyDescent="0.35">
      <c r="A115" s="9">
        <v>6.5000000000000002E-2</v>
      </c>
      <c r="B115" s="9">
        <v>200</v>
      </c>
      <c r="C115"/>
      <c r="D115"/>
      <c r="E115"/>
      <c r="F115"/>
      <c r="G115"/>
      <c r="H115"/>
      <c r="I115"/>
      <c r="J115"/>
      <c r="L115"/>
      <c r="M115"/>
      <c r="O115"/>
      <c r="P115"/>
      <c r="Q115"/>
      <c r="R115"/>
      <c r="S115"/>
      <c r="T115"/>
    </row>
    <row r="116" spans="1:20" ht="12.75" x14ac:dyDescent="0.35">
      <c r="A116" s="9">
        <v>6.5000000000000002E-2</v>
      </c>
      <c r="B116" s="9">
        <v>300</v>
      </c>
      <c r="C116"/>
      <c r="D116"/>
      <c r="E116"/>
      <c r="F116"/>
      <c r="G116"/>
      <c r="H116"/>
      <c r="I116"/>
      <c r="J116"/>
      <c r="L116"/>
      <c r="M116"/>
      <c r="O116"/>
      <c r="P116"/>
      <c r="Q116"/>
      <c r="R116"/>
      <c r="S116"/>
      <c r="T116"/>
    </row>
    <row r="117" spans="1:20" ht="12.75" x14ac:dyDescent="0.35">
      <c r="A117" s="9" t="s">
        <v>9</v>
      </c>
      <c r="B117" s="9"/>
      <c r="C117"/>
      <c r="D117"/>
      <c r="E117"/>
      <c r="F117"/>
      <c r="G117"/>
      <c r="H117"/>
      <c r="I117"/>
      <c r="J117"/>
      <c r="L117"/>
      <c r="M117"/>
      <c r="O117"/>
      <c r="P117"/>
      <c r="Q117"/>
      <c r="R117"/>
      <c r="S117"/>
      <c r="T117"/>
    </row>
    <row r="118" spans="1:20" ht="12.75" x14ac:dyDescent="0.35">
      <c r="A118" s="9">
        <v>0.25</v>
      </c>
      <c r="B118" s="9">
        <v>200</v>
      </c>
      <c r="C118"/>
      <c r="D118" s="7" t="e">
        <f t="shared" ref="D118:D127" si="12">-D85-D74</f>
        <v>#REF!</v>
      </c>
      <c r="E118"/>
      <c r="F118"/>
      <c r="G118"/>
      <c r="H118"/>
      <c r="I118"/>
      <c r="J118"/>
      <c r="L118"/>
      <c r="M118"/>
      <c r="O118"/>
      <c r="P118"/>
      <c r="Q118"/>
      <c r="R118"/>
      <c r="S118"/>
      <c r="T118"/>
    </row>
    <row r="119" spans="1:20" ht="12.75" x14ac:dyDescent="0.35">
      <c r="A119" s="9">
        <v>0.25</v>
      </c>
      <c r="B119" s="9">
        <v>300</v>
      </c>
      <c r="C119"/>
      <c r="D119" s="7" t="e">
        <f t="shared" si="12"/>
        <v>#REF!</v>
      </c>
      <c r="E119"/>
      <c r="F119"/>
      <c r="G119"/>
      <c r="H119"/>
      <c r="I119"/>
      <c r="J119"/>
      <c r="L119"/>
      <c r="M119"/>
      <c r="O119"/>
      <c r="P119"/>
      <c r="Q119"/>
      <c r="R119"/>
      <c r="S119"/>
      <c r="T119"/>
    </row>
    <row r="120" spans="1:20" ht="12.75" x14ac:dyDescent="0.35">
      <c r="A120" s="9">
        <v>0.18</v>
      </c>
      <c r="B120" s="9">
        <v>200</v>
      </c>
      <c r="C120"/>
      <c r="D120" s="7" t="e">
        <f t="shared" si="12"/>
        <v>#REF!</v>
      </c>
      <c r="E120" s="6" t="e">
        <f>+E98-E109</f>
        <v>#REF!</v>
      </c>
      <c r="F120" s="6" t="e">
        <f>+F98-F109</f>
        <v>#REF!</v>
      </c>
      <c r="G120" s="6" t="e">
        <f>+G98-G109</f>
        <v>#REF!</v>
      </c>
      <c r="H120" s="6" t="e">
        <f>+H98-H109</f>
        <v>#REF!</v>
      </c>
      <c r="I120" s="6" t="e">
        <f>+I98-I109</f>
        <v>#REF!</v>
      </c>
      <c r="J120"/>
      <c r="K120"/>
      <c r="L120"/>
      <c r="M120"/>
      <c r="N120"/>
      <c r="O120" s="4" t="e">
        <f>+D120</f>
        <v>#REF!</v>
      </c>
      <c r="P120" s="6" t="e">
        <f>+P98-P109</f>
        <v>#REF!</v>
      </c>
      <c r="Q120" s="6" t="e">
        <f>+Q98-Q109</f>
        <v>#REF!</v>
      </c>
      <c r="R120" s="6" t="e">
        <f>+R98-R109</f>
        <v>#REF!</v>
      </c>
      <c r="S120" s="6" t="e">
        <f>+S98-S109</f>
        <v>#REF!</v>
      </c>
      <c r="T120" s="6" t="e">
        <f>+T98-T109</f>
        <v>#REF!</v>
      </c>
    </row>
    <row r="121" spans="1:20" ht="12.75" x14ac:dyDescent="0.35">
      <c r="A121" s="9">
        <v>0.18</v>
      </c>
      <c r="B121" s="9">
        <v>300</v>
      </c>
      <c r="C121"/>
      <c r="D121" s="7" t="e">
        <f t="shared" si="12"/>
        <v>#REF!</v>
      </c>
      <c r="E121"/>
      <c r="F121"/>
      <c r="G121"/>
      <c r="H121"/>
      <c r="I121"/>
      <c r="J121"/>
      <c r="L121"/>
      <c r="M121"/>
      <c r="O121"/>
      <c r="P121"/>
      <c r="Q121"/>
      <c r="R121"/>
      <c r="S121"/>
      <c r="T121"/>
    </row>
    <row r="122" spans="1:20" ht="12.75" x14ac:dyDescent="0.35">
      <c r="A122" s="9">
        <v>0.13</v>
      </c>
      <c r="B122" s="9">
        <v>200</v>
      </c>
      <c r="C122"/>
      <c r="D122" s="7" t="e">
        <f t="shared" si="12"/>
        <v>#REF!</v>
      </c>
      <c r="E122" s="6" t="e">
        <f>+E100-E111</f>
        <v>#REF!</v>
      </c>
      <c r="F122" s="6" t="e">
        <f>+F100-F111</f>
        <v>#REF!</v>
      </c>
      <c r="G122" s="6" t="e">
        <f>+G100-G111</f>
        <v>#REF!</v>
      </c>
      <c r="H122" s="6" t="e">
        <f>+H100-H111</f>
        <v>#REF!</v>
      </c>
      <c r="I122" s="6" t="e">
        <f>+I100-I111</f>
        <v>#REF!</v>
      </c>
      <c r="J122"/>
      <c r="K122"/>
      <c r="L122"/>
      <c r="M122"/>
      <c r="N122"/>
      <c r="O122" s="4" t="e">
        <f>+D122</f>
        <v>#REF!</v>
      </c>
      <c r="P122" s="6" t="e">
        <f>+P100-P111</f>
        <v>#REF!</v>
      </c>
      <c r="Q122" s="6" t="e">
        <f>+Q100-Q111</f>
        <v>#REF!</v>
      </c>
      <c r="R122" s="6" t="e">
        <f>+R100-R111</f>
        <v>#REF!</v>
      </c>
      <c r="S122" s="6" t="e">
        <f>+S100-S111</f>
        <v>#REF!</v>
      </c>
      <c r="T122" s="6" t="e">
        <f>+T100-T111</f>
        <v>#REF!</v>
      </c>
    </row>
    <row r="123" spans="1:20" ht="12.75" x14ac:dyDescent="0.35">
      <c r="A123" s="9">
        <v>0.13</v>
      </c>
      <c r="B123" s="9">
        <v>300</v>
      </c>
      <c r="C123"/>
      <c r="D123" s="7" t="e">
        <f t="shared" si="12"/>
        <v>#REF!</v>
      </c>
      <c r="L123"/>
      <c r="M123"/>
    </row>
    <row r="124" spans="1:20" ht="12.75" x14ac:dyDescent="0.35">
      <c r="A124" s="9">
        <v>0.09</v>
      </c>
      <c r="B124" s="9">
        <v>200</v>
      </c>
      <c r="C124"/>
      <c r="D124" s="7" t="e">
        <f t="shared" si="12"/>
        <v>#REF!</v>
      </c>
      <c r="L124"/>
      <c r="M124"/>
    </row>
    <row r="125" spans="1:20" ht="12.75" x14ac:dyDescent="0.35">
      <c r="A125" s="9">
        <v>0.09</v>
      </c>
      <c r="B125" s="9">
        <v>300</v>
      </c>
      <c r="C125"/>
      <c r="D125" s="7" t="e">
        <f t="shared" si="12"/>
        <v>#REF!</v>
      </c>
      <c r="L125"/>
      <c r="M125"/>
    </row>
    <row r="126" spans="1:20" ht="12.75" x14ac:dyDescent="0.35">
      <c r="A126" s="9">
        <v>6.5000000000000002E-2</v>
      </c>
      <c r="B126" s="9">
        <v>200</v>
      </c>
      <c r="C126"/>
      <c r="D126" s="7" t="e">
        <f t="shared" si="12"/>
        <v>#REF!</v>
      </c>
      <c r="L126"/>
      <c r="M126"/>
    </row>
    <row r="127" spans="1:20" ht="12.75" x14ac:dyDescent="0.35">
      <c r="A127" s="9">
        <v>6.5000000000000002E-2</v>
      </c>
      <c r="B127" s="9">
        <v>300</v>
      </c>
      <c r="C127"/>
      <c r="D127" s="7" t="e">
        <f t="shared" si="12"/>
        <v>#REF!</v>
      </c>
      <c r="K127"/>
      <c r="L127"/>
      <c r="M127"/>
    </row>
    <row r="128" spans="1:20" x14ac:dyDescent="0.3">
      <c r="A128" s="10"/>
      <c r="B128" s="10"/>
    </row>
    <row r="129" spans="1:13" x14ac:dyDescent="0.3">
      <c r="A129" s="10"/>
      <c r="B129" s="10"/>
    </row>
    <row r="130" spans="1:13" ht="12.75" x14ac:dyDescent="0.35">
      <c r="A130" s="9" t="s">
        <v>0</v>
      </c>
      <c r="B130" s="9"/>
      <c r="C130"/>
      <c r="K130" t="s">
        <v>0</v>
      </c>
      <c r="L130"/>
      <c r="M130"/>
    </row>
    <row r="131" spans="1:13" ht="12.75" x14ac:dyDescent="0.35">
      <c r="A131" s="9">
        <v>0.25</v>
      </c>
      <c r="B131" s="9">
        <v>200</v>
      </c>
      <c r="C131"/>
      <c r="K131">
        <v>0.25</v>
      </c>
      <c r="L131">
        <v>200</v>
      </c>
      <c r="M131"/>
    </row>
    <row r="132" spans="1:13" ht="12.75" x14ac:dyDescent="0.35">
      <c r="A132" s="9">
        <v>0.25</v>
      </c>
      <c r="B132" s="9">
        <v>300</v>
      </c>
      <c r="C132"/>
      <c r="K132">
        <v>0.25</v>
      </c>
      <c r="L132">
        <v>300</v>
      </c>
      <c r="M132"/>
    </row>
    <row r="133" spans="1:13" ht="12.75" x14ac:dyDescent="0.35">
      <c r="A133" s="9">
        <v>0.18</v>
      </c>
      <c r="B133" s="9">
        <v>200</v>
      </c>
      <c r="C133" s="2" t="e">
        <f>+IRR(D120:I120,0.15)</f>
        <v>#VALUE!</v>
      </c>
      <c r="D133"/>
      <c r="E133"/>
      <c r="F133"/>
      <c r="G133"/>
      <c r="H133"/>
      <c r="I133"/>
      <c r="J133"/>
      <c r="K133">
        <v>0.18</v>
      </c>
      <c r="L133">
        <v>200</v>
      </c>
      <c r="M133" s="2" t="e">
        <f>+IRR(N120:S120,0.15)</f>
        <v>#VALUE!</v>
      </c>
    </row>
    <row r="134" spans="1:13" ht="12.75" x14ac:dyDescent="0.35">
      <c r="A134" s="9">
        <v>0.18</v>
      </c>
      <c r="B134" s="9">
        <v>300</v>
      </c>
      <c r="C134"/>
      <c r="K134">
        <v>0.18</v>
      </c>
      <c r="L134">
        <v>300</v>
      </c>
      <c r="M134"/>
    </row>
    <row r="135" spans="1:13" ht="12.75" x14ac:dyDescent="0.35">
      <c r="A135" s="9">
        <v>0.13</v>
      </c>
      <c r="B135" s="9">
        <v>200</v>
      </c>
      <c r="C135" s="2" t="e">
        <f>+IRR(D122:I122,0.15)</f>
        <v>#VALUE!</v>
      </c>
      <c r="D135"/>
      <c r="E135"/>
      <c r="F135"/>
      <c r="G135"/>
      <c r="H135"/>
      <c r="I135"/>
      <c r="J135"/>
      <c r="K135">
        <v>0.13</v>
      </c>
      <c r="L135">
        <v>200</v>
      </c>
      <c r="M135" s="2" t="e">
        <f>+IRR(N122:S122,0.15)</f>
        <v>#VALUE!</v>
      </c>
    </row>
    <row r="136" spans="1:13" ht="12.75" x14ac:dyDescent="0.35">
      <c r="A136" s="9">
        <v>0.13</v>
      </c>
      <c r="B136" s="9">
        <v>300</v>
      </c>
      <c r="C136"/>
      <c r="K136">
        <v>0.13</v>
      </c>
      <c r="L136">
        <v>300</v>
      </c>
      <c r="M136"/>
    </row>
    <row r="137" spans="1:13" ht="12.75" x14ac:dyDescent="0.35">
      <c r="A137" s="9">
        <v>0.09</v>
      </c>
      <c r="B137" s="9">
        <v>200</v>
      </c>
      <c r="C137"/>
      <c r="K137">
        <v>0.09</v>
      </c>
      <c r="L137">
        <v>200</v>
      </c>
      <c r="M137"/>
    </row>
    <row r="138" spans="1:13" ht="12.75" x14ac:dyDescent="0.35">
      <c r="A138" s="9">
        <v>0.09</v>
      </c>
      <c r="B138" s="9">
        <v>300</v>
      </c>
      <c r="C138"/>
      <c r="K138">
        <v>0.09</v>
      </c>
      <c r="L138">
        <v>300</v>
      </c>
      <c r="M138"/>
    </row>
    <row r="139" spans="1:13" ht="12.75" x14ac:dyDescent="0.35">
      <c r="A139" s="9">
        <v>6.5000000000000002E-2</v>
      </c>
      <c r="B139" s="9">
        <v>200</v>
      </c>
      <c r="C139"/>
      <c r="K139">
        <v>6.5000000000000002E-2</v>
      </c>
      <c r="L139">
        <v>200</v>
      </c>
      <c r="M139"/>
    </row>
    <row r="140" spans="1:13" ht="12.75" x14ac:dyDescent="0.35">
      <c r="A140" s="9">
        <v>6.5000000000000002E-2</v>
      </c>
      <c r="B140" s="9">
        <v>300</v>
      </c>
      <c r="C140"/>
      <c r="K140">
        <v>6.5000000000000002E-2</v>
      </c>
      <c r="L140">
        <v>300</v>
      </c>
      <c r="M140"/>
    </row>
    <row r="141" spans="1:13" x14ac:dyDescent="0.3">
      <c r="A141" s="10"/>
      <c r="B141" s="10"/>
    </row>
    <row r="142" spans="1:13" x14ac:dyDescent="0.3">
      <c r="A142" s="10"/>
      <c r="B142" s="10"/>
    </row>
    <row r="143" spans="1:13" ht="12.75" x14ac:dyDescent="0.35">
      <c r="A143" s="9"/>
      <c r="B143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RoI calc '02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sunny</cp:lastModifiedBy>
  <dcterms:created xsi:type="dcterms:W3CDTF">2002-08-02T13:11:44Z</dcterms:created>
  <dcterms:modified xsi:type="dcterms:W3CDTF">2018-07-20T11:09:11Z</dcterms:modified>
</cp:coreProperties>
</file>