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Geek_Brains\Диплом\Диплом\Excel\"/>
    </mc:Choice>
  </mc:AlternateContent>
  <xr:revisionPtr revIDLastSave="0" documentId="13_ncr:1_{5C1FFE4F-C8C8-47A3-8F0E-6870EA521EE1}" xr6:coauthVersionLast="37" xr6:coauthVersionMax="37" xr10:uidLastSave="{00000000-0000-0000-0000-000000000000}"/>
  <bookViews>
    <workbookView xWindow="0" yWindow="0" windowWidth="20490" windowHeight="9045" xr2:uid="{00000000-000D-0000-FFFF-FFFF00000000}"/>
  </bookViews>
  <sheets>
    <sheet name="DASHBOARD" sheetId="1" r:id="rId1"/>
    <sheet name="Processing" sheetId="2" r:id="rId2"/>
    <sheet name="Data" sheetId="4" r:id="rId3"/>
    <sheet name="Resources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2" i="4"/>
  <c r="C1" i="2"/>
  <c r="B3" i="2" l="1"/>
  <c r="C3" i="2"/>
  <c r="I5" i="1"/>
  <c r="D4" i="2"/>
  <c r="C5" i="2"/>
  <c r="B5" i="2"/>
  <c r="C6" i="2"/>
  <c r="C4" i="2"/>
  <c r="D3" i="2"/>
  <c r="B6" i="2"/>
  <c r="B4" i="2"/>
  <c r="E4" i="2"/>
  <c r="E6" i="2"/>
  <c r="E5" i="2"/>
  <c r="E3" i="2"/>
  <c r="D6" i="2"/>
  <c r="D5" i="2"/>
  <c r="F6" i="2" l="1"/>
  <c r="G4" i="2"/>
  <c r="B1" i="1" s="1"/>
  <c r="G8" i="2"/>
  <c r="B9" i="1" s="1"/>
  <c r="G5" i="2"/>
  <c r="B3" i="1" s="1"/>
  <c r="A3" i="1" s="1"/>
  <c r="G3" i="2"/>
  <c r="B2" i="1" s="1"/>
  <c r="A2" i="1" s="1"/>
  <c r="F3" i="2"/>
  <c r="B9" i="2"/>
  <c r="F5" i="2"/>
  <c r="B10" i="2"/>
  <c r="B7" i="1" s="1"/>
  <c r="G6" i="2"/>
  <c r="B4" i="1" s="1"/>
  <c r="A4" i="1" s="1"/>
  <c r="F4" i="2"/>
  <c r="E40" i="1" l="1"/>
  <c r="C9" i="1"/>
  <c r="B6" i="1"/>
  <c r="C7" i="1" s="1"/>
  <c r="A7" i="1"/>
  <c r="A9" i="1"/>
  <c r="A1" i="1"/>
  <c r="C1" i="1"/>
  <c r="A6" i="1" l="1"/>
</calcChain>
</file>

<file path=xl/sharedStrings.xml><?xml version="1.0" encoding="utf-8"?>
<sst xmlns="http://schemas.openxmlformats.org/spreadsheetml/2006/main" count="136" uniqueCount="31">
  <si>
    <t>Tea or Coffee</t>
  </si>
  <si>
    <t>Share of sales in stock</t>
  </si>
  <si>
    <t>ID</t>
  </si>
  <si>
    <t>https://exceltable.com/en/templates/cafe-products-sales-analysis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</si>
  <si>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</si>
  <si>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</si>
  <si>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</si>
  <si>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</si>
  <si>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</si>
  <si>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</si>
  <si>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</si>
  <si>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</si>
  <si>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</si>
  <si>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</si>
  <si>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</si>
  <si>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</si>
  <si>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Зеленый чай</t>
  </si>
  <si>
    <t>Черный кофе</t>
  </si>
  <si>
    <t>Кексы</t>
  </si>
  <si>
    <t>Торты</t>
  </si>
  <si>
    <t>Доля продаж в ассортименте</t>
  </si>
  <si>
    <t>Месяц</t>
  </si>
  <si>
    <t>Продукт</t>
  </si>
  <si>
    <t>Цена продажи</t>
  </si>
  <si>
    <t>Кол-во на складе</t>
  </si>
  <si>
    <t>Цена закупки</t>
  </si>
  <si>
    <t>Кол-во продаж</t>
  </si>
  <si>
    <t>Доля 
продаж в ассортименте</t>
  </si>
  <si>
    <t>Доля продаж на складе</t>
  </si>
  <si>
    <t>Чай или Кофе</t>
  </si>
  <si>
    <t>Общая доля себестоимости в продажной цене: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</si>
</sst>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* #,##0.00\ [$₽-419]_-;\-* #,##0.00\ [$₽-419]_-;_-* &quot;-&quot;??\ [$₽-419]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ECD8B3"/>
      <name val="Calibri"/>
      <family val="2"/>
      <charset val="1"/>
      <scheme val="minor"/>
    </font>
    <font>
      <sz val="11"/>
      <color theme="1" tint="0.499984740745262"/>
      <name val="Calibri"/>
      <family val="2"/>
      <charset val="1"/>
      <scheme val="minor"/>
    </font>
    <font>
      <b/>
      <sz val="11"/>
      <color theme="1" tint="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  <font>
      <u/>
      <sz val="16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D8B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9" fontId="2" fillId="0" borderId="1" xfId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2" borderId="0" xfId="0" applyNumberFormat="1" applyFont="1" applyFill="1"/>
    <xf numFmtId="0" fontId="0" fillId="2" borderId="0" xfId="0" applyFill="1" applyAlignment="1">
      <alignment horizontal="right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2" applyFont="1" applyFill="1" applyAlignment="1">
      <alignment horizontal="center"/>
    </xf>
    <xf numFmtId="0" fontId="7" fillId="0" borderId="0" xfId="2" applyFont="1" applyFill="1" applyAlignment="1">
      <alignment horizont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ECD8B3"/>
      <color rgb="FFCF9C41"/>
      <color rgb="FFDDB979"/>
      <color rgb="FFF37A81"/>
      <color rgb="FF5A5657"/>
      <color rgb="FF8D8789"/>
      <color rgb="FF4F4F4F"/>
      <color rgb="FF454545"/>
      <color rgb="FF403D3E"/>
      <color rgb="FF39C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image" Target="../media/image2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3946777486147566"/>
          <c:w val="1"/>
          <c:h val="0.82291666666666663"/>
        </c:manualLayout>
      </c:layout>
      <c:pieChart>
        <c:varyColors val="1"/>
        <c:ser>
          <c:idx val="1"/>
          <c:order val="0"/>
          <c:spPr>
            <a:solidFill>
              <a:srgbClr val="F59B05"/>
            </a:solidFill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D-4060-B380-5652C92AC1A0}"/>
              </c:ext>
            </c:extLst>
          </c:dPt>
          <c:dPt>
            <c:idx val="1"/>
            <c:bubble3D val="0"/>
            <c:spPr>
              <a:solidFill>
                <a:srgbClr val="F37A8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3D-4060-B380-5652C92AC1A0}"/>
              </c:ext>
            </c:extLst>
          </c:dPt>
          <c:val>
            <c:numRef>
              <c:f>DASHBOARD!$A$4:$B$4</c:f>
              <c:numCache>
                <c:formatCode>General</c:formatCode>
                <c:ptCount val="2"/>
                <c:pt idx="0">
                  <c:v>43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3D-4060-B380-5652C92AC1A0}"/>
            </c:ext>
          </c:extLst>
        </c:ser>
        <c:ser>
          <c:idx val="0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3D-4060-B380-5652C92AC1A0}"/>
              </c:ext>
            </c:extLst>
          </c:dPt>
          <c:dPt>
            <c:idx val="1"/>
            <c:bubble3D val="0"/>
            <c:spPr>
              <a:solidFill>
                <a:srgbClr val="7373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D3D-4060-B380-5652C92AC1A0}"/>
              </c:ext>
            </c:extLst>
          </c:dPt>
          <c:val>
            <c:numRef>
              <c:f>DASHBOARD!$A$1:$B$1</c:f>
              <c:numCache>
                <c:formatCode>General</c:formatCode>
                <c:ptCount val="2"/>
                <c:pt idx="0">
                  <c:v>62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3D-4060-B380-5652C92A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3946777486147566"/>
          <c:w val="1"/>
          <c:h val="0.82291666666666663"/>
        </c:manualLayout>
      </c:layout>
      <c:pieChart>
        <c:varyColors val="1"/>
        <c:ser>
          <c:idx val="1"/>
          <c:order val="0"/>
          <c:spPr>
            <a:solidFill>
              <a:srgbClr val="AFCD05"/>
            </a:solidFill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AE-4CA0-B1EB-029742A83FC6}"/>
              </c:ext>
            </c:extLst>
          </c:dPt>
          <c:dPt>
            <c:idx val="1"/>
            <c:bubble3D val="0"/>
            <c:spPr>
              <a:solidFill>
                <a:srgbClr val="D7CC5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AE-4CA0-B1EB-029742A83FC6}"/>
              </c:ext>
            </c:extLst>
          </c:dPt>
          <c:val>
            <c:numRef>
              <c:f>DASHBOARD!$A$3:$B$3</c:f>
              <c:numCache>
                <c:formatCode>General</c:formatCode>
                <c:ptCount val="2"/>
                <c:pt idx="0">
                  <c:v>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E-4CA0-B1EB-029742A83FC6}"/>
            </c:ext>
          </c:extLst>
        </c:ser>
        <c:ser>
          <c:idx val="0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AE-4CA0-B1EB-029742A83FC6}"/>
              </c:ext>
            </c:extLst>
          </c:dPt>
          <c:dPt>
            <c:idx val="1"/>
            <c:bubble3D val="0"/>
            <c:spPr>
              <a:solidFill>
                <a:srgbClr val="7373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6AE-4CA0-B1EB-029742A83FC6}"/>
              </c:ext>
            </c:extLst>
          </c:dPt>
          <c:val>
            <c:numRef>
              <c:f>DASHBOARD!$A$1:$B$1</c:f>
              <c:numCache>
                <c:formatCode>General</c:formatCode>
                <c:ptCount val="2"/>
                <c:pt idx="0">
                  <c:v>62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AE-4CA0-B1EB-029742A8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3946777486147566"/>
          <c:w val="1"/>
          <c:h val="0.82291666666666663"/>
        </c:manualLayout>
      </c:layout>
      <c:pieChart>
        <c:varyColors val="1"/>
        <c:ser>
          <c:idx val="1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C-4FC5-A622-8F19DCD604A9}"/>
              </c:ext>
            </c:extLst>
          </c:dPt>
          <c:dPt>
            <c:idx val="1"/>
            <c:bubble3D val="0"/>
            <c:spPr>
              <a:solidFill>
                <a:srgbClr val="39C0B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C-4FC5-A622-8F19DCD604A9}"/>
              </c:ext>
            </c:extLst>
          </c:dPt>
          <c:val>
            <c:numRef>
              <c:f>DASHBOARD!$A$2:$B$2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C-4FC5-A622-8F19DCD604A9}"/>
            </c:ext>
          </c:extLst>
        </c:ser>
        <c:ser>
          <c:idx val="0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CC-4FC5-A622-8F19DCD604A9}"/>
              </c:ext>
            </c:extLst>
          </c:dPt>
          <c:dPt>
            <c:idx val="1"/>
            <c:bubble3D val="0"/>
            <c:spPr>
              <a:solidFill>
                <a:srgbClr val="7373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CC-4FC5-A622-8F19DCD604A9}"/>
              </c:ext>
            </c:extLst>
          </c:dPt>
          <c:val>
            <c:numRef>
              <c:f>DASHBOARD!$A$1:$B$1</c:f>
              <c:numCache>
                <c:formatCode>General</c:formatCode>
                <c:ptCount val="2"/>
                <c:pt idx="0">
                  <c:v>62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CC-4FC5-A622-8F19DCD6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3946777486147566"/>
          <c:w val="1"/>
          <c:h val="0.82291666666666663"/>
        </c:manualLayout>
      </c:layout>
      <c:pieChart>
        <c:varyColors val="1"/>
        <c:ser>
          <c:idx val="1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66-4081-9F2C-1E4F30E9B4B4}"/>
              </c:ext>
            </c:extLst>
          </c:dPt>
          <c:dPt>
            <c:idx val="1"/>
            <c:bubble3D val="0"/>
            <c:spPr>
              <a:solidFill>
                <a:srgbClr val="45454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66-4081-9F2C-1E4F30E9B4B4}"/>
              </c:ext>
            </c:extLst>
          </c:dPt>
          <c:val>
            <c:numRef>
              <c:f>DASHBOARD!$A$1:$B$1</c:f>
              <c:numCache>
                <c:formatCode>General</c:formatCode>
                <c:ptCount val="2"/>
                <c:pt idx="0">
                  <c:v>62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6-4081-9F2C-1E4F30E9B4B4}"/>
            </c:ext>
          </c:extLst>
        </c:ser>
        <c:ser>
          <c:idx val="0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66-4081-9F2C-1E4F30E9B4B4}"/>
              </c:ext>
            </c:extLst>
          </c:dPt>
          <c:dPt>
            <c:idx val="1"/>
            <c:bubble3D val="0"/>
            <c:spPr>
              <a:solidFill>
                <a:srgbClr val="7373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166-4081-9F2C-1E4F30E9B4B4}"/>
              </c:ext>
            </c:extLst>
          </c:dPt>
          <c:val>
            <c:numRef>
              <c:f>DASHBOARD!$A$1:$B$1</c:f>
              <c:numCache>
                <c:formatCode>General</c:formatCode>
                <c:ptCount val="2"/>
                <c:pt idx="0">
                  <c:v>62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66-4081-9F2C-1E4F30E9B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1-49F7-8F52-8F446F5E0082}"/>
              </c:ext>
            </c:extLst>
          </c:dPt>
          <c:dPt>
            <c:idx val="1"/>
            <c:bubble3D val="0"/>
            <c:spPr>
              <a:solidFill>
                <a:srgbClr val="39C0BC">
                  <a:alpha val="74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1-49F7-8F52-8F446F5E0082}"/>
              </c:ext>
            </c:extLst>
          </c:dPt>
          <c:val>
            <c:numRef>
              <c:f>DASHBOARD!$A$7:$B$7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1-49F7-8F52-8F446F5E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2-465A-9CAF-17E86AF75E97}"/>
              </c:ext>
            </c:extLst>
          </c:dPt>
          <c:dPt>
            <c:idx val="1"/>
            <c:bubble3D val="0"/>
            <c:spPr>
              <a:solidFill>
                <a:schemeClr val="bg1">
                  <a:alpha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2-465A-9CAF-17E86AF75E97}"/>
              </c:ext>
            </c:extLst>
          </c:dPt>
          <c:val>
            <c:numRef>
              <c:f>DASHBOARD!$A$6:$B$6</c:f>
              <c:numCache>
                <c:formatCode>General</c:formatCode>
                <c:ptCount val="2"/>
                <c:pt idx="0">
                  <c:v>54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2-465A-9CAF-17E86AF7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08354573944291"/>
          <c:y val="8.1806129428188629E-2"/>
          <c:w val="0.55091641912549172"/>
          <c:h val="0.91819387057181134"/>
        </c:manualLayout>
      </c:layout>
      <c:pieChart>
        <c:varyColors val="1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E2-45CF-AA4C-6031C7D47F77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E2-45CF-AA4C-6031C7D47F77}"/>
              </c:ext>
            </c:extLst>
          </c:dPt>
          <c:dLbls>
            <c:dLbl>
              <c:idx val="0"/>
              <c:tx>
                <c:strRef>
                  <c:f>DASHBOARD!$C$9</c:f>
                  <c:strCache>
                    <c:ptCount val="1"/>
                    <c:pt idx="0">
                      <c:v>Маржа 19%</c:v>
                    </c:pt>
                  </c:strCache>
                </c:strRef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{4D62EB74-2025-419F-8618-E94D06ECD76B}</c15:txfldGUID>
                      <c15:f>DASHBOARD!$C$9</c15:f>
                      <c15:dlblFieldTableCache>
                        <c:ptCount val="1"/>
                        <c:pt idx="0">
                          <c:v>Маржа 19%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1-DAE2-45CF-AA4C-6031C7D47F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E2-45CF-AA4C-6031C7D47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DASHBOARD!$A$9:$B$9</c:f>
              <c:numCache>
                <c:formatCode>General</c:formatCode>
                <c:ptCount val="2"/>
                <c:pt idx="0">
                  <c:v>19</c:v>
                </c:pt>
                <c:pt idx="1">
                  <c:v>81</c:v>
                </c:pt>
              </c:numCache>
            </c:numRef>
          </c:cat>
          <c:val>
            <c:numRef>
              <c:f>DASHBOARD!$A$9:$B$9</c:f>
              <c:numCache>
                <c:formatCode>General</c:formatCode>
                <c:ptCount val="2"/>
                <c:pt idx="0">
                  <c:v>19</c:v>
                </c:pt>
                <c:pt idx="1">
                  <c:v>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DASHBOARD!$C$9</c15:f>
                <c15:dlblRangeCache>
                  <c:ptCount val="1"/>
                  <c:pt idx="0">
                    <c:v>Маржа 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AE2-45CF-AA4C-6031C7D4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0752261302016482E-2"/>
          <c:w val="0.99227250905546327"/>
          <c:h val="0.97924773869798354"/>
        </c:manualLayout>
      </c:layout>
      <c:bubbleChart>
        <c:varyColors val="0"/>
        <c:ser>
          <c:idx val="0"/>
          <c:order val="0"/>
          <c:tx>
            <c:strRef>
              <c:f>Processing!$E$2</c:f>
              <c:strCache>
                <c:ptCount val="1"/>
                <c:pt idx="0">
                  <c:v>Кол-во продаж</c:v>
                </c:pt>
              </c:strCache>
            </c:strRef>
          </c:tx>
          <c:spPr>
            <a:noFill/>
            <a:ln w="19050">
              <a:solidFill>
                <a:srgbClr val="CF9C4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CF9C4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Processing!$D$3:$D$6</c:f>
              <c:numCache>
                <c:formatCode>_-* #\ ##0.00\ [$₽-419]_-;\-* #\ ##0.00\ [$₽-419]_-;_-* "-"??\ [$₽-419]_-;_-@_-</c:formatCode>
                <c:ptCount val="4"/>
                <c:pt idx="0">
                  <c:v>107.779875</c:v>
                </c:pt>
                <c:pt idx="1">
                  <c:v>117.50437499999998</c:v>
                </c:pt>
                <c:pt idx="2">
                  <c:v>666.12824999999998</c:v>
                </c:pt>
                <c:pt idx="3">
                  <c:v>368.72062499999998</c:v>
                </c:pt>
              </c:numCache>
            </c:numRef>
          </c:xVal>
          <c:yVal>
            <c:numRef>
              <c:f>Processing!$E$3:$E$6</c:f>
              <c:numCache>
                <c:formatCode>General</c:formatCode>
                <c:ptCount val="4"/>
                <c:pt idx="0">
                  <c:v>958</c:v>
                </c:pt>
                <c:pt idx="1">
                  <c:v>1137</c:v>
                </c:pt>
                <c:pt idx="2">
                  <c:v>833</c:v>
                </c:pt>
                <c:pt idx="3">
                  <c:v>784</c:v>
                </c:pt>
              </c:numCache>
            </c:numRef>
          </c:yVal>
          <c:bubbleSize>
            <c:numRef>
              <c:f>Processing!$F$3:$F$6</c:f>
              <c:numCache>
                <c:formatCode>0%</c:formatCode>
                <c:ptCount val="4"/>
                <c:pt idx="0">
                  <c:v>0.25808189655172414</c:v>
                </c:pt>
                <c:pt idx="1">
                  <c:v>0.30630387931034481</c:v>
                </c:pt>
                <c:pt idx="2">
                  <c:v>0.22440732758620691</c:v>
                </c:pt>
                <c:pt idx="3">
                  <c:v>0.21120689655172414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DDF-4E25-87D8-A684173C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24905472"/>
        <c:axId val="224906048"/>
      </c:bubbleChart>
      <c:valAx>
        <c:axId val="224905472"/>
        <c:scaling>
          <c:orientation val="minMax"/>
        </c:scaling>
        <c:delete val="1"/>
        <c:axPos val="b"/>
        <c:numFmt formatCode="_-* #\ ##0.00\ [$₽-419]_-;\-* #\ ##0.00\ [$₽-419]_-;_-* &quot;-&quot;??\ [$₽-419]_-;_-@_-" sourceLinked="1"/>
        <c:majorTickMark val="none"/>
        <c:minorTickMark val="none"/>
        <c:tickLblPos val="nextTo"/>
        <c:crossAx val="224906048"/>
        <c:crosses val="autoZero"/>
        <c:crossBetween val="midCat"/>
      </c:valAx>
      <c:valAx>
        <c:axId val="224906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4905472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Processing!$B$1" max="12" min="1" page="10" val="8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</xdr:row>
      <xdr:rowOff>38100</xdr:rowOff>
    </xdr:from>
    <xdr:to>
      <xdr:col>15</xdr:col>
      <xdr:colOff>99825</xdr:colOff>
      <xdr:row>20</xdr:row>
      <xdr:rowOff>14100</xdr:rowOff>
    </xdr:to>
    <xdr:sp macro="" textlink="">
      <xdr:nvSpPr>
        <xdr:cNvPr id="2" name="Овал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19825" y="800100"/>
          <a:ext cx="3024000" cy="3024000"/>
        </a:xfrm>
        <a:prstGeom prst="ellipse">
          <a:avLst/>
        </a:prstGeom>
        <a:gradFill flip="none" rotWithShape="1">
          <a:gsLst>
            <a:gs pos="34000">
              <a:srgbClr val="FFFFFE">
                <a:lumMod val="100000"/>
              </a:srgbClr>
            </a:gs>
            <a:gs pos="100000">
              <a:srgbClr val="DDDBD6"/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  <a:effectLst>
          <a:outerShdw blurRad="254000" dist="279400" dir="8100000" sx="95000" sy="95000" algn="tr" rotWithShape="0">
            <a:schemeClr val="tx1">
              <a:alpha val="61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149085</xdr:colOff>
      <xdr:row>1</xdr:row>
      <xdr:rowOff>120897</xdr:rowOff>
    </xdr:from>
    <xdr:to>
      <xdr:col>16</xdr:col>
      <xdr:colOff>66260</xdr:colOff>
      <xdr:row>20</xdr:row>
      <xdr:rowOff>143138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429825</xdr:colOff>
      <xdr:row>5</xdr:row>
      <xdr:rowOff>153600</xdr:rowOff>
    </xdr:from>
    <xdr:to>
      <xdr:col>14</xdr:col>
      <xdr:colOff>403425</xdr:colOff>
      <xdr:row>18</xdr:row>
      <xdr:rowOff>89100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58955" y="1106100"/>
          <a:ext cx="2425253" cy="2412000"/>
        </a:xfrm>
        <a:prstGeom prst="ellipse">
          <a:avLst/>
        </a:prstGeom>
        <a:gradFill flip="none" rotWithShape="1">
          <a:gsLst>
            <a:gs pos="34000">
              <a:srgbClr val="FFFFFE">
                <a:lumMod val="100000"/>
              </a:srgbClr>
            </a:gs>
            <a:gs pos="100000">
              <a:srgbClr val="DDDBD6"/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  <a:effectLst>
          <a:outerShdw blurRad="254000" dist="228600" dir="8100000" sx="94000" sy="94000" algn="tr" rotWithShape="0">
            <a:schemeClr val="tx1">
              <a:alpha val="61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580198</xdr:colOff>
      <xdr:row>3</xdr:row>
      <xdr:rowOff>145004</xdr:rowOff>
    </xdr:from>
    <xdr:to>
      <xdr:col>15</xdr:col>
      <xdr:colOff>256761</xdr:colOff>
      <xdr:row>19</xdr:row>
      <xdr:rowOff>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126225</xdr:colOff>
      <xdr:row>7</xdr:row>
      <xdr:rowOff>78600</xdr:rowOff>
    </xdr:from>
    <xdr:to>
      <xdr:col>14</xdr:col>
      <xdr:colOff>97425</xdr:colOff>
      <xdr:row>16</xdr:row>
      <xdr:rowOff>164100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831825" y="1412100"/>
          <a:ext cx="1800000" cy="1800000"/>
        </a:xfrm>
        <a:prstGeom prst="ellipse">
          <a:avLst/>
        </a:prstGeom>
        <a:gradFill flip="none" rotWithShape="1">
          <a:gsLst>
            <a:gs pos="34000">
              <a:srgbClr val="FFFFFE">
                <a:lumMod val="100000"/>
              </a:srgbClr>
            </a:gs>
            <a:gs pos="100000">
              <a:srgbClr val="DDDBD6"/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  <a:effectLst>
          <a:outerShdw blurRad="254000" dist="215900" dir="8100000" sx="94000" sy="94000" algn="tr" rotWithShape="0">
            <a:schemeClr val="tx1">
              <a:alpha val="61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386916</xdr:colOff>
      <xdr:row>5</xdr:row>
      <xdr:rowOff>162543</xdr:rowOff>
    </xdr:from>
    <xdr:to>
      <xdr:col>14</xdr:col>
      <xdr:colOff>451663</xdr:colOff>
      <xdr:row>17</xdr:row>
      <xdr:rowOff>54543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450297</xdr:colOff>
      <xdr:row>9</xdr:row>
      <xdr:rowOff>21672</xdr:rowOff>
    </xdr:from>
    <xdr:to>
      <xdr:col>13</xdr:col>
      <xdr:colOff>382953</xdr:colOff>
      <xdr:row>15</xdr:row>
      <xdr:rowOff>30528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192340" y="1736172"/>
          <a:ext cx="1158483" cy="1151856"/>
        </a:xfrm>
        <a:prstGeom prst="ellipse">
          <a:avLst/>
        </a:prstGeom>
        <a:gradFill flip="none" rotWithShape="1">
          <a:gsLst>
            <a:gs pos="34000">
              <a:srgbClr val="FFFFFE">
                <a:lumMod val="100000"/>
              </a:srgbClr>
            </a:gs>
            <a:gs pos="100000">
              <a:srgbClr val="DDDBD6"/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  <a:effectLst>
          <a:outerShdw blurRad="254000" dist="190500" dir="8100000" sx="94000" sy="94000" algn="tr" rotWithShape="0">
            <a:schemeClr val="tx1">
              <a:alpha val="61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213962</xdr:colOff>
      <xdr:row>8</xdr:row>
      <xdr:rowOff>32420</xdr:rowOff>
    </xdr:from>
    <xdr:to>
      <xdr:col>14</xdr:col>
      <xdr:colOff>2422</xdr:colOff>
      <xdr:row>15</xdr:row>
      <xdr:rowOff>81320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140806</xdr:colOff>
      <xdr:row>7</xdr:row>
      <xdr:rowOff>99391</xdr:rowOff>
    </xdr:from>
    <xdr:to>
      <xdr:col>8</xdr:col>
      <xdr:colOff>182219</xdr:colOff>
      <xdr:row>17</xdr:row>
      <xdr:rowOff>66261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205371" y="1432891"/>
          <a:ext cx="1880152" cy="1871870"/>
        </a:xfrm>
        <a:prstGeom prst="ellipse">
          <a:avLst/>
        </a:prstGeom>
        <a:gradFill flip="none" rotWithShape="1">
          <a:gsLst>
            <a:gs pos="34000">
              <a:srgbClr val="FFFFFE">
                <a:lumMod val="100000"/>
              </a:srgbClr>
            </a:gs>
            <a:gs pos="100000">
              <a:srgbClr val="DDDBD6"/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  <a:effectLst>
          <a:outerShdw blurRad="254000" dist="228600" dir="8100000" sx="94000" sy="94000" algn="tr" rotWithShape="0">
            <a:schemeClr val="tx1">
              <a:alpha val="61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14079</xdr:colOff>
      <xdr:row>6</xdr:row>
      <xdr:rowOff>165653</xdr:rowOff>
    </xdr:from>
    <xdr:to>
      <xdr:col>9</xdr:col>
      <xdr:colOff>317680</xdr:colOff>
      <xdr:row>18</xdr:row>
      <xdr:rowOff>0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2452479" y="1384853"/>
          <a:ext cx="3351601" cy="2120347"/>
          <a:chOff x="2452479" y="1308653"/>
          <a:chExt cx="3351601" cy="2120347"/>
        </a:xfrm>
      </xdr:grpSpPr>
      <xdr:graphicFrame macro="">
        <xdr:nvGraphicFramePr>
          <xdr:cNvPr id="19" name="Диаграмма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aphicFramePr>
            <a:graphicFrameLocks/>
          </xdr:cNvGraphicFramePr>
        </xdr:nvGraphicFramePr>
        <xdr:xfrm>
          <a:off x="2452479" y="1308653"/>
          <a:ext cx="3351601" cy="21203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5" name="Скругленный прямоугольник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4686377" y="2293543"/>
            <a:ext cx="338301" cy="112317"/>
          </a:xfrm>
          <a:prstGeom prst="roundRect">
            <a:avLst/>
          </a:prstGeom>
          <a:gradFill flip="none" rotWithShape="1">
            <a:gsLst>
              <a:gs pos="1404">
                <a:srgbClr val="C7C7C7"/>
              </a:gs>
              <a:gs pos="31000">
                <a:schemeClr val="accent3">
                  <a:lumMod val="0"/>
                  <a:lumOff val="100000"/>
                </a:schemeClr>
              </a:gs>
              <a:gs pos="76000">
                <a:srgbClr val="F1F0EE"/>
              </a:gs>
              <a:gs pos="100000">
                <a:srgbClr val="C7C7C7"/>
              </a:gs>
            </a:gsLst>
            <a:lin ang="120000" scaled="0"/>
            <a:tileRect/>
          </a:gra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" name="Овал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522150" y="1745659"/>
            <a:ext cx="1206836" cy="1208084"/>
          </a:xfrm>
          <a:prstGeom prst="ellipse">
            <a:avLst/>
          </a:prstGeom>
          <a:gradFill flip="none" rotWithShape="1">
            <a:gsLst>
              <a:gs pos="34000">
                <a:srgbClr val="FFFFFE">
                  <a:lumMod val="100000"/>
                </a:srgbClr>
              </a:gs>
              <a:gs pos="100000">
                <a:srgbClr val="DDDBD6"/>
              </a:gs>
            </a:gsLst>
            <a:path path="circle">
              <a:fillToRect t="100000" r="100000"/>
            </a:path>
            <a:tileRect l="-100000" b="-100000"/>
          </a:gradFill>
          <a:ln>
            <a:solidFill>
              <a:schemeClr val="bg1"/>
            </a:solidFill>
          </a:ln>
          <a:effectLst>
            <a:outerShdw blurRad="254000" dist="215900" dir="8100000" sx="94000" sy="94000" algn="tr" rotWithShape="0">
              <a:schemeClr val="tx1">
                <a:alpha val="61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" name="Овал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603890" y="1824015"/>
            <a:ext cx="1043626" cy="105137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18" name="Диаграмма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aphicFramePr/>
        </xdr:nvGraphicFramePr>
        <xdr:xfrm>
          <a:off x="3026466" y="1656522"/>
          <a:ext cx="2184218" cy="13831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4</xdr:col>
      <xdr:colOff>99578</xdr:colOff>
      <xdr:row>20</xdr:row>
      <xdr:rowOff>25978</xdr:rowOff>
    </xdr:from>
    <xdr:to>
      <xdr:col>9</xdr:col>
      <xdr:colOff>315190</xdr:colOff>
      <xdr:row>37</xdr:row>
      <xdr:rowOff>48986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548864" y="3835978"/>
          <a:ext cx="3277219" cy="3261508"/>
        </a:xfrm>
        <a:prstGeom prst="ellipse">
          <a:avLst/>
        </a:prstGeom>
        <a:gradFill flip="none" rotWithShape="1">
          <a:gsLst>
            <a:gs pos="34000">
              <a:srgbClr val="FFFFFE">
                <a:lumMod val="100000"/>
              </a:srgbClr>
            </a:gs>
            <a:gs pos="100000">
              <a:srgbClr val="DDDBD6"/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  <a:effectLst>
          <a:outerShdw blurRad="254000" dist="292100" dir="8100000" sx="95000" sy="95000" algn="tr" rotWithShape="0">
            <a:schemeClr val="tx1">
              <a:alpha val="61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342900</xdr:colOff>
      <xdr:row>28</xdr:row>
      <xdr:rowOff>144607</xdr:rowOff>
    </xdr:from>
    <xdr:to>
      <xdr:col>9</xdr:col>
      <xdr:colOff>168319</xdr:colOff>
      <xdr:row>29</xdr:row>
      <xdr:rowOff>152400</xdr:rowOff>
    </xdr:to>
    <xdr:sp macro="" textlink="">
      <xdr:nvSpPr>
        <xdr:cNvPr id="466" name="Прямоугольник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4000500" y="5478607"/>
          <a:ext cx="1654219" cy="198293"/>
        </a:xfrm>
        <a:prstGeom prst="rect">
          <a:avLst/>
        </a:prstGeom>
        <a:gradFill>
          <a:gsLst>
            <a:gs pos="38000">
              <a:srgbClr val="CF9C41"/>
            </a:gs>
            <a:gs pos="59000">
              <a:srgbClr val="4E4334"/>
            </a:gs>
            <a:gs pos="47000">
              <a:schemeClr val="tx1"/>
            </a:gs>
            <a:gs pos="80000">
              <a:srgbClr val="CF9C41"/>
            </a:gs>
            <a:gs pos="100000">
              <a:schemeClr val="tx1"/>
            </a:gs>
            <a:gs pos="0">
              <a:schemeClr val="tx1"/>
            </a:gs>
          </a:gsLst>
          <a:lin ang="5400000" scaled="0"/>
        </a:gradFill>
        <a:ln>
          <a:noFill/>
        </a:ln>
        <a:effectLst>
          <a:outerShdw blurRad="114300" dir="5400000" sx="125000" sy="125000" algn="tr" rotWithShape="0">
            <a:prstClr val="black">
              <a:alpha val="5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495299</xdr:colOff>
      <xdr:row>18</xdr:row>
      <xdr:rowOff>156226</xdr:rowOff>
    </xdr:from>
    <xdr:to>
      <xdr:col>11</xdr:col>
      <xdr:colOff>194414</xdr:colOff>
      <xdr:row>37</xdr:row>
      <xdr:rowOff>28822</xdr:rowOff>
    </xdr:to>
    <xdr:graphicFrame macro="">
      <xdr:nvGraphicFramePr>
        <xdr:cNvPr id="910" name="Диаграмма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89098</xdr:colOff>
      <xdr:row>24</xdr:row>
      <xdr:rowOff>47684</xdr:rowOff>
    </xdr:from>
    <xdr:to>
      <xdr:col>14</xdr:col>
      <xdr:colOff>130511</xdr:colOff>
      <xdr:row>34</xdr:row>
      <xdr:rowOff>14554</xdr:rowOff>
    </xdr:to>
    <xdr:sp macro="" textlink="">
      <xdr:nvSpPr>
        <xdr:cNvPr id="919" name="Овал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/>
      </xdr:nvSpPr>
      <xdr:spPr>
        <a:xfrm>
          <a:off x="6824634" y="4619684"/>
          <a:ext cx="1878377" cy="1871870"/>
        </a:xfrm>
        <a:prstGeom prst="ellipse">
          <a:avLst/>
        </a:prstGeom>
        <a:gradFill flip="none" rotWithShape="1">
          <a:gsLst>
            <a:gs pos="34000">
              <a:srgbClr val="FFFFFE">
                <a:lumMod val="100000"/>
              </a:srgbClr>
            </a:gs>
            <a:gs pos="100000">
              <a:srgbClr val="DDDBD6"/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  <a:effectLst>
          <a:outerShdw blurRad="254000" dist="228600" dir="8100000" sx="94000" sy="94000" algn="tr" rotWithShape="0">
            <a:schemeClr val="tx1">
              <a:alpha val="61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574693</xdr:colOff>
      <xdr:row>23</xdr:row>
      <xdr:rowOff>113946</xdr:rowOff>
    </xdr:from>
    <xdr:to>
      <xdr:col>15</xdr:col>
      <xdr:colOff>265973</xdr:colOff>
      <xdr:row>34</xdr:row>
      <xdr:rowOff>138793</xdr:rowOff>
    </xdr:to>
    <xdr:graphicFrame macro="">
      <xdr:nvGraphicFramePr>
        <xdr:cNvPr id="921" name="Диаграмма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452717</xdr:colOff>
      <xdr:row>26</xdr:row>
      <xdr:rowOff>8163</xdr:rowOff>
    </xdr:from>
    <xdr:to>
      <xdr:col>13</xdr:col>
      <xdr:colOff>405092</xdr:colOff>
      <xdr:row>32</xdr:row>
      <xdr:rowOff>89126</xdr:rowOff>
    </xdr:to>
    <xdr:graphicFrame macro="">
      <xdr:nvGraphicFramePr>
        <xdr:cNvPr id="929" name="Диаграмма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89807</xdr:colOff>
      <xdr:row>24</xdr:row>
      <xdr:rowOff>46264</xdr:rowOff>
    </xdr:from>
    <xdr:to>
      <xdr:col>14</xdr:col>
      <xdr:colOff>131221</xdr:colOff>
      <xdr:row>34</xdr:row>
      <xdr:rowOff>13134</xdr:rowOff>
    </xdr:to>
    <xdr:sp macro="" textlink="">
      <xdr:nvSpPr>
        <xdr:cNvPr id="928" name="Полилиния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/>
      </xdr:nvSpPr>
      <xdr:spPr>
        <a:xfrm>
          <a:off x="6795407" y="4618264"/>
          <a:ext cx="1870214" cy="1871870"/>
        </a:xfrm>
        <a:custGeom>
          <a:avLst/>
          <a:gdLst>
            <a:gd name="connsiteX0" fmla="*/ 935107 w 1870214"/>
            <a:gd name="connsiteY0" fmla="*/ 0 h 1871870"/>
            <a:gd name="connsiteX1" fmla="*/ 1870214 w 1870214"/>
            <a:gd name="connsiteY1" fmla="*/ 935935 h 1871870"/>
            <a:gd name="connsiteX2" fmla="*/ 935107 w 1870214"/>
            <a:gd name="connsiteY2" fmla="*/ 1871870 h 1871870"/>
            <a:gd name="connsiteX3" fmla="*/ 0 w 1870214"/>
            <a:gd name="connsiteY3" fmla="*/ 935935 h 1871870"/>
            <a:gd name="connsiteX4" fmla="*/ 935107 w 1870214"/>
            <a:gd name="connsiteY4" fmla="*/ 0 h 1871870"/>
            <a:gd name="connsiteX5" fmla="*/ 938261 w 1870214"/>
            <a:gd name="connsiteY5" fmla="*/ 391124 h 1871870"/>
            <a:gd name="connsiteX6" fmla="*/ 416871 w 1870214"/>
            <a:gd name="connsiteY6" fmla="*/ 916810 h 1871870"/>
            <a:gd name="connsiteX7" fmla="*/ 938261 w 1870214"/>
            <a:gd name="connsiteY7" fmla="*/ 1442496 h 1871870"/>
            <a:gd name="connsiteX8" fmla="*/ 1459651 w 1870214"/>
            <a:gd name="connsiteY8" fmla="*/ 916810 h 1871870"/>
            <a:gd name="connsiteX9" fmla="*/ 938261 w 1870214"/>
            <a:gd name="connsiteY9" fmla="*/ 391124 h 1871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870214" h="1871870">
              <a:moveTo>
                <a:pt x="935107" y="0"/>
              </a:moveTo>
              <a:cubicBezTo>
                <a:pt x="1451552" y="0"/>
                <a:pt x="1870214" y="419032"/>
                <a:pt x="1870214" y="935935"/>
              </a:cubicBezTo>
              <a:cubicBezTo>
                <a:pt x="1870214" y="1452838"/>
                <a:pt x="1451552" y="1871870"/>
                <a:pt x="935107" y="1871870"/>
              </a:cubicBezTo>
              <a:cubicBezTo>
                <a:pt x="418662" y="1871870"/>
                <a:pt x="0" y="1452838"/>
                <a:pt x="0" y="935935"/>
              </a:cubicBezTo>
              <a:cubicBezTo>
                <a:pt x="0" y="419032"/>
                <a:pt x="418662" y="0"/>
                <a:pt x="935107" y="0"/>
              </a:cubicBezTo>
              <a:close/>
              <a:moveTo>
                <a:pt x="938261" y="391124"/>
              </a:moveTo>
              <a:cubicBezTo>
                <a:pt x="650305" y="391124"/>
                <a:pt x="416871" y="626482"/>
                <a:pt x="416871" y="916810"/>
              </a:cubicBezTo>
              <a:cubicBezTo>
                <a:pt x="416871" y="1207138"/>
                <a:pt x="650305" y="1442496"/>
                <a:pt x="938261" y="1442496"/>
              </a:cubicBezTo>
              <a:cubicBezTo>
                <a:pt x="1226217" y="1442496"/>
                <a:pt x="1459651" y="1207138"/>
                <a:pt x="1459651" y="916810"/>
              </a:cubicBezTo>
              <a:cubicBezTo>
                <a:pt x="1459651" y="626482"/>
                <a:pt x="1226217" y="391124"/>
                <a:pt x="938261" y="391124"/>
              </a:cubicBezTo>
              <a:close/>
            </a:path>
          </a:pathLst>
        </a:custGeom>
        <a:gradFill flip="none" rotWithShape="1">
          <a:gsLst>
            <a:gs pos="34000">
              <a:srgbClr val="FFFFFE">
                <a:lumMod val="100000"/>
              </a:srgbClr>
            </a:gs>
            <a:gs pos="100000">
              <a:srgbClr val="DDDBD6"/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380623</xdr:colOff>
      <xdr:row>28</xdr:row>
      <xdr:rowOff>146336</xdr:rowOff>
    </xdr:from>
    <xdr:to>
      <xdr:col>14</xdr:col>
      <xdr:colOff>109049</xdr:colOff>
      <xdr:row>29</xdr:row>
      <xdr:rowOff>68153</xdr:rowOff>
    </xdr:to>
    <xdr:sp macro="" textlink="">
      <xdr:nvSpPr>
        <xdr:cNvPr id="922" name="Скругленный прямоугольник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/>
      </xdr:nvSpPr>
      <xdr:spPr>
        <a:xfrm>
          <a:off x="8305423" y="5480336"/>
          <a:ext cx="338026" cy="112317"/>
        </a:xfrm>
        <a:prstGeom prst="roundRect">
          <a:avLst/>
        </a:prstGeom>
        <a:gradFill flip="none" rotWithShape="1">
          <a:gsLst>
            <a:gs pos="1404">
              <a:srgbClr val="C7C7C7"/>
            </a:gs>
            <a:gs pos="31000">
              <a:schemeClr val="accent3">
                <a:lumMod val="0"/>
                <a:lumOff val="100000"/>
              </a:schemeClr>
            </a:gs>
            <a:gs pos="76000">
              <a:srgbClr val="F1F0EE"/>
            </a:gs>
            <a:gs pos="100000">
              <a:srgbClr val="C7C7C7"/>
            </a:gs>
          </a:gsLst>
          <a:lin ang="120000" scaled="0"/>
          <a:tileRect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421986</xdr:colOff>
      <xdr:row>25</xdr:row>
      <xdr:rowOff>187657</xdr:rowOff>
    </xdr:from>
    <xdr:to>
      <xdr:col>13</xdr:col>
      <xdr:colOff>408642</xdr:colOff>
      <xdr:row>32</xdr:row>
      <xdr:rowOff>62241</xdr:rowOff>
    </xdr:to>
    <xdr:sp macro="" textlink="">
      <xdr:nvSpPr>
        <xdr:cNvPr id="927" name="Полилиния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/>
      </xdr:nvSpPr>
      <xdr:spPr>
        <a:xfrm>
          <a:off x="7127586" y="4950157"/>
          <a:ext cx="1205856" cy="1208084"/>
        </a:xfrm>
        <a:custGeom>
          <a:avLst/>
          <a:gdLst>
            <a:gd name="connsiteX0" fmla="*/ 602928 w 1205856"/>
            <a:gd name="connsiteY0" fmla="*/ 0 h 1208084"/>
            <a:gd name="connsiteX1" fmla="*/ 1205856 w 1205856"/>
            <a:gd name="connsiteY1" fmla="*/ 604042 h 1208084"/>
            <a:gd name="connsiteX2" fmla="*/ 602928 w 1205856"/>
            <a:gd name="connsiteY2" fmla="*/ 1208084 h 1208084"/>
            <a:gd name="connsiteX3" fmla="*/ 0 w 1205856"/>
            <a:gd name="connsiteY3" fmla="*/ 604042 h 1208084"/>
            <a:gd name="connsiteX4" fmla="*/ 602928 w 1205856"/>
            <a:gd name="connsiteY4" fmla="*/ 0 h 1208084"/>
            <a:gd name="connsiteX5" fmla="*/ 603063 w 1205856"/>
            <a:gd name="connsiteY5" fmla="*/ 78356 h 1208084"/>
            <a:gd name="connsiteX6" fmla="*/ 81673 w 1205856"/>
            <a:gd name="connsiteY6" fmla="*/ 604042 h 1208084"/>
            <a:gd name="connsiteX7" fmla="*/ 603063 w 1205856"/>
            <a:gd name="connsiteY7" fmla="*/ 1129728 h 1208084"/>
            <a:gd name="connsiteX8" fmla="*/ 1124453 w 1205856"/>
            <a:gd name="connsiteY8" fmla="*/ 604042 h 1208084"/>
            <a:gd name="connsiteX9" fmla="*/ 603063 w 1205856"/>
            <a:gd name="connsiteY9" fmla="*/ 78356 h 12080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205856" h="1208084">
              <a:moveTo>
                <a:pt x="602928" y="0"/>
              </a:moveTo>
              <a:cubicBezTo>
                <a:pt x="935916" y="0"/>
                <a:pt x="1205856" y="270439"/>
                <a:pt x="1205856" y="604042"/>
              </a:cubicBezTo>
              <a:cubicBezTo>
                <a:pt x="1205856" y="937645"/>
                <a:pt x="935916" y="1208084"/>
                <a:pt x="602928" y="1208084"/>
              </a:cubicBezTo>
              <a:cubicBezTo>
                <a:pt x="269940" y="1208084"/>
                <a:pt x="0" y="937645"/>
                <a:pt x="0" y="604042"/>
              </a:cubicBezTo>
              <a:cubicBezTo>
                <a:pt x="0" y="270439"/>
                <a:pt x="269940" y="0"/>
                <a:pt x="602928" y="0"/>
              </a:cubicBezTo>
              <a:close/>
              <a:moveTo>
                <a:pt x="603063" y="78356"/>
              </a:moveTo>
              <a:cubicBezTo>
                <a:pt x="315107" y="78356"/>
                <a:pt x="81673" y="313714"/>
                <a:pt x="81673" y="604042"/>
              </a:cubicBezTo>
              <a:cubicBezTo>
                <a:pt x="81673" y="894370"/>
                <a:pt x="315107" y="1129728"/>
                <a:pt x="603063" y="1129728"/>
              </a:cubicBezTo>
              <a:cubicBezTo>
                <a:pt x="891019" y="1129728"/>
                <a:pt x="1124453" y="894370"/>
                <a:pt x="1124453" y="604042"/>
              </a:cubicBezTo>
              <a:cubicBezTo>
                <a:pt x="1124453" y="313714"/>
                <a:pt x="891019" y="78356"/>
                <a:pt x="603063" y="78356"/>
              </a:cubicBezTo>
              <a:close/>
            </a:path>
          </a:pathLst>
        </a:custGeom>
        <a:gradFill flip="none" rotWithShape="1">
          <a:gsLst>
            <a:gs pos="34000">
              <a:srgbClr val="FFFFFE">
                <a:lumMod val="100000"/>
              </a:srgbClr>
            </a:gs>
            <a:gs pos="100000">
              <a:srgbClr val="DDDBD6"/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  <a:effectLst>
          <a:outerShdw blurRad="203200" dist="165100" dir="8100000" sx="94000" sy="94000" algn="tr" rotWithShape="0">
            <a:schemeClr val="tx1">
              <a:alpha val="97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85725</xdr:colOff>
      <xdr:row>11</xdr:row>
      <xdr:rowOff>38101</xdr:rowOff>
    </xdr:from>
    <xdr:to>
      <xdr:col>15</xdr:col>
      <xdr:colOff>85725</xdr:colOff>
      <xdr:row>12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010525" y="2133601"/>
          <a:ext cx="1219200" cy="219074"/>
        </a:xfrm>
        <a:prstGeom prst="rect">
          <a:avLst/>
        </a:prstGeom>
        <a:noFill/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1"/>
              </a:solidFill>
            </a:rPr>
            <a:t>%         %         %         %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600074</xdr:colOff>
      <xdr:row>10</xdr:row>
      <xdr:rowOff>57150</xdr:rowOff>
    </xdr:from>
    <xdr:to>
      <xdr:col>16</xdr:col>
      <xdr:colOff>19050</xdr:colOff>
      <xdr:row>11</xdr:row>
      <xdr:rowOff>76198</xdr:rowOff>
    </xdr:to>
    <xdr:sp macro="" textlink="$C$1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7915274" y="1962150"/>
          <a:ext cx="1857376" cy="209548"/>
        </a:xfrm>
        <a:prstGeom prst="rect">
          <a:avLst/>
        </a:prstGeom>
        <a:noFill/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0C89D94-F63D-4DE3-AF62-A16F6098C1D2}" type="TxLink">
            <a:rPr lang="en-US" sz="13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38    72    53    57</a:t>
          </a:fld>
          <a:endParaRPr lang="en-US" sz="13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476250</xdr:colOff>
      <xdr:row>12</xdr:row>
      <xdr:rowOff>9525</xdr:rowOff>
    </xdr:from>
    <xdr:to>
      <xdr:col>15</xdr:col>
      <xdr:colOff>333375</xdr:colOff>
      <xdr:row>13</xdr:row>
      <xdr:rowOff>57150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7791450" y="2295525"/>
          <a:ext cx="16859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/>
              </a:solidFill>
              <a:latin typeface="+mn-lt"/>
              <a:cs typeface="Calibri"/>
            </a:rPr>
            <a:t> </a:t>
          </a:r>
          <a:r>
            <a:rPr lang="ru-RU" sz="1100" b="0" i="0" u="none" strike="noStrike">
              <a:solidFill>
                <a:schemeClr val="tx1"/>
              </a:solidFill>
              <a:latin typeface="+mn-lt"/>
              <a:cs typeface="Calibri"/>
            </a:rPr>
            <a:t>Кофе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cs typeface="Calibri"/>
            </a:rPr>
            <a:t>    </a:t>
          </a:r>
          <a:r>
            <a:rPr lang="ru-RU" sz="1100" b="0" i="0" u="none" strike="noStrike">
              <a:solidFill>
                <a:schemeClr val="tx1"/>
              </a:solidFill>
              <a:latin typeface="+mn-lt"/>
              <a:cs typeface="Calibri"/>
            </a:rPr>
            <a:t>Чай</a:t>
          </a:r>
          <a:r>
            <a:rPr lang="en-US" sz="1100" b="0" i="0" u="none" strike="noStrike" baseline="0">
              <a:solidFill>
                <a:schemeClr val="tx1"/>
              </a:solidFill>
              <a:latin typeface="+mn-lt"/>
              <a:cs typeface="Calibri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cs typeface="Calibri"/>
            </a:rPr>
            <a:t> </a:t>
          </a:r>
          <a:r>
            <a:rPr lang="ru-RU" sz="1100" b="0" i="0" u="none" strike="noStrike">
              <a:solidFill>
                <a:schemeClr val="tx1"/>
              </a:solidFill>
              <a:latin typeface="+mn-lt"/>
              <a:cs typeface="Calibri"/>
            </a:rPr>
            <a:t>Кекс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cs typeface="Calibri"/>
            </a:rPr>
            <a:t>  </a:t>
          </a:r>
          <a:r>
            <a:rPr lang="ru-RU" sz="1100" b="0" i="0" u="none" strike="noStrike">
              <a:solidFill>
                <a:schemeClr val="tx1"/>
              </a:solidFill>
              <a:latin typeface="+mn-lt"/>
              <a:cs typeface="Calibri"/>
            </a:rPr>
            <a:t>Торт</a:t>
          </a:r>
          <a:endParaRPr lang="en-US" sz="1100" b="0" i="0" u="none" strike="noStrike">
            <a:solidFill>
              <a:schemeClr val="tx1"/>
            </a:solidFill>
            <a:latin typeface="+mn-lt"/>
            <a:cs typeface="Calibri"/>
          </a:endParaRPr>
        </a:p>
      </xdr:txBody>
    </xdr:sp>
    <xdr:clientData/>
  </xdr:twoCellAnchor>
  <xdr:oneCellAnchor>
    <xdr:from>
      <xdr:col>7</xdr:col>
      <xdr:colOff>419100</xdr:colOff>
      <xdr:row>10</xdr:row>
      <xdr:rowOff>57150</xdr:rowOff>
    </xdr:from>
    <xdr:ext cx="353687" cy="295850"/>
    <xdr:sp macro="" textlink="$B$7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686300" y="2038350"/>
          <a:ext cx="353687" cy="295850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1A029FC-2034-49FA-8912-D163ECAFEA9C}" type="TxLink">
            <a:rPr lang="en-US" sz="13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54</a:t>
          </a:fld>
          <a:endParaRPr lang="en-US" sz="13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590551</xdr:colOff>
      <xdr:row>10</xdr:row>
      <xdr:rowOff>161925</xdr:rowOff>
    </xdr:from>
    <xdr:ext cx="857250" cy="593304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4248151" y="2066925"/>
          <a:ext cx="857250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60000"/>
            </a:lnSpc>
          </a:pPr>
          <a:r>
            <a:rPr lang="uk-UA" sz="900" b="0" i="0" u="none" strike="noStrike">
              <a:solidFill>
                <a:schemeClr val="bg1"/>
              </a:solidFill>
              <a:latin typeface="Calibri"/>
              <a:cs typeface="Calibri"/>
            </a:rPr>
            <a:t>  </a:t>
          </a:r>
          <a:r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t>%              %</a:t>
          </a:r>
        </a:p>
        <a:p>
          <a:pPr algn="r">
            <a:lnSpc>
              <a:spcPct val="160000"/>
            </a:lnSpc>
          </a:pPr>
          <a:r>
            <a:rPr lang="ru-RU" sz="1100" b="0" i="0" u="none" strike="noStrike">
              <a:solidFill>
                <a:srgbClr val="000000"/>
              </a:solidFill>
              <a:latin typeface="Calibri"/>
              <a:cs typeface="Calibri"/>
            </a:rPr>
            <a:t>Чай</a:t>
          </a:r>
          <a:endParaRPr lang="en-US" sz="11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oneCellAnchor>
  <xdr:oneCellAnchor>
    <xdr:from>
      <xdr:col>6</xdr:col>
      <xdr:colOff>238125</xdr:colOff>
      <xdr:row>10</xdr:row>
      <xdr:rowOff>57150</xdr:rowOff>
    </xdr:from>
    <xdr:ext cx="700641" cy="264560"/>
    <xdr:sp macro="" textlink="$C$7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3895725" y="2038350"/>
          <a:ext cx="700641" cy="264560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6C5D2A4-AA10-46D0-AD4C-3F29E747E276}" type="TxLink">
            <a:rPr lang="ru-RU" sz="1100" b="0" i="0" u="none" strike="noStrike">
              <a:solidFill>
                <a:srgbClr val="ECD8B3"/>
              </a:solidFill>
              <a:latin typeface="Calibri"/>
              <a:cs typeface="Calibri"/>
            </a:rPr>
            <a:pPr/>
            <a:t>Кофе  46</a:t>
          </a:fld>
          <a:endParaRPr lang="en-US" sz="1300">
            <a:solidFill>
              <a:schemeClr val="bg1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152400</xdr:colOff>
          <xdr:row>4</xdr:row>
          <xdr:rowOff>0</xdr:rowOff>
        </xdr:from>
        <xdr:to>
          <xdr:col>9</xdr:col>
          <xdr:colOff>381000</xdr:colOff>
          <xdr:row>5</xdr:row>
          <xdr:rowOff>38100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0</xdr:row>
      <xdr:rowOff>142875</xdr:rowOff>
    </xdr:from>
    <xdr:to>
      <xdr:col>9</xdr:col>
      <xdr:colOff>476250</xdr:colOff>
      <xdr:row>27</xdr:row>
      <xdr:rowOff>170949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81050" y="142875"/>
          <a:ext cx="5181600" cy="5171574"/>
        </a:xfrm>
        <a:prstGeom prst="ellipse">
          <a:avLst/>
        </a:prstGeom>
        <a:gradFill>
          <a:gsLst>
            <a:gs pos="52000">
              <a:srgbClr val="FCF6EC"/>
            </a:gs>
            <a:gs pos="100000">
              <a:srgbClr val="79674F"/>
            </a:gs>
            <a:gs pos="61000">
              <a:srgbClr val="EDE9E1"/>
            </a:gs>
          </a:gsLst>
          <a:path path="circle">
            <a:fillToRect l="50000" t="50000" r="50000" b="50000"/>
          </a:path>
        </a:gradFill>
        <a:ln>
          <a:noFill/>
        </a:ln>
        <a:effectLst>
          <a:outerShdw blurRad="165100" dir="8100000" sx="102000" sy="102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472886</xdr:colOff>
      <xdr:row>12</xdr:row>
      <xdr:rowOff>82619</xdr:rowOff>
    </xdr:from>
    <xdr:to>
      <xdr:col>2</xdr:col>
      <xdr:colOff>585624</xdr:colOff>
      <xdr:row>16</xdr:row>
      <xdr:rowOff>40707</xdr:rowOff>
    </xdr:to>
    <xdr:grpSp>
      <xdr:nvGrpSpPr>
        <xdr:cNvPr id="4" name="Групп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082486" y="2368619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414" name="Группа 413">
            <a:extLst>
              <a:ext uri="{FF2B5EF4-FFF2-40B4-BE49-F238E27FC236}">
                <a16:creationId xmlns:a16="http://schemas.microsoft.com/office/drawing/2014/main" id="{00000000-0008-0000-0300-00009E01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442" name="Овал 441">
              <a:extLst>
                <a:ext uri="{FF2B5EF4-FFF2-40B4-BE49-F238E27FC236}">
                  <a16:creationId xmlns:a16="http://schemas.microsoft.com/office/drawing/2014/main" id="{00000000-0008-0000-0300-0000BA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43" name="Волна 442">
              <a:extLst>
                <a:ext uri="{FF2B5EF4-FFF2-40B4-BE49-F238E27FC236}">
                  <a16:creationId xmlns:a16="http://schemas.microsoft.com/office/drawing/2014/main" id="{00000000-0008-0000-0300-0000BB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415" name="Группа 414">
            <a:extLst>
              <a:ext uri="{FF2B5EF4-FFF2-40B4-BE49-F238E27FC236}">
                <a16:creationId xmlns:a16="http://schemas.microsoft.com/office/drawing/2014/main" id="{00000000-0008-0000-0300-00009F01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440" name="Овал 439">
              <a:extLst>
                <a:ext uri="{FF2B5EF4-FFF2-40B4-BE49-F238E27FC236}">
                  <a16:creationId xmlns:a16="http://schemas.microsoft.com/office/drawing/2014/main" id="{00000000-0008-0000-0300-0000B8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41" name="Волна 440">
              <a:extLst>
                <a:ext uri="{FF2B5EF4-FFF2-40B4-BE49-F238E27FC236}">
                  <a16:creationId xmlns:a16="http://schemas.microsoft.com/office/drawing/2014/main" id="{00000000-0008-0000-0300-0000B9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416" name="Группа 415">
            <a:extLst>
              <a:ext uri="{FF2B5EF4-FFF2-40B4-BE49-F238E27FC236}">
                <a16:creationId xmlns:a16="http://schemas.microsoft.com/office/drawing/2014/main" id="{00000000-0008-0000-0300-0000A001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438" name="Овал 437">
              <a:extLst>
                <a:ext uri="{FF2B5EF4-FFF2-40B4-BE49-F238E27FC236}">
                  <a16:creationId xmlns:a16="http://schemas.microsoft.com/office/drawing/2014/main" id="{00000000-0008-0000-0300-0000B6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39" name="Волна 438">
              <a:extLst>
                <a:ext uri="{FF2B5EF4-FFF2-40B4-BE49-F238E27FC236}">
                  <a16:creationId xmlns:a16="http://schemas.microsoft.com/office/drawing/2014/main" id="{00000000-0008-0000-0300-0000B7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417" name="Группа 416">
            <a:extLst>
              <a:ext uri="{FF2B5EF4-FFF2-40B4-BE49-F238E27FC236}">
                <a16:creationId xmlns:a16="http://schemas.microsoft.com/office/drawing/2014/main" id="{00000000-0008-0000-0300-0000A101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436" name="Овал 435">
              <a:extLst>
                <a:ext uri="{FF2B5EF4-FFF2-40B4-BE49-F238E27FC236}">
                  <a16:creationId xmlns:a16="http://schemas.microsoft.com/office/drawing/2014/main" id="{00000000-0008-0000-0300-0000B4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37" name="Волна 436">
              <a:extLst>
                <a:ext uri="{FF2B5EF4-FFF2-40B4-BE49-F238E27FC236}">
                  <a16:creationId xmlns:a16="http://schemas.microsoft.com/office/drawing/2014/main" id="{00000000-0008-0000-0300-0000B5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418" name="Группа 417">
            <a:extLst>
              <a:ext uri="{FF2B5EF4-FFF2-40B4-BE49-F238E27FC236}">
                <a16:creationId xmlns:a16="http://schemas.microsoft.com/office/drawing/2014/main" id="{00000000-0008-0000-0300-0000A201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434" name="Овал 433">
              <a:extLst>
                <a:ext uri="{FF2B5EF4-FFF2-40B4-BE49-F238E27FC236}">
                  <a16:creationId xmlns:a16="http://schemas.microsoft.com/office/drawing/2014/main" id="{00000000-0008-0000-0300-0000B2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35" name="Волна 434">
              <a:extLst>
                <a:ext uri="{FF2B5EF4-FFF2-40B4-BE49-F238E27FC236}">
                  <a16:creationId xmlns:a16="http://schemas.microsoft.com/office/drawing/2014/main" id="{00000000-0008-0000-0300-0000B3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419" name="Группа 418">
            <a:extLst>
              <a:ext uri="{FF2B5EF4-FFF2-40B4-BE49-F238E27FC236}">
                <a16:creationId xmlns:a16="http://schemas.microsoft.com/office/drawing/2014/main" id="{00000000-0008-0000-0300-0000A301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432" name="Овал 431">
              <a:extLst>
                <a:ext uri="{FF2B5EF4-FFF2-40B4-BE49-F238E27FC236}">
                  <a16:creationId xmlns:a16="http://schemas.microsoft.com/office/drawing/2014/main" id="{00000000-0008-0000-0300-0000B0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33" name="Волна 432">
              <a:extLst>
                <a:ext uri="{FF2B5EF4-FFF2-40B4-BE49-F238E27FC236}">
                  <a16:creationId xmlns:a16="http://schemas.microsoft.com/office/drawing/2014/main" id="{00000000-0008-0000-0300-0000B1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420" name="Группа 419">
            <a:extLst>
              <a:ext uri="{FF2B5EF4-FFF2-40B4-BE49-F238E27FC236}">
                <a16:creationId xmlns:a16="http://schemas.microsoft.com/office/drawing/2014/main" id="{00000000-0008-0000-0300-0000A401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430" name="Овал 429">
              <a:extLst>
                <a:ext uri="{FF2B5EF4-FFF2-40B4-BE49-F238E27FC236}">
                  <a16:creationId xmlns:a16="http://schemas.microsoft.com/office/drawing/2014/main" id="{00000000-0008-0000-0300-0000AE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31" name="Волна 430">
              <a:extLst>
                <a:ext uri="{FF2B5EF4-FFF2-40B4-BE49-F238E27FC236}">
                  <a16:creationId xmlns:a16="http://schemas.microsoft.com/office/drawing/2014/main" id="{00000000-0008-0000-0300-0000AF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421" name="Группа 420">
            <a:extLst>
              <a:ext uri="{FF2B5EF4-FFF2-40B4-BE49-F238E27FC236}">
                <a16:creationId xmlns:a16="http://schemas.microsoft.com/office/drawing/2014/main" id="{00000000-0008-0000-0300-0000A501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428" name="Овал 427">
              <a:extLst>
                <a:ext uri="{FF2B5EF4-FFF2-40B4-BE49-F238E27FC236}">
                  <a16:creationId xmlns:a16="http://schemas.microsoft.com/office/drawing/2014/main" id="{00000000-0008-0000-0300-0000AC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29" name="Волна 428">
              <a:extLst>
                <a:ext uri="{FF2B5EF4-FFF2-40B4-BE49-F238E27FC236}">
                  <a16:creationId xmlns:a16="http://schemas.microsoft.com/office/drawing/2014/main" id="{00000000-0008-0000-0300-0000AD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422" name="Группа 421">
            <a:extLst>
              <a:ext uri="{FF2B5EF4-FFF2-40B4-BE49-F238E27FC236}">
                <a16:creationId xmlns:a16="http://schemas.microsoft.com/office/drawing/2014/main" id="{00000000-0008-0000-0300-0000A601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426" name="Овал 425">
              <a:extLst>
                <a:ext uri="{FF2B5EF4-FFF2-40B4-BE49-F238E27FC236}">
                  <a16:creationId xmlns:a16="http://schemas.microsoft.com/office/drawing/2014/main" id="{00000000-0008-0000-0300-0000AA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27" name="Волна 426">
              <a:extLst>
                <a:ext uri="{FF2B5EF4-FFF2-40B4-BE49-F238E27FC236}">
                  <a16:creationId xmlns:a16="http://schemas.microsoft.com/office/drawing/2014/main" id="{00000000-0008-0000-0300-0000AB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423" name="Группа 422">
            <a:extLst>
              <a:ext uri="{FF2B5EF4-FFF2-40B4-BE49-F238E27FC236}">
                <a16:creationId xmlns:a16="http://schemas.microsoft.com/office/drawing/2014/main" id="{00000000-0008-0000-0300-0000A701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424" name="Овал 423">
              <a:extLst>
                <a:ext uri="{FF2B5EF4-FFF2-40B4-BE49-F238E27FC236}">
                  <a16:creationId xmlns:a16="http://schemas.microsoft.com/office/drawing/2014/main" id="{00000000-0008-0000-0300-0000A8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25" name="Волна 424">
              <a:extLst>
                <a:ext uri="{FF2B5EF4-FFF2-40B4-BE49-F238E27FC236}">
                  <a16:creationId xmlns:a16="http://schemas.microsoft.com/office/drawing/2014/main" id="{00000000-0008-0000-0300-0000A9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3</xdr:col>
      <xdr:colOff>123247</xdr:colOff>
      <xdr:row>13</xdr:row>
      <xdr:rowOff>149144</xdr:rowOff>
    </xdr:from>
    <xdr:to>
      <xdr:col>3</xdr:col>
      <xdr:colOff>445022</xdr:colOff>
      <xdr:row>15</xdr:row>
      <xdr:rowOff>89295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952047" y="2625644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412" name="Овал 411">
            <a:extLst>
              <a:ext uri="{FF2B5EF4-FFF2-40B4-BE49-F238E27FC236}">
                <a16:creationId xmlns:a16="http://schemas.microsoft.com/office/drawing/2014/main" id="{00000000-0008-0000-0300-00009C01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3" name="Овал 412">
            <a:extLst>
              <a:ext uri="{FF2B5EF4-FFF2-40B4-BE49-F238E27FC236}">
                <a16:creationId xmlns:a16="http://schemas.microsoft.com/office/drawing/2014/main" id="{00000000-0008-0000-0300-00009D01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8</xdr:col>
      <xdr:colOff>88346</xdr:colOff>
      <xdr:row>12</xdr:row>
      <xdr:rowOff>114979</xdr:rowOff>
    </xdr:from>
    <xdr:to>
      <xdr:col>9</xdr:col>
      <xdr:colOff>201084</xdr:colOff>
      <xdr:row>16</xdr:row>
      <xdr:rowOff>73067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4965146" y="2400979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382" name="Группа 381">
            <a:extLst>
              <a:ext uri="{FF2B5EF4-FFF2-40B4-BE49-F238E27FC236}">
                <a16:creationId xmlns:a16="http://schemas.microsoft.com/office/drawing/2014/main" id="{00000000-0008-0000-0300-00007E01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410" name="Овал 409">
              <a:extLst>
                <a:ext uri="{FF2B5EF4-FFF2-40B4-BE49-F238E27FC236}">
                  <a16:creationId xmlns:a16="http://schemas.microsoft.com/office/drawing/2014/main" id="{00000000-0008-0000-0300-00009A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11" name="Волна 410">
              <a:extLst>
                <a:ext uri="{FF2B5EF4-FFF2-40B4-BE49-F238E27FC236}">
                  <a16:creationId xmlns:a16="http://schemas.microsoft.com/office/drawing/2014/main" id="{00000000-0008-0000-0300-00009B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83" name="Группа 382">
            <a:extLst>
              <a:ext uri="{FF2B5EF4-FFF2-40B4-BE49-F238E27FC236}">
                <a16:creationId xmlns:a16="http://schemas.microsoft.com/office/drawing/2014/main" id="{00000000-0008-0000-0300-00007F01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408" name="Овал 407">
              <a:extLst>
                <a:ext uri="{FF2B5EF4-FFF2-40B4-BE49-F238E27FC236}">
                  <a16:creationId xmlns:a16="http://schemas.microsoft.com/office/drawing/2014/main" id="{00000000-0008-0000-0300-000098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09" name="Волна 408">
              <a:extLst>
                <a:ext uri="{FF2B5EF4-FFF2-40B4-BE49-F238E27FC236}">
                  <a16:creationId xmlns:a16="http://schemas.microsoft.com/office/drawing/2014/main" id="{00000000-0008-0000-0300-000099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84" name="Группа 383">
            <a:extLst>
              <a:ext uri="{FF2B5EF4-FFF2-40B4-BE49-F238E27FC236}">
                <a16:creationId xmlns:a16="http://schemas.microsoft.com/office/drawing/2014/main" id="{00000000-0008-0000-0300-00008001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406" name="Овал 405">
              <a:extLst>
                <a:ext uri="{FF2B5EF4-FFF2-40B4-BE49-F238E27FC236}">
                  <a16:creationId xmlns:a16="http://schemas.microsoft.com/office/drawing/2014/main" id="{00000000-0008-0000-0300-000096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07" name="Волна 406">
              <a:extLst>
                <a:ext uri="{FF2B5EF4-FFF2-40B4-BE49-F238E27FC236}">
                  <a16:creationId xmlns:a16="http://schemas.microsoft.com/office/drawing/2014/main" id="{00000000-0008-0000-0300-000097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85" name="Группа 384">
            <a:extLst>
              <a:ext uri="{FF2B5EF4-FFF2-40B4-BE49-F238E27FC236}">
                <a16:creationId xmlns:a16="http://schemas.microsoft.com/office/drawing/2014/main" id="{00000000-0008-0000-0300-00008101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404" name="Овал 403">
              <a:extLst>
                <a:ext uri="{FF2B5EF4-FFF2-40B4-BE49-F238E27FC236}">
                  <a16:creationId xmlns:a16="http://schemas.microsoft.com/office/drawing/2014/main" id="{00000000-0008-0000-0300-000094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05" name="Волна 404">
              <a:extLst>
                <a:ext uri="{FF2B5EF4-FFF2-40B4-BE49-F238E27FC236}">
                  <a16:creationId xmlns:a16="http://schemas.microsoft.com/office/drawing/2014/main" id="{00000000-0008-0000-0300-000095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86" name="Группа 385">
            <a:extLst>
              <a:ext uri="{FF2B5EF4-FFF2-40B4-BE49-F238E27FC236}">
                <a16:creationId xmlns:a16="http://schemas.microsoft.com/office/drawing/2014/main" id="{00000000-0008-0000-0300-00008201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402" name="Овал 401">
              <a:extLst>
                <a:ext uri="{FF2B5EF4-FFF2-40B4-BE49-F238E27FC236}">
                  <a16:creationId xmlns:a16="http://schemas.microsoft.com/office/drawing/2014/main" id="{00000000-0008-0000-0300-000092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03" name="Волна 402">
              <a:extLst>
                <a:ext uri="{FF2B5EF4-FFF2-40B4-BE49-F238E27FC236}">
                  <a16:creationId xmlns:a16="http://schemas.microsoft.com/office/drawing/2014/main" id="{00000000-0008-0000-0300-000093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87" name="Группа 386">
            <a:extLst>
              <a:ext uri="{FF2B5EF4-FFF2-40B4-BE49-F238E27FC236}">
                <a16:creationId xmlns:a16="http://schemas.microsoft.com/office/drawing/2014/main" id="{00000000-0008-0000-0300-00008301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400" name="Овал 399">
              <a:extLst>
                <a:ext uri="{FF2B5EF4-FFF2-40B4-BE49-F238E27FC236}">
                  <a16:creationId xmlns:a16="http://schemas.microsoft.com/office/drawing/2014/main" id="{00000000-0008-0000-0300-000090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01" name="Волна 400">
              <a:extLst>
                <a:ext uri="{FF2B5EF4-FFF2-40B4-BE49-F238E27FC236}">
                  <a16:creationId xmlns:a16="http://schemas.microsoft.com/office/drawing/2014/main" id="{00000000-0008-0000-0300-000091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88" name="Группа 387">
            <a:extLst>
              <a:ext uri="{FF2B5EF4-FFF2-40B4-BE49-F238E27FC236}">
                <a16:creationId xmlns:a16="http://schemas.microsoft.com/office/drawing/2014/main" id="{00000000-0008-0000-0300-00008401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398" name="Овал 397">
              <a:extLst>
                <a:ext uri="{FF2B5EF4-FFF2-40B4-BE49-F238E27FC236}">
                  <a16:creationId xmlns:a16="http://schemas.microsoft.com/office/drawing/2014/main" id="{00000000-0008-0000-0300-00008E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99" name="Волна 398">
              <a:extLst>
                <a:ext uri="{FF2B5EF4-FFF2-40B4-BE49-F238E27FC236}">
                  <a16:creationId xmlns:a16="http://schemas.microsoft.com/office/drawing/2014/main" id="{00000000-0008-0000-0300-00008F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89" name="Группа 388">
            <a:extLst>
              <a:ext uri="{FF2B5EF4-FFF2-40B4-BE49-F238E27FC236}">
                <a16:creationId xmlns:a16="http://schemas.microsoft.com/office/drawing/2014/main" id="{00000000-0008-0000-0300-00008501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396" name="Овал 395">
              <a:extLst>
                <a:ext uri="{FF2B5EF4-FFF2-40B4-BE49-F238E27FC236}">
                  <a16:creationId xmlns:a16="http://schemas.microsoft.com/office/drawing/2014/main" id="{00000000-0008-0000-0300-00008C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97" name="Волна 396">
              <a:extLst>
                <a:ext uri="{FF2B5EF4-FFF2-40B4-BE49-F238E27FC236}">
                  <a16:creationId xmlns:a16="http://schemas.microsoft.com/office/drawing/2014/main" id="{00000000-0008-0000-0300-00008D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90" name="Группа 389">
            <a:extLst>
              <a:ext uri="{FF2B5EF4-FFF2-40B4-BE49-F238E27FC236}">
                <a16:creationId xmlns:a16="http://schemas.microsoft.com/office/drawing/2014/main" id="{00000000-0008-0000-0300-00008601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394" name="Овал 393">
              <a:extLst>
                <a:ext uri="{FF2B5EF4-FFF2-40B4-BE49-F238E27FC236}">
                  <a16:creationId xmlns:a16="http://schemas.microsoft.com/office/drawing/2014/main" id="{00000000-0008-0000-0300-00008A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95" name="Волна 394">
              <a:extLst>
                <a:ext uri="{FF2B5EF4-FFF2-40B4-BE49-F238E27FC236}">
                  <a16:creationId xmlns:a16="http://schemas.microsoft.com/office/drawing/2014/main" id="{00000000-0008-0000-0300-00008B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91" name="Группа 390">
            <a:extLst>
              <a:ext uri="{FF2B5EF4-FFF2-40B4-BE49-F238E27FC236}">
                <a16:creationId xmlns:a16="http://schemas.microsoft.com/office/drawing/2014/main" id="{00000000-0008-0000-0300-00008701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392" name="Овал 391">
              <a:extLst>
                <a:ext uri="{FF2B5EF4-FFF2-40B4-BE49-F238E27FC236}">
                  <a16:creationId xmlns:a16="http://schemas.microsoft.com/office/drawing/2014/main" id="{00000000-0008-0000-0300-000088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93" name="Волна 392">
              <a:extLst>
                <a:ext uri="{FF2B5EF4-FFF2-40B4-BE49-F238E27FC236}">
                  <a16:creationId xmlns:a16="http://schemas.microsoft.com/office/drawing/2014/main" id="{00000000-0008-0000-0300-000089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4</xdr:col>
      <xdr:colOff>572281</xdr:colOff>
      <xdr:row>22</xdr:row>
      <xdr:rowOff>103351</xdr:rowOff>
    </xdr:from>
    <xdr:to>
      <xdr:col>6</xdr:col>
      <xdr:colOff>75419</xdr:colOff>
      <xdr:row>26</xdr:row>
      <xdr:rowOff>61439</xdr:rowOff>
    </xdr:to>
    <xdr:grpSp>
      <xdr:nvGrpSpPr>
        <xdr:cNvPr id="7" name="Групп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3010681" y="4294351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352" name="Группа 351">
            <a:extLst>
              <a:ext uri="{FF2B5EF4-FFF2-40B4-BE49-F238E27FC236}">
                <a16:creationId xmlns:a16="http://schemas.microsoft.com/office/drawing/2014/main" id="{00000000-0008-0000-0300-00006001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380" name="Овал 379">
              <a:extLst>
                <a:ext uri="{FF2B5EF4-FFF2-40B4-BE49-F238E27FC236}">
                  <a16:creationId xmlns:a16="http://schemas.microsoft.com/office/drawing/2014/main" id="{00000000-0008-0000-0300-00007C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81" name="Волна 380">
              <a:extLst>
                <a:ext uri="{FF2B5EF4-FFF2-40B4-BE49-F238E27FC236}">
                  <a16:creationId xmlns:a16="http://schemas.microsoft.com/office/drawing/2014/main" id="{00000000-0008-0000-0300-00007D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53" name="Группа 352">
            <a:extLst>
              <a:ext uri="{FF2B5EF4-FFF2-40B4-BE49-F238E27FC236}">
                <a16:creationId xmlns:a16="http://schemas.microsoft.com/office/drawing/2014/main" id="{00000000-0008-0000-0300-00006101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378" name="Овал 377">
              <a:extLst>
                <a:ext uri="{FF2B5EF4-FFF2-40B4-BE49-F238E27FC236}">
                  <a16:creationId xmlns:a16="http://schemas.microsoft.com/office/drawing/2014/main" id="{00000000-0008-0000-0300-00007A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79" name="Волна 378">
              <a:extLst>
                <a:ext uri="{FF2B5EF4-FFF2-40B4-BE49-F238E27FC236}">
                  <a16:creationId xmlns:a16="http://schemas.microsoft.com/office/drawing/2014/main" id="{00000000-0008-0000-0300-00007B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54" name="Группа 353">
            <a:extLst>
              <a:ext uri="{FF2B5EF4-FFF2-40B4-BE49-F238E27FC236}">
                <a16:creationId xmlns:a16="http://schemas.microsoft.com/office/drawing/2014/main" id="{00000000-0008-0000-0300-00006201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376" name="Овал 375">
              <a:extLst>
                <a:ext uri="{FF2B5EF4-FFF2-40B4-BE49-F238E27FC236}">
                  <a16:creationId xmlns:a16="http://schemas.microsoft.com/office/drawing/2014/main" id="{00000000-0008-0000-0300-000078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77" name="Волна 376">
              <a:extLst>
                <a:ext uri="{FF2B5EF4-FFF2-40B4-BE49-F238E27FC236}">
                  <a16:creationId xmlns:a16="http://schemas.microsoft.com/office/drawing/2014/main" id="{00000000-0008-0000-0300-000079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55" name="Группа 354">
            <a:extLst>
              <a:ext uri="{FF2B5EF4-FFF2-40B4-BE49-F238E27FC236}">
                <a16:creationId xmlns:a16="http://schemas.microsoft.com/office/drawing/2014/main" id="{00000000-0008-0000-0300-00006301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374" name="Овал 373">
              <a:extLst>
                <a:ext uri="{FF2B5EF4-FFF2-40B4-BE49-F238E27FC236}">
                  <a16:creationId xmlns:a16="http://schemas.microsoft.com/office/drawing/2014/main" id="{00000000-0008-0000-0300-000076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75" name="Волна 374">
              <a:extLst>
                <a:ext uri="{FF2B5EF4-FFF2-40B4-BE49-F238E27FC236}">
                  <a16:creationId xmlns:a16="http://schemas.microsoft.com/office/drawing/2014/main" id="{00000000-0008-0000-0300-000077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56" name="Группа 355">
            <a:extLst>
              <a:ext uri="{FF2B5EF4-FFF2-40B4-BE49-F238E27FC236}">
                <a16:creationId xmlns:a16="http://schemas.microsoft.com/office/drawing/2014/main" id="{00000000-0008-0000-0300-00006401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372" name="Овал 371">
              <a:extLst>
                <a:ext uri="{FF2B5EF4-FFF2-40B4-BE49-F238E27FC236}">
                  <a16:creationId xmlns:a16="http://schemas.microsoft.com/office/drawing/2014/main" id="{00000000-0008-0000-0300-000074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73" name="Волна 372">
              <a:extLst>
                <a:ext uri="{FF2B5EF4-FFF2-40B4-BE49-F238E27FC236}">
                  <a16:creationId xmlns:a16="http://schemas.microsoft.com/office/drawing/2014/main" id="{00000000-0008-0000-0300-000075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57" name="Группа 356">
            <a:extLst>
              <a:ext uri="{FF2B5EF4-FFF2-40B4-BE49-F238E27FC236}">
                <a16:creationId xmlns:a16="http://schemas.microsoft.com/office/drawing/2014/main" id="{00000000-0008-0000-0300-00006501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370" name="Овал 369">
              <a:extLst>
                <a:ext uri="{FF2B5EF4-FFF2-40B4-BE49-F238E27FC236}">
                  <a16:creationId xmlns:a16="http://schemas.microsoft.com/office/drawing/2014/main" id="{00000000-0008-0000-0300-000072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71" name="Волна 370">
              <a:extLst>
                <a:ext uri="{FF2B5EF4-FFF2-40B4-BE49-F238E27FC236}">
                  <a16:creationId xmlns:a16="http://schemas.microsoft.com/office/drawing/2014/main" id="{00000000-0008-0000-0300-000073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58" name="Группа 357">
            <a:extLst>
              <a:ext uri="{FF2B5EF4-FFF2-40B4-BE49-F238E27FC236}">
                <a16:creationId xmlns:a16="http://schemas.microsoft.com/office/drawing/2014/main" id="{00000000-0008-0000-0300-00006601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368" name="Овал 367">
              <a:extLst>
                <a:ext uri="{FF2B5EF4-FFF2-40B4-BE49-F238E27FC236}">
                  <a16:creationId xmlns:a16="http://schemas.microsoft.com/office/drawing/2014/main" id="{00000000-0008-0000-0300-000070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69" name="Волна 368">
              <a:extLst>
                <a:ext uri="{FF2B5EF4-FFF2-40B4-BE49-F238E27FC236}">
                  <a16:creationId xmlns:a16="http://schemas.microsoft.com/office/drawing/2014/main" id="{00000000-0008-0000-0300-000071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59" name="Группа 358">
            <a:extLst>
              <a:ext uri="{FF2B5EF4-FFF2-40B4-BE49-F238E27FC236}">
                <a16:creationId xmlns:a16="http://schemas.microsoft.com/office/drawing/2014/main" id="{00000000-0008-0000-0300-00006701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366" name="Овал 365">
              <a:extLst>
                <a:ext uri="{FF2B5EF4-FFF2-40B4-BE49-F238E27FC236}">
                  <a16:creationId xmlns:a16="http://schemas.microsoft.com/office/drawing/2014/main" id="{00000000-0008-0000-0300-00006E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67" name="Волна 366">
              <a:extLst>
                <a:ext uri="{FF2B5EF4-FFF2-40B4-BE49-F238E27FC236}">
                  <a16:creationId xmlns:a16="http://schemas.microsoft.com/office/drawing/2014/main" id="{00000000-0008-0000-0300-00006F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60" name="Группа 359">
            <a:extLst>
              <a:ext uri="{FF2B5EF4-FFF2-40B4-BE49-F238E27FC236}">
                <a16:creationId xmlns:a16="http://schemas.microsoft.com/office/drawing/2014/main" id="{00000000-0008-0000-0300-00006801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364" name="Овал 363">
              <a:extLst>
                <a:ext uri="{FF2B5EF4-FFF2-40B4-BE49-F238E27FC236}">
                  <a16:creationId xmlns:a16="http://schemas.microsoft.com/office/drawing/2014/main" id="{00000000-0008-0000-0300-00006C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65" name="Волна 364">
              <a:extLst>
                <a:ext uri="{FF2B5EF4-FFF2-40B4-BE49-F238E27FC236}">
                  <a16:creationId xmlns:a16="http://schemas.microsoft.com/office/drawing/2014/main" id="{00000000-0008-0000-0300-00006D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61" name="Группа 360">
            <a:extLst>
              <a:ext uri="{FF2B5EF4-FFF2-40B4-BE49-F238E27FC236}">
                <a16:creationId xmlns:a16="http://schemas.microsoft.com/office/drawing/2014/main" id="{00000000-0008-0000-0300-00006901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362" name="Овал 361">
              <a:extLst>
                <a:ext uri="{FF2B5EF4-FFF2-40B4-BE49-F238E27FC236}">
                  <a16:creationId xmlns:a16="http://schemas.microsoft.com/office/drawing/2014/main" id="{00000000-0008-0000-0300-00006A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63" name="Волна 362">
              <a:extLst>
                <a:ext uri="{FF2B5EF4-FFF2-40B4-BE49-F238E27FC236}">
                  <a16:creationId xmlns:a16="http://schemas.microsoft.com/office/drawing/2014/main" id="{00000000-0008-0000-0300-00006B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4</xdr:col>
      <xdr:colOff>598089</xdr:colOff>
      <xdr:row>2</xdr:row>
      <xdr:rowOff>55042</xdr:rowOff>
    </xdr:from>
    <xdr:to>
      <xdr:col>6</xdr:col>
      <xdr:colOff>101227</xdr:colOff>
      <xdr:row>6</xdr:row>
      <xdr:rowOff>13130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3036489" y="436042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322" name="Группа 321">
            <a:extLst>
              <a:ext uri="{FF2B5EF4-FFF2-40B4-BE49-F238E27FC236}">
                <a16:creationId xmlns:a16="http://schemas.microsoft.com/office/drawing/2014/main" id="{00000000-0008-0000-0300-00004201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350" name="Овал 349">
              <a:extLst>
                <a:ext uri="{FF2B5EF4-FFF2-40B4-BE49-F238E27FC236}">
                  <a16:creationId xmlns:a16="http://schemas.microsoft.com/office/drawing/2014/main" id="{00000000-0008-0000-0300-00005E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51" name="Волна 350">
              <a:extLst>
                <a:ext uri="{FF2B5EF4-FFF2-40B4-BE49-F238E27FC236}">
                  <a16:creationId xmlns:a16="http://schemas.microsoft.com/office/drawing/2014/main" id="{00000000-0008-0000-0300-00005F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23" name="Группа 322">
            <a:extLst>
              <a:ext uri="{FF2B5EF4-FFF2-40B4-BE49-F238E27FC236}">
                <a16:creationId xmlns:a16="http://schemas.microsoft.com/office/drawing/2014/main" id="{00000000-0008-0000-0300-00004301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348" name="Овал 347">
              <a:extLst>
                <a:ext uri="{FF2B5EF4-FFF2-40B4-BE49-F238E27FC236}">
                  <a16:creationId xmlns:a16="http://schemas.microsoft.com/office/drawing/2014/main" id="{00000000-0008-0000-0300-00005C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49" name="Волна 348">
              <a:extLst>
                <a:ext uri="{FF2B5EF4-FFF2-40B4-BE49-F238E27FC236}">
                  <a16:creationId xmlns:a16="http://schemas.microsoft.com/office/drawing/2014/main" id="{00000000-0008-0000-0300-00005D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24" name="Группа 323">
            <a:extLst>
              <a:ext uri="{FF2B5EF4-FFF2-40B4-BE49-F238E27FC236}">
                <a16:creationId xmlns:a16="http://schemas.microsoft.com/office/drawing/2014/main" id="{00000000-0008-0000-0300-00004401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346" name="Овал 345">
              <a:extLst>
                <a:ext uri="{FF2B5EF4-FFF2-40B4-BE49-F238E27FC236}">
                  <a16:creationId xmlns:a16="http://schemas.microsoft.com/office/drawing/2014/main" id="{00000000-0008-0000-0300-00005A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47" name="Волна 346">
              <a:extLst>
                <a:ext uri="{FF2B5EF4-FFF2-40B4-BE49-F238E27FC236}">
                  <a16:creationId xmlns:a16="http://schemas.microsoft.com/office/drawing/2014/main" id="{00000000-0008-0000-0300-00005B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25" name="Группа 324">
            <a:extLst>
              <a:ext uri="{FF2B5EF4-FFF2-40B4-BE49-F238E27FC236}">
                <a16:creationId xmlns:a16="http://schemas.microsoft.com/office/drawing/2014/main" id="{00000000-0008-0000-0300-00004501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344" name="Овал 343">
              <a:extLst>
                <a:ext uri="{FF2B5EF4-FFF2-40B4-BE49-F238E27FC236}">
                  <a16:creationId xmlns:a16="http://schemas.microsoft.com/office/drawing/2014/main" id="{00000000-0008-0000-0300-000058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45" name="Волна 344">
              <a:extLst>
                <a:ext uri="{FF2B5EF4-FFF2-40B4-BE49-F238E27FC236}">
                  <a16:creationId xmlns:a16="http://schemas.microsoft.com/office/drawing/2014/main" id="{00000000-0008-0000-0300-000059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26" name="Группа 325">
            <a:extLst>
              <a:ext uri="{FF2B5EF4-FFF2-40B4-BE49-F238E27FC236}">
                <a16:creationId xmlns:a16="http://schemas.microsoft.com/office/drawing/2014/main" id="{00000000-0008-0000-0300-00004601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342" name="Овал 341">
              <a:extLst>
                <a:ext uri="{FF2B5EF4-FFF2-40B4-BE49-F238E27FC236}">
                  <a16:creationId xmlns:a16="http://schemas.microsoft.com/office/drawing/2014/main" id="{00000000-0008-0000-0300-000056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43" name="Волна 342">
              <a:extLst>
                <a:ext uri="{FF2B5EF4-FFF2-40B4-BE49-F238E27FC236}">
                  <a16:creationId xmlns:a16="http://schemas.microsoft.com/office/drawing/2014/main" id="{00000000-0008-0000-0300-000057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27" name="Группа 326">
            <a:extLst>
              <a:ext uri="{FF2B5EF4-FFF2-40B4-BE49-F238E27FC236}">
                <a16:creationId xmlns:a16="http://schemas.microsoft.com/office/drawing/2014/main" id="{00000000-0008-0000-0300-00004701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340" name="Овал 339">
              <a:extLst>
                <a:ext uri="{FF2B5EF4-FFF2-40B4-BE49-F238E27FC236}">
                  <a16:creationId xmlns:a16="http://schemas.microsoft.com/office/drawing/2014/main" id="{00000000-0008-0000-0300-000054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41" name="Волна 340">
              <a:extLst>
                <a:ext uri="{FF2B5EF4-FFF2-40B4-BE49-F238E27FC236}">
                  <a16:creationId xmlns:a16="http://schemas.microsoft.com/office/drawing/2014/main" id="{00000000-0008-0000-0300-000055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28" name="Группа 327">
            <a:extLst>
              <a:ext uri="{FF2B5EF4-FFF2-40B4-BE49-F238E27FC236}">
                <a16:creationId xmlns:a16="http://schemas.microsoft.com/office/drawing/2014/main" id="{00000000-0008-0000-0300-00004801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338" name="Овал 337">
              <a:extLst>
                <a:ext uri="{FF2B5EF4-FFF2-40B4-BE49-F238E27FC236}">
                  <a16:creationId xmlns:a16="http://schemas.microsoft.com/office/drawing/2014/main" id="{00000000-0008-0000-0300-000052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39" name="Волна 338">
              <a:extLst>
                <a:ext uri="{FF2B5EF4-FFF2-40B4-BE49-F238E27FC236}">
                  <a16:creationId xmlns:a16="http://schemas.microsoft.com/office/drawing/2014/main" id="{00000000-0008-0000-0300-000053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29" name="Группа 328">
            <a:extLst>
              <a:ext uri="{FF2B5EF4-FFF2-40B4-BE49-F238E27FC236}">
                <a16:creationId xmlns:a16="http://schemas.microsoft.com/office/drawing/2014/main" id="{00000000-0008-0000-0300-00004901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336" name="Овал 335">
              <a:extLst>
                <a:ext uri="{FF2B5EF4-FFF2-40B4-BE49-F238E27FC236}">
                  <a16:creationId xmlns:a16="http://schemas.microsoft.com/office/drawing/2014/main" id="{00000000-0008-0000-0300-000050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37" name="Волна 336">
              <a:extLst>
                <a:ext uri="{FF2B5EF4-FFF2-40B4-BE49-F238E27FC236}">
                  <a16:creationId xmlns:a16="http://schemas.microsoft.com/office/drawing/2014/main" id="{00000000-0008-0000-0300-000051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30" name="Группа 329">
            <a:extLst>
              <a:ext uri="{FF2B5EF4-FFF2-40B4-BE49-F238E27FC236}">
                <a16:creationId xmlns:a16="http://schemas.microsoft.com/office/drawing/2014/main" id="{00000000-0008-0000-0300-00004A01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334" name="Овал 333">
              <a:extLst>
                <a:ext uri="{FF2B5EF4-FFF2-40B4-BE49-F238E27FC236}">
                  <a16:creationId xmlns:a16="http://schemas.microsoft.com/office/drawing/2014/main" id="{00000000-0008-0000-0300-00004E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35" name="Волна 334">
              <a:extLst>
                <a:ext uri="{FF2B5EF4-FFF2-40B4-BE49-F238E27FC236}">
                  <a16:creationId xmlns:a16="http://schemas.microsoft.com/office/drawing/2014/main" id="{00000000-0008-0000-0300-00004F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31" name="Группа 330">
            <a:extLst>
              <a:ext uri="{FF2B5EF4-FFF2-40B4-BE49-F238E27FC236}">
                <a16:creationId xmlns:a16="http://schemas.microsoft.com/office/drawing/2014/main" id="{00000000-0008-0000-0300-00004B01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332" name="Овал 331">
              <a:extLst>
                <a:ext uri="{FF2B5EF4-FFF2-40B4-BE49-F238E27FC236}">
                  <a16:creationId xmlns:a16="http://schemas.microsoft.com/office/drawing/2014/main" id="{00000000-0008-0000-0300-00004C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33" name="Волна 332">
              <a:extLst>
                <a:ext uri="{FF2B5EF4-FFF2-40B4-BE49-F238E27FC236}">
                  <a16:creationId xmlns:a16="http://schemas.microsoft.com/office/drawing/2014/main" id="{00000000-0008-0000-0300-00004D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6</xdr:col>
      <xdr:colOff>345727</xdr:colOff>
      <xdr:row>3</xdr:row>
      <xdr:rowOff>168009</xdr:rowOff>
    </xdr:from>
    <xdr:to>
      <xdr:col>7</xdr:col>
      <xdr:colOff>458465</xdr:colOff>
      <xdr:row>7</xdr:row>
      <xdr:rowOff>126097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4003327" y="739509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292" name="Группа 291">
            <a:extLst>
              <a:ext uri="{FF2B5EF4-FFF2-40B4-BE49-F238E27FC236}">
                <a16:creationId xmlns:a16="http://schemas.microsoft.com/office/drawing/2014/main" id="{00000000-0008-0000-0300-00002401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320" name="Овал 319">
              <a:extLst>
                <a:ext uri="{FF2B5EF4-FFF2-40B4-BE49-F238E27FC236}">
                  <a16:creationId xmlns:a16="http://schemas.microsoft.com/office/drawing/2014/main" id="{00000000-0008-0000-0300-000040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21" name="Волна 320">
              <a:extLst>
                <a:ext uri="{FF2B5EF4-FFF2-40B4-BE49-F238E27FC236}">
                  <a16:creationId xmlns:a16="http://schemas.microsoft.com/office/drawing/2014/main" id="{00000000-0008-0000-0300-000041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93" name="Группа 292">
            <a:extLst>
              <a:ext uri="{FF2B5EF4-FFF2-40B4-BE49-F238E27FC236}">
                <a16:creationId xmlns:a16="http://schemas.microsoft.com/office/drawing/2014/main" id="{00000000-0008-0000-0300-00002501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318" name="Овал 317">
              <a:extLst>
                <a:ext uri="{FF2B5EF4-FFF2-40B4-BE49-F238E27FC236}">
                  <a16:creationId xmlns:a16="http://schemas.microsoft.com/office/drawing/2014/main" id="{00000000-0008-0000-0300-00003E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19" name="Волна 318">
              <a:extLst>
                <a:ext uri="{FF2B5EF4-FFF2-40B4-BE49-F238E27FC236}">
                  <a16:creationId xmlns:a16="http://schemas.microsoft.com/office/drawing/2014/main" id="{00000000-0008-0000-0300-00003F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94" name="Группа 293">
            <a:extLst>
              <a:ext uri="{FF2B5EF4-FFF2-40B4-BE49-F238E27FC236}">
                <a16:creationId xmlns:a16="http://schemas.microsoft.com/office/drawing/2014/main" id="{00000000-0008-0000-0300-00002601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316" name="Овал 315">
              <a:extLst>
                <a:ext uri="{FF2B5EF4-FFF2-40B4-BE49-F238E27FC236}">
                  <a16:creationId xmlns:a16="http://schemas.microsoft.com/office/drawing/2014/main" id="{00000000-0008-0000-0300-00003C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17" name="Волна 316">
              <a:extLst>
                <a:ext uri="{FF2B5EF4-FFF2-40B4-BE49-F238E27FC236}">
                  <a16:creationId xmlns:a16="http://schemas.microsoft.com/office/drawing/2014/main" id="{00000000-0008-0000-0300-00003D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95" name="Группа 294">
            <a:extLst>
              <a:ext uri="{FF2B5EF4-FFF2-40B4-BE49-F238E27FC236}">
                <a16:creationId xmlns:a16="http://schemas.microsoft.com/office/drawing/2014/main" id="{00000000-0008-0000-0300-00002701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314" name="Овал 313">
              <a:extLst>
                <a:ext uri="{FF2B5EF4-FFF2-40B4-BE49-F238E27FC236}">
                  <a16:creationId xmlns:a16="http://schemas.microsoft.com/office/drawing/2014/main" id="{00000000-0008-0000-0300-00003A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15" name="Волна 314">
              <a:extLst>
                <a:ext uri="{FF2B5EF4-FFF2-40B4-BE49-F238E27FC236}">
                  <a16:creationId xmlns:a16="http://schemas.microsoft.com/office/drawing/2014/main" id="{00000000-0008-0000-0300-00003B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96" name="Группа 295">
            <a:extLst>
              <a:ext uri="{FF2B5EF4-FFF2-40B4-BE49-F238E27FC236}">
                <a16:creationId xmlns:a16="http://schemas.microsoft.com/office/drawing/2014/main" id="{00000000-0008-0000-0300-00002801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312" name="Овал 311">
              <a:extLst>
                <a:ext uri="{FF2B5EF4-FFF2-40B4-BE49-F238E27FC236}">
                  <a16:creationId xmlns:a16="http://schemas.microsoft.com/office/drawing/2014/main" id="{00000000-0008-0000-0300-000038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13" name="Волна 312">
              <a:extLst>
                <a:ext uri="{FF2B5EF4-FFF2-40B4-BE49-F238E27FC236}">
                  <a16:creationId xmlns:a16="http://schemas.microsoft.com/office/drawing/2014/main" id="{00000000-0008-0000-0300-000039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97" name="Группа 296">
            <a:extLst>
              <a:ext uri="{FF2B5EF4-FFF2-40B4-BE49-F238E27FC236}">
                <a16:creationId xmlns:a16="http://schemas.microsoft.com/office/drawing/2014/main" id="{00000000-0008-0000-0300-00002901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310" name="Овал 309">
              <a:extLst>
                <a:ext uri="{FF2B5EF4-FFF2-40B4-BE49-F238E27FC236}">
                  <a16:creationId xmlns:a16="http://schemas.microsoft.com/office/drawing/2014/main" id="{00000000-0008-0000-0300-000036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11" name="Волна 310">
              <a:extLst>
                <a:ext uri="{FF2B5EF4-FFF2-40B4-BE49-F238E27FC236}">
                  <a16:creationId xmlns:a16="http://schemas.microsoft.com/office/drawing/2014/main" id="{00000000-0008-0000-0300-000037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98" name="Группа 297">
            <a:extLst>
              <a:ext uri="{FF2B5EF4-FFF2-40B4-BE49-F238E27FC236}">
                <a16:creationId xmlns:a16="http://schemas.microsoft.com/office/drawing/2014/main" id="{00000000-0008-0000-0300-00002A01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308" name="Овал 307">
              <a:extLst>
                <a:ext uri="{FF2B5EF4-FFF2-40B4-BE49-F238E27FC236}">
                  <a16:creationId xmlns:a16="http://schemas.microsoft.com/office/drawing/2014/main" id="{00000000-0008-0000-0300-000034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09" name="Волна 308">
              <a:extLst>
                <a:ext uri="{FF2B5EF4-FFF2-40B4-BE49-F238E27FC236}">
                  <a16:creationId xmlns:a16="http://schemas.microsoft.com/office/drawing/2014/main" id="{00000000-0008-0000-0300-000035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99" name="Группа 298">
            <a:extLst>
              <a:ext uri="{FF2B5EF4-FFF2-40B4-BE49-F238E27FC236}">
                <a16:creationId xmlns:a16="http://schemas.microsoft.com/office/drawing/2014/main" id="{00000000-0008-0000-0300-00002B01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306" name="Овал 305">
              <a:extLst>
                <a:ext uri="{FF2B5EF4-FFF2-40B4-BE49-F238E27FC236}">
                  <a16:creationId xmlns:a16="http://schemas.microsoft.com/office/drawing/2014/main" id="{00000000-0008-0000-0300-000032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07" name="Волна 306">
              <a:extLst>
                <a:ext uri="{FF2B5EF4-FFF2-40B4-BE49-F238E27FC236}">
                  <a16:creationId xmlns:a16="http://schemas.microsoft.com/office/drawing/2014/main" id="{00000000-0008-0000-0300-000033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00" name="Группа 299">
            <a:extLst>
              <a:ext uri="{FF2B5EF4-FFF2-40B4-BE49-F238E27FC236}">
                <a16:creationId xmlns:a16="http://schemas.microsoft.com/office/drawing/2014/main" id="{00000000-0008-0000-0300-00002C01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304" name="Овал 303">
              <a:extLst>
                <a:ext uri="{FF2B5EF4-FFF2-40B4-BE49-F238E27FC236}">
                  <a16:creationId xmlns:a16="http://schemas.microsoft.com/office/drawing/2014/main" id="{00000000-0008-0000-0300-000030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05" name="Волна 304">
              <a:extLst>
                <a:ext uri="{FF2B5EF4-FFF2-40B4-BE49-F238E27FC236}">
                  <a16:creationId xmlns:a16="http://schemas.microsoft.com/office/drawing/2014/main" id="{00000000-0008-0000-0300-000031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01" name="Группа 300">
            <a:extLst>
              <a:ext uri="{FF2B5EF4-FFF2-40B4-BE49-F238E27FC236}">
                <a16:creationId xmlns:a16="http://schemas.microsoft.com/office/drawing/2014/main" id="{00000000-0008-0000-0300-00002D01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302" name="Овал 301">
              <a:extLst>
                <a:ext uri="{FF2B5EF4-FFF2-40B4-BE49-F238E27FC236}">
                  <a16:creationId xmlns:a16="http://schemas.microsoft.com/office/drawing/2014/main" id="{00000000-0008-0000-0300-00002E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303" name="Волна 302">
              <a:extLst>
                <a:ext uri="{FF2B5EF4-FFF2-40B4-BE49-F238E27FC236}">
                  <a16:creationId xmlns:a16="http://schemas.microsoft.com/office/drawing/2014/main" id="{00000000-0008-0000-0300-00002F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7</xdr:col>
      <xdr:colOff>428345</xdr:colOff>
      <xdr:row>7</xdr:row>
      <xdr:rowOff>147913</xdr:rowOff>
    </xdr:from>
    <xdr:to>
      <xdr:col>8</xdr:col>
      <xdr:colOff>541083</xdr:colOff>
      <xdr:row>11</xdr:row>
      <xdr:rowOff>106001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4695545" y="1481413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262" name="Группа 261">
            <a:extLst>
              <a:ext uri="{FF2B5EF4-FFF2-40B4-BE49-F238E27FC236}">
                <a16:creationId xmlns:a16="http://schemas.microsoft.com/office/drawing/2014/main" id="{00000000-0008-0000-0300-00000601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290" name="Овал 289">
              <a:extLst>
                <a:ext uri="{FF2B5EF4-FFF2-40B4-BE49-F238E27FC236}">
                  <a16:creationId xmlns:a16="http://schemas.microsoft.com/office/drawing/2014/main" id="{00000000-0008-0000-0300-000022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91" name="Волна 290">
              <a:extLst>
                <a:ext uri="{FF2B5EF4-FFF2-40B4-BE49-F238E27FC236}">
                  <a16:creationId xmlns:a16="http://schemas.microsoft.com/office/drawing/2014/main" id="{00000000-0008-0000-0300-000023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63" name="Группа 262">
            <a:extLst>
              <a:ext uri="{FF2B5EF4-FFF2-40B4-BE49-F238E27FC236}">
                <a16:creationId xmlns:a16="http://schemas.microsoft.com/office/drawing/2014/main" id="{00000000-0008-0000-0300-00000701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288" name="Овал 287">
              <a:extLst>
                <a:ext uri="{FF2B5EF4-FFF2-40B4-BE49-F238E27FC236}">
                  <a16:creationId xmlns:a16="http://schemas.microsoft.com/office/drawing/2014/main" id="{00000000-0008-0000-0300-000020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89" name="Волна 288">
              <a:extLst>
                <a:ext uri="{FF2B5EF4-FFF2-40B4-BE49-F238E27FC236}">
                  <a16:creationId xmlns:a16="http://schemas.microsoft.com/office/drawing/2014/main" id="{00000000-0008-0000-0300-000021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64" name="Группа 263">
            <a:extLst>
              <a:ext uri="{FF2B5EF4-FFF2-40B4-BE49-F238E27FC236}">
                <a16:creationId xmlns:a16="http://schemas.microsoft.com/office/drawing/2014/main" id="{00000000-0008-0000-0300-00000801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286" name="Овал 285">
              <a:extLst>
                <a:ext uri="{FF2B5EF4-FFF2-40B4-BE49-F238E27FC236}">
                  <a16:creationId xmlns:a16="http://schemas.microsoft.com/office/drawing/2014/main" id="{00000000-0008-0000-0300-00001E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87" name="Волна 286">
              <a:extLst>
                <a:ext uri="{FF2B5EF4-FFF2-40B4-BE49-F238E27FC236}">
                  <a16:creationId xmlns:a16="http://schemas.microsoft.com/office/drawing/2014/main" id="{00000000-0008-0000-0300-00001F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65" name="Группа 264">
            <a:extLst>
              <a:ext uri="{FF2B5EF4-FFF2-40B4-BE49-F238E27FC236}">
                <a16:creationId xmlns:a16="http://schemas.microsoft.com/office/drawing/2014/main" id="{00000000-0008-0000-0300-00000901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284" name="Овал 283">
              <a:extLst>
                <a:ext uri="{FF2B5EF4-FFF2-40B4-BE49-F238E27FC236}">
                  <a16:creationId xmlns:a16="http://schemas.microsoft.com/office/drawing/2014/main" id="{00000000-0008-0000-0300-00001C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85" name="Волна 284">
              <a:extLst>
                <a:ext uri="{FF2B5EF4-FFF2-40B4-BE49-F238E27FC236}">
                  <a16:creationId xmlns:a16="http://schemas.microsoft.com/office/drawing/2014/main" id="{00000000-0008-0000-0300-00001D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66" name="Группа 265">
            <a:extLst>
              <a:ext uri="{FF2B5EF4-FFF2-40B4-BE49-F238E27FC236}">
                <a16:creationId xmlns:a16="http://schemas.microsoft.com/office/drawing/2014/main" id="{00000000-0008-0000-0300-00000A01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282" name="Овал 281">
              <a:extLst>
                <a:ext uri="{FF2B5EF4-FFF2-40B4-BE49-F238E27FC236}">
                  <a16:creationId xmlns:a16="http://schemas.microsoft.com/office/drawing/2014/main" id="{00000000-0008-0000-0300-00001A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83" name="Волна 282">
              <a:extLst>
                <a:ext uri="{FF2B5EF4-FFF2-40B4-BE49-F238E27FC236}">
                  <a16:creationId xmlns:a16="http://schemas.microsoft.com/office/drawing/2014/main" id="{00000000-0008-0000-0300-00001B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67" name="Группа 266">
            <a:extLst>
              <a:ext uri="{FF2B5EF4-FFF2-40B4-BE49-F238E27FC236}">
                <a16:creationId xmlns:a16="http://schemas.microsoft.com/office/drawing/2014/main" id="{00000000-0008-0000-0300-00000B01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280" name="Овал 279">
              <a:extLst>
                <a:ext uri="{FF2B5EF4-FFF2-40B4-BE49-F238E27FC236}">
                  <a16:creationId xmlns:a16="http://schemas.microsoft.com/office/drawing/2014/main" id="{00000000-0008-0000-0300-000018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81" name="Волна 280">
              <a:extLst>
                <a:ext uri="{FF2B5EF4-FFF2-40B4-BE49-F238E27FC236}">
                  <a16:creationId xmlns:a16="http://schemas.microsoft.com/office/drawing/2014/main" id="{00000000-0008-0000-0300-000019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68" name="Группа 267">
            <a:extLst>
              <a:ext uri="{FF2B5EF4-FFF2-40B4-BE49-F238E27FC236}">
                <a16:creationId xmlns:a16="http://schemas.microsoft.com/office/drawing/2014/main" id="{00000000-0008-0000-0300-00000C01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278" name="Овал 277">
              <a:extLst>
                <a:ext uri="{FF2B5EF4-FFF2-40B4-BE49-F238E27FC236}">
                  <a16:creationId xmlns:a16="http://schemas.microsoft.com/office/drawing/2014/main" id="{00000000-0008-0000-0300-000016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79" name="Волна 278">
              <a:extLst>
                <a:ext uri="{FF2B5EF4-FFF2-40B4-BE49-F238E27FC236}">
                  <a16:creationId xmlns:a16="http://schemas.microsoft.com/office/drawing/2014/main" id="{00000000-0008-0000-0300-000017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69" name="Группа 268">
            <a:extLst>
              <a:ext uri="{FF2B5EF4-FFF2-40B4-BE49-F238E27FC236}">
                <a16:creationId xmlns:a16="http://schemas.microsoft.com/office/drawing/2014/main" id="{00000000-0008-0000-0300-00000D01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276" name="Овал 275">
              <a:extLst>
                <a:ext uri="{FF2B5EF4-FFF2-40B4-BE49-F238E27FC236}">
                  <a16:creationId xmlns:a16="http://schemas.microsoft.com/office/drawing/2014/main" id="{00000000-0008-0000-0300-000014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77" name="Волна 276">
              <a:extLst>
                <a:ext uri="{FF2B5EF4-FFF2-40B4-BE49-F238E27FC236}">
                  <a16:creationId xmlns:a16="http://schemas.microsoft.com/office/drawing/2014/main" id="{00000000-0008-0000-0300-000015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70" name="Группа 269">
            <a:extLst>
              <a:ext uri="{FF2B5EF4-FFF2-40B4-BE49-F238E27FC236}">
                <a16:creationId xmlns:a16="http://schemas.microsoft.com/office/drawing/2014/main" id="{00000000-0008-0000-0300-00000E01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274" name="Овал 273">
              <a:extLst>
                <a:ext uri="{FF2B5EF4-FFF2-40B4-BE49-F238E27FC236}">
                  <a16:creationId xmlns:a16="http://schemas.microsoft.com/office/drawing/2014/main" id="{00000000-0008-0000-0300-000012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75" name="Волна 274">
              <a:extLst>
                <a:ext uri="{FF2B5EF4-FFF2-40B4-BE49-F238E27FC236}">
                  <a16:creationId xmlns:a16="http://schemas.microsoft.com/office/drawing/2014/main" id="{00000000-0008-0000-0300-000013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71" name="Группа 270">
            <a:extLst>
              <a:ext uri="{FF2B5EF4-FFF2-40B4-BE49-F238E27FC236}">
                <a16:creationId xmlns:a16="http://schemas.microsoft.com/office/drawing/2014/main" id="{00000000-0008-0000-0300-00000F01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272" name="Овал 271">
              <a:extLst>
                <a:ext uri="{FF2B5EF4-FFF2-40B4-BE49-F238E27FC236}">
                  <a16:creationId xmlns:a16="http://schemas.microsoft.com/office/drawing/2014/main" id="{00000000-0008-0000-0300-000010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73" name="Волна 272">
              <a:extLst>
                <a:ext uri="{FF2B5EF4-FFF2-40B4-BE49-F238E27FC236}">
                  <a16:creationId xmlns:a16="http://schemas.microsoft.com/office/drawing/2014/main" id="{00000000-0008-0000-0300-000011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3</xdr:col>
      <xdr:colOff>234028</xdr:colOff>
      <xdr:row>3</xdr:row>
      <xdr:rowOff>153560</xdr:rowOff>
    </xdr:from>
    <xdr:to>
      <xdr:col>4</xdr:col>
      <xdr:colOff>346766</xdr:colOff>
      <xdr:row>7</xdr:row>
      <xdr:rowOff>111648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2062828" y="725060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232" name="Группа 231">
            <a:extLst>
              <a:ext uri="{FF2B5EF4-FFF2-40B4-BE49-F238E27FC236}">
                <a16:creationId xmlns:a16="http://schemas.microsoft.com/office/drawing/2014/main" id="{00000000-0008-0000-0300-0000E800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260" name="Овал 259">
              <a:extLst>
                <a:ext uri="{FF2B5EF4-FFF2-40B4-BE49-F238E27FC236}">
                  <a16:creationId xmlns:a16="http://schemas.microsoft.com/office/drawing/2014/main" id="{00000000-0008-0000-0300-000004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61" name="Волна 260">
              <a:extLst>
                <a:ext uri="{FF2B5EF4-FFF2-40B4-BE49-F238E27FC236}">
                  <a16:creationId xmlns:a16="http://schemas.microsoft.com/office/drawing/2014/main" id="{00000000-0008-0000-0300-000005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33" name="Группа 232">
            <a:extLst>
              <a:ext uri="{FF2B5EF4-FFF2-40B4-BE49-F238E27FC236}">
                <a16:creationId xmlns:a16="http://schemas.microsoft.com/office/drawing/2014/main" id="{00000000-0008-0000-0300-0000E900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258" name="Овал 257">
              <a:extLst>
                <a:ext uri="{FF2B5EF4-FFF2-40B4-BE49-F238E27FC236}">
                  <a16:creationId xmlns:a16="http://schemas.microsoft.com/office/drawing/2014/main" id="{00000000-0008-0000-0300-000002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59" name="Волна 258">
              <a:extLst>
                <a:ext uri="{FF2B5EF4-FFF2-40B4-BE49-F238E27FC236}">
                  <a16:creationId xmlns:a16="http://schemas.microsoft.com/office/drawing/2014/main" id="{00000000-0008-0000-0300-000003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34" name="Группа 233">
            <a:extLst>
              <a:ext uri="{FF2B5EF4-FFF2-40B4-BE49-F238E27FC236}">
                <a16:creationId xmlns:a16="http://schemas.microsoft.com/office/drawing/2014/main" id="{00000000-0008-0000-0300-0000EA00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256" name="Овал 255">
              <a:extLst>
                <a:ext uri="{FF2B5EF4-FFF2-40B4-BE49-F238E27FC236}">
                  <a16:creationId xmlns:a16="http://schemas.microsoft.com/office/drawing/2014/main" id="{00000000-0008-0000-0300-00000001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57" name="Волна 256">
              <a:extLst>
                <a:ext uri="{FF2B5EF4-FFF2-40B4-BE49-F238E27FC236}">
                  <a16:creationId xmlns:a16="http://schemas.microsoft.com/office/drawing/2014/main" id="{00000000-0008-0000-0300-00000101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35" name="Группа 234">
            <a:extLst>
              <a:ext uri="{FF2B5EF4-FFF2-40B4-BE49-F238E27FC236}">
                <a16:creationId xmlns:a16="http://schemas.microsoft.com/office/drawing/2014/main" id="{00000000-0008-0000-0300-0000EB00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254" name="Овал 253">
              <a:extLst>
                <a:ext uri="{FF2B5EF4-FFF2-40B4-BE49-F238E27FC236}">
                  <a16:creationId xmlns:a16="http://schemas.microsoft.com/office/drawing/2014/main" id="{00000000-0008-0000-0300-0000FE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55" name="Волна 254">
              <a:extLst>
                <a:ext uri="{FF2B5EF4-FFF2-40B4-BE49-F238E27FC236}">
                  <a16:creationId xmlns:a16="http://schemas.microsoft.com/office/drawing/2014/main" id="{00000000-0008-0000-0300-0000FF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36" name="Группа 235">
            <a:extLst>
              <a:ext uri="{FF2B5EF4-FFF2-40B4-BE49-F238E27FC236}">
                <a16:creationId xmlns:a16="http://schemas.microsoft.com/office/drawing/2014/main" id="{00000000-0008-0000-0300-0000EC00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252" name="Овал 251">
              <a:extLst>
                <a:ext uri="{FF2B5EF4-FFF2-40B4-BE49-F238E27FC236}">
                  <a16:creationId xmlns:a16="http://schemas.microsoft.com/office/drawing/2014/main" id="{00000000-0008-0000-0300-0000FC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53" name="Волна 252">
              <a:extLst>
                <a:ext uri="{FF2B5EF4-FFF2-40B4-BE49-F238E27FC236}">
                  <a16:creationId xmlns:a16="http://schemas.microsoft.com/office/drawing/2014/main" id="{00000000-0008-0000-0300-0000FD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37" name="Группа 236">
            <a:extLst>
              <a:ext uri="{FF2B5EF4-FFF2-40B4-BE49-F238E27FC236}">
                <a16:creationId xmlns:a16="http://schemas.microsoft.com/office/drawing/2014/main" id="{00000000-0008-0000-0300-0000ED00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250" name="Овал 249">
              <a:extLst>
                <a:ext uri="{FF2B5EF4-FFF2-40B4-BE49-F238E27FC236}">
                  <a16:creationId xmlns:a16="http://schemas.microsoft.com/office/drawing/2014/main" id="{00000000-0008-0000-0300-0000F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51" name="Волна 250">
              <a:extLst>
                <a:ext uri="{FF2B5EF4-FFF2-40B4-BE49-F238E27FC236}">
                  <a16:creationId xmlns:a16="http://schemas.microsoft.com/office/drawing/2014/main" id="{00000000-0008-0000-0300-0000F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38" name="Группа 237">
            <a:extLst>
              <a:ext uri="{FF2B5EF4-FFF2-40B4-BE49-F238E27FC236}">
                <a16:creationId xmlns:a16="http://schemas.microsoft.com/office/drawing/2014/main" id="{00000000-0008-0000-0300-0000EE00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248" name="Овал 247">
              <a:extLst>
                <a:ext uri="{FF2B5EF4-FFF2-40B4-BE49-F238E27FC236}">
                  <a16:creationId xmlns:a16="http://schemas.microsoft.com/office/drawing/2014/main" id="{00000000-0008-0000-0300-0000F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49" name="Волна 248">
              <a:extLst>
                <a:ext uri="{FF2B5EF4-FFF2-40B4-BE49-F238E27FC236}">
                  <a16:creationId xmlns:a16="http://schemas.microsoft.com/office/drawing/2014/main" id="{00000000-0008-0000-0300-0000F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39" name="Группа 238">
            <a:extLst>
              <a:ext uri="{FF2B5EF4-FFF2-40B4-BE49-F238E27FC236}">
                <a16:creationId xmlns:a16="http://schemas.microsoft.com/office/drawing/2014/main" id="{00000000-0008-0000-0300-0000EF00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246" name="Овал 245">
              <a:extLst>
                <a:ext uri="{FF2B5EF4-FFF2-40B4-BE49-F238E27FC236}">
                  <a16:creationId xmlns:a16="http://schemas.microsoft.com/office/drawing/2014/main" id="{00000000-0008-0000-0300-0000F6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47" name="Волна 246">
              <a:extLst>
                <a:ext uri="{FF2B5EF4-FFF2-40B4-BE49-F238E27FC236}">
                  <a16:creationId xmlns:a16="http://schemas.microsoft.com/office/drawing/2014/main" id="{00000000-0008-0000-0300-0000F7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40" name="Группа 239">
            <a:extLst>
              <a:ext uri="{FF2B5EF4-FFF2-40B4-BE49-F238E27FC236}">
                <a16:creationId xmlns:a16="http://schemas.microsoft.com/office/drawing/2014/main" id="{00000000-0008-0000-0300-0000F000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244" name="Овал 243">
              <a:extLst>
                <a:ext uri="{FF2B5EF4-FFF2-40B4-BE49-F238E27FC236}">
                  <a16:creationId xmlns:a16="http://schemas.microsoft.com/office/drawing/2014/main" id="{00000000-0008-0000-0300-0000F4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45" name="Волна 244">
              <a:extLst>
                <a:ext uri="{FF2B5EF4-FFF2-40B4-BE49-F238E27FC236}">
                  <a16:creationId xmlns:a16="http://schemas.microsoft.com/office/drawing/2014/main" id="{00000000-0008-0000-0300-0000F5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41" name="Группа 240">
            <a:extLst>
              <a:ext uri="{FF2B5EF4-FFF2-40B4-BE49-F238E27FC236}">
                <a16:creationId xmlns:a16="http://schemas.microsoft.com/office/drawing/2014/main" id="{00000000-0008-0000-0300-0000F100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242" name="Овал 241">
              <a:extLst>
                <a:ext uri="{FF2B5EF4-FFF2-40B4-BE49-F238E27FC236}">
                  <a16:creationId xmlns:a16="http://schemas.microsoft.com/office/drawing/2014/main" id="{00000000-0008-0000-0300-0000F2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43" name="Волна 242">
              <a:extLst>
                <a:ext uri="{FF2B5EF4-FFF2-40B4-BE49-F238E27FC236}">
                  <a16:creationId xmlns:a16="http://schemas.microsoft.com/office/drawing/2014/main" id="{00000000-0008-0000-0300-0000F3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2</xdr:col>
      <xdr:colOff>130170</xdr:colOff>
      <xdr:row>7</xdr:row>
      <xdr:rowOff>90634</xdr:rowOff>
    </xdr:from>
    <xdr:to>
      <xdr:col>3</xdr:col>
      <xdr:colOff>242908</xdr:colOff>
      <xdr:row>11</xdr:row>
      <xdr:rowOff>48722</xdr:rowOff>
    </xdr:to>
    <xdr:grpSp>
      <xdr:nvGrpSpPr>
        <xdr:cNvPr id="12" name="Групп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1349370" y="1424134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202" name="Группа 201">
            <a:extLst>
              <a:ext uri="{FF2B5EF4-FFF2-40B4-BE49-F238E27FC236}">
                <a16:creationId xmlns:a16="http://schemas.microsoft.com/office/drawing/2014/main" id="{00000000-0008-0000-0300-0000CA00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230" name="Овал 229">
              <a:extLst>
                <a:ext uri="{FF2B5EF4-FFF2-40B4-BE49-F238E27FC236}">
                  <a16:creationId xmlns:a16="http://schemas.microsoft.com/office/drawing/2014/main" id="{00000000-0008-0000-0300-0000E6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31" name="Волна 230">
              <a:extLst>
                <a:ext uri="{FF2B5EF4-FFF2-40B4-BE49-F238E27FC236}">
                  <a16:creationId xmlns:a16="http://schemas.microsoft.com/office/drawing/2014/main" id="{00000000-0008-0000-0300-0000E7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03" name="Группа 202">
            <a:extLst>
              <a:ext uri="{FF2B5EF4-FFF2-40B4-BE49-F238E27FC236}">
                <a16:creationId xmlns:a16="http://schemas.microsoft.com/office/drawing/2014/main" id="{00000000-0008-0000-0300-0000CB00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228" name="Овал 227">
              <a:extLst>
                <a:ext uri="{FF2B5EF4-FFF2-40B4-BE49-F238E27FC236}">
                  <a16:creationId xmlns:a16="http://schemas.microsoft.com/office/drawing/2014/main" id="{00000000-0008-0000-0300-0000E4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9" name="Волна 228">
              <a:extLst>
                <a:ext uri="{FF2B5EF4-FFF2-40B4-BE49-F238E27FC236}">
                  <a16:creationId xmlns:a16="http://schemas.microsoft.com/office/drawing/2014/main" id="{00000000-0008-0000-0300-0000E5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04" name="Группа 203">
            <a:extLst>
              <a:ext uri="{FF2B5EF4-FFF2-40B4-BE49-F238E27FC236}">
                <a16:creationId xmlns:a16="http://schemas.microsoft.com/office/drawing/2014/main" id="{00000000-0008-0000-0300-0000CC00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226" name="Овал 225">
              <a:extLst>
                <a:ext uri="{FF2B5EF4-FFF2-40B4-BE49-F238E27FC236}">
                  <a16:creationId xmlns:a16="http://schemas.microsoft.com/office/drawing/2014/main" id="{00000000-0008-0000-0300-0000E2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7" name="Волна 226">
              <a:extLst>
                <a:ext uri="{FF2B5EF4-FFF2-40B4-BE49-F238E27FC236}">
                  <a16:creationId xmlns:a16="http://schemas.microsoft.com/office/drawing/2014/main" id="{00000000-0008-0000-0300-0000E3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05" name="Группа 204">
            <a:extLst>
              <a:ext uri="{FF2B5EF4-FFF2-40B4-BE49-F238E27FC236}">
                <a16:creationId xmlns:a16="http://schemas.microsoft.com/office/drawing/2014/main" id="{00000000-0008-0000-0300-0000CD00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224" name="Овал 223">
              <a:extLst>
                <a:ext uri="{FF2B5EF4-FFF2-40B4-BE49-F238E27FC236}">
                  <a16:creationId xmlns:a16="http://schemas.microsoft.com/office/drawing/2014/main" id="{00000000-0008-0000-0300-0000E0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5" name="Волна 224">
              <a:extLst>
                <a:ext uri="{FF2B5EF4-FFF2-40B4-BE49-F238E27FC236}">
                  <a16:creationId xmlns:a16="http://schemas.microsoft.com/office/drawing/2014/main" id="{00000000-0008-0000-0300-0000E1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06" name="Группа 205">
            <a:extLst>
              <a:ext uri="{FF2B5EF4-FFF2-40B4-BE49-F238E27FC236}">
                <a16:creationId xmlns:a16="http://schemas.microsoft.com/office/drawing/2014/main" id="{00000000-0008-0000-0300-0000CE00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222" name="Овал 221">
              <a:extLst>
                <a:ext uri="{FF2B5EF4-FFF2-40B4-BE49-F238E27FC236}">
                  <a16:creationId xmlns:a16="http://schemas.microsoft.com/office/drawing/2014/main" id="{00000000-0008-0000-0300-0000DE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3" name="Волна 222">
              <a:extLst>
                <a:ext uri="{FF2B5EF4-FFF2-40B4-BE49-F238E27FC236}">
                  <a16:creationId xmlns:a16="http://schemas.microsoft.com/office/drawing/2014/main" id="{00000000-0008-0000-0300-0000DF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07" name="Группа 206">
            <a:extLst>
              <a:ext uri="{FF2B5EF4-FFF2-40B4-BE49-F238E27FC236}">
                <a16:creationId xmlns:a16="http://schemas.microsoft.com/office/drawing/2014/main" id="{00000000-0008-0000-0300-0000CF00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220" name="Овал 219">
              <a:extLst>
                <a:ext uri="{FF2B5EF4-FFF2-40B4-BE49-F238E27FC236}">
                  <a16:creationId xmlns:a16="http://schemas.microsoft.com/office/drawing/2014/main" id="{00000000-0008-0000-0300-0000DC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1" name="Волна 220">
              <a:extLst>
                <a:ext uri="{FF2B5EF4-FFF2-40B4-BE49-F238E27FC236}">
                  <a16:creationId xmlns:a16="http://schemas.microsoft.com/office/drawing/2014/main" id="{00000000-0008-0000-0300-0000DD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08" name="Группа 207">
            <a:extLst>
              <a:ext uri="{FF2B5EF4-FFF2-40B4-BE49-F238E27FC236}">
                <a16:creationId xmlns:a16="http://schemas.microsoft.com/office/drawing/2014/main" id="{00000000-0008-0000-0300-0000D000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218" name="Овал 217">
              <a:extLst>
                <a:ext uri="{FF2B5EF4-FFF2-40B4-BE49-F238E27FC236}">
                  <a16:creationId xmlns:a16="http://schemas.microsoft.com/office/drawing/2014/main" id="{00000000-0008-0000-0300-0000D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9" name="Волна 218">
              <a:extLst>
                <a:ext uri="{FF2B5EF4-FFF2-40B4-BE49-F238E27FC236}">
                  <a16:creationId xmlns:a16="http://schemas.microsoft.com/office/drawing/2014/main" id="{00000000-0008-0000-0300-0000D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09" name="Группа 208">
            <a:extLst>
              <a:ext uri="{FF2B5EF4-FFF2-40B4-BE49-F238E27FC236}">
                <a16:creationId xmlns:a16="http://schemas.microsoft.com/office/drawing/2014/main" id="{00000000-0008-0000-0300-0000D100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216" name="Овал 215">
              <a:extLst>
                <a:ext uri="{FF2B5EF4-FFF2-40B4-BE49-F238E27FC236}">
                  <a16:creationId xmlns:a16="http://schemas.microsoft.com/office/drawing/2014/main" id="{00000000-0008-0000-0300-0000D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7" name="Волна 216">
              <a:extLst>
                <a:ext uri="{FF2B5EF4-FFF2-40B4-BE49-F238E27FC236}">
                  <a16:creationId xmlns:a16="http://schemas.microsoft.com/office/drawing/2014/main" id="{00000000-0008-0000-0300-0000D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10" name="Группа 209">
            <a:extLst>
              <a:ext uri="{FF2B5EF4-FFF2-40B4-BE49-F238E27FC236}">
                <a16:creationId xmlns:a16="http://schemas.microsoft.com/office/drawing/2014/main" id="{00000000-0008-0000-0300-0000D200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214" name="Овал 213">
              <a:extLst>
                <a:ext uri="{FF2B5EF4-FFF2-40B4-BE49-F238E27FC236}">
                  <a16:creationId xmlns:a16="http://schemas.microsoft.com/office/drawing/2014/main" id="{00000000-0008-0000-0300-0000D6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5" name="Волна 214">
              <a:extLst>
                <a:ext uri="{FF2B5EF4-FFF2-40B4-BE49-F238E27FC236}">
                  <a16:creationId xmlns:a16="http://schemas.microsoft.com/office/drawing/2014/main" id="{00000000-0008-0000-0300-0000D7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11" name="Группа 210">
            <a:extLst>
              <a:ext uri="{FF2B5EF4-FFF2-40B4-BE49-F238E27FC236}">
                <a16:creationId xmlns:a16="http://schemas.microsoft.com/office/drawing/2014/main" id="{00000000-0008-0000-0300-0000D300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212" name="Овал 211">
              <a:extLst>
                <a:ext uri="{FF2B5EF4-FFF2-40B4-BE49-F238E27FC236}">
                  <a16:creationId xmlns:a16="http://schemas.microsoft.com/office/drawing/2014/main" id="{00000000-0008-0000-0300-0000D4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3" name="Волна 212">
              <a:extLst>
                <a:ext uri="{FF2B5EF4-FFF2-40B4-BE49-F238E27FC236}">
                  <a16:creationId xmlns:a16="http://schemas.microsoft.com/office/drawing/2014/main" id="{00000000-0008-0000-0300-0000D5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2</xdr:col>
      <xdr:colOff>118536</xdr:colOff>
      <xdr:row>17</xdr:row>
      <xdr:rowOff>86132</xdr:rowOff>
    </xdr:from>
    <xdr:to>
      <xdr:col>3</xdr:col>
      <xdr:colOff>231274</xdr:colOff>
      <xdr:row>21</xdr:row>
      <xdr:rowOff>44220</xdr:rowOff>
    </xdr:to>
    <xdr:grpSp>
      <xdr:nvGrpSpPr>
        <xdr:cNvPr id="13" name="Групп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1337736" y="3324632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172" name="Группа 17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200" name="Овал 199">
              <a:extLst>
                <a:ext uri="{FF2B5EF4-FFF2-40B4-BE49-F238E27FC236}">
                  <a16:creationId xmlns:a16="http://schemas.microsoft.com/office/drawing/2014/main" id="{00000000-0008-0000-0300-0000C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01" name="Волна 200">
              <a:extLst>
                <a:ext uri="{FF2B5EF4-FFF2-40B4-BE49-F238E27FC236}">
                  <a16:creationId xmlns:a16="http://schemas.microsoft.com/office/drawing/2014/main" id="{00000000-0008-0000-0300-0000C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3" name="Группа 172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198" name="Овал 197">
              <a:extLst>
                <a:ext uri="{FF2B5EF4-FFF2-40B4-BE49-F238E27FC236}">
                  <a16:creationId xmlns:a16="http://schemas.microsoft.com/office/drawing/2014/main" id="{00000000-0008-0000-0300-0000C6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9" name="Волна 198">
              <a:extLst>
                <a:ext uri="{FF2B5EF4-FFF2-40B4-BE49-F238E27FC236}">
                  <a16:creationId xmlns:a16="http://schemas.microsoft.com/office/drawing/2014/main" id="{00000000-0008-0000-0300-0000C7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4" name="Группа 173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196" name="Овал 195">
              <a:extLst>
                <a:ext uri="{FF2B5EF4-FFF2-40B4-BE49-F238E27FC236}">
                  <a16:creationId xmlns:a16="http://schemas.microsoft.com/office/drawing/2014/main" id="{00000000-0008-0000-0300-0000C4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7" name="Волна 196">
              <a:extLst>
                <a:ext uri="{FF2B5EF4-FFF2-40B4-BE49-F238E27FC236}">
                  <a16:creationId xmlns:a16="http://schemas.microsoft.com/office/drawing/2014/main" id="{00000000-0008-0000-0300-0000C5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5" name="Группа 174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194" name="Овал 193">
              <a:extLst>
                <a:ext uri="{FF2B5EF4-FFF2-40B4-BE49-F238E27FC236}">
                  <a16:creationId xmlns:a16="http://schemas.microsoft.com/office/drawing/2014/main" id="{00000000-0008-0000-0300-0000C2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5" name="Волна 194">
              <a:extLst>
                <a:ext uri="{FF2B5EF4-FFF2-40B4-BE49-F238E27FC236}">
                  <a16:creationId xmlns:a16="http://schemas.microsoft.com/office/drawing/2014/main" id="{00000000-0008-0000-0300-0000C3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6" name="Группа 17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192" name="Овал 191">
              <a:extLst>
                <a:ext uri="{FF2B5EF4-FFF2-40B4-BE49-F238E27FC236}">
                  <a16:creationId xmlns:a16="http://schemas.microsoft.com/office/drawing/2014/main" id="{00000000-0008-0000-0300-0000C0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3" name="Волна 192">
              <a:extLst>
                <a:ext uri="{FF2B5EF4-FFF2-40B4-BE49-F238E27FC236}">
                  <a16:creationId xmlns:a16="http://schemas.microsoft.com/office/drawing/2014/main" id="{00000000-0008-0000-0300-0000C1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7" name="Группа 176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190" name="Овал 189">
              <a:extLst>
                <a:ext uri="{FF2B5EF4-FFF2-40B4-BE49-F238E27FC236}">
                  <a16:creationId xmlns:a16="http://schemas.microsoft.com/office/drawing/2014/main" id="{00000000-0008-0000-0300-0000BE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1" name="Волна 190">
              <a:extLst>
                <a:ext uri="{FF2B5EF4-FFF2-40B4-BE49-F238E27FC236}">
                  <a16:creationId xmlns:a16="http://schemas.microsoft.com/office/drawing/2014/main" id="{00000000-0008-0000-0300-0000BF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8" name="Группа 177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188" name="Овал 187">
              <a:extLst>
                <a:ext uri="{FF2B5EF4-FFF2-40B4-BE49-F238E27FC236}">
                  <a16:creationId xmlns:a16="http://schemas.microsoft.com/office/drawing/2014/main" id="{00000000-0008-0000-0300-0000BC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9" name="Волна 188">
              <a:extLst>
                <a:ext uri="{FF2B5EF4-FFF2-40B4-BE49-F238E27FC236}">
                  <a16:creationId xmlns:a16="http://schemas.microsoft.com/office/drawing/2014/main" id="{00000000-0008-0000-0300-0000BD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9" name="Группа 178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186" name="Овал 185">
              <a:extLst>
                <a:ext uri="{FF2B5EF4-FFF2-40B4-BE49-F238E27FC236}">
                  <a16:creationId xmlns:a16="http://schemas.microsoft.com/office/drawing/2014/main" id="{00000000-0008-0000-0300-0000B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7" name="Волна 186">
              <a:extLst>
                <a:ext uri="{FF2B5EF4-FFF2-40B4-BE49-F238E27FC236}">
                  <a16:creationId xmlns:a16="http://schemas.microsoft.com/office/drawing/2014/main" id="{00000000-0008-0000-0300-0000B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80" name="Группа 179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184" name="Овал 183">
              <a:extLst>
                <a:ext uri="{FF2B5EF4-FFF2-40B4-BE49-F238E27FC236}">
                  <a16:creationId xmlns:a16="http://schemas.microsoft.com/office/drawing/2014/main" id="{00000000-0008-0000-0300-0000B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5" name="Волна 184">
              <a:extLst>
                <a:ext uri="{FF2B5EF4-FFF2-40B4-BE49-F238E27FC236}">
                  <a16:creationId xmlns:a16="http://schemas.microsoft.com/office/drawing/2014/main" id="{00000000-0008-0000-0300-0000B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81" name="Группа 180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182" name="Овал 181">
              <a:extLst>
                <a:ext uri="{FF2B5EF4-FFF2-40B4-BE49-F238E27FC236}">
                  <a16:creationId xmlns:a16="http://schemas.microsoft.com/office/drawing/2014/main" id="{00000000-0008-0000-0300-0000B6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3" name="Волна 182">
              <a:extLst>
                <a:ext uri="{FF2B5EF4-FFF2-40B4-BE49-F238E27FC236}">
                  <a16:creationId xmlns:a16="http://schemas.microsoft.com/office/drawing/2014/main" id="{00000000-0008-0000-0300-0000B7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3</xdr:col>
      <xdr:colOff>234848</xdr:colOff>
      <xdr:row>20</xdr:row>
      <xdr:rowOff>150934</xdr:rowOff>
    </xdr:from>
    <xdr:to>
      <xdr:col>4</xdr:col>
      <xdr:colOff>347586</xdr:colOff>
      <xdr:row>24</xdr:row>
      <xdr:rowOff>109022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063648" y="3960934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142" name="Группа 141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170" name="Овал 169">
              <a:extLst>
                <a:ext uri="{FF2B5EF4-FFF2-40B4-BE49-F238E27FC236}">
                  <a16:creationId xmlns:a16="http://schemas.microsoft.com/office/drawing/2014/main" id="{00000000-0008-0000-0300-0000A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1" name="Волна 170">
              <a:extLst>
                <a:ext uri="{FF2B5EF4-FFF2-40B4-BE49-F238E27FC236}">
                  <a16:creationId xmlns:a16="http://schemas.microsoft.com/office/drawing/2014/main" id="{00000000-0008-0000-0300-0000A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43" name="Группа 142">
            <a:extLst>
              <a:ext uri="{FF2B5EF4-FFF2-40B4-BE49-F238E27FC236}">
                <a16:creationId xmlns:a16="http://schemas.microsoft.com/office/drawing/2014/main" id="{00000000-0008-0000-0300-00008F00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168" name="Овал 167">
              <a:extLst>
                <a:ext uri="{FF2B5EF4-FFF2-40B4-BE49-F238E27FC236}">
                  <a16:creationId xmlns:a16="http://schemas.microsoft.com/office/drawing/2014/main" id="{00000000-0008-0000-0300-0000A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69" name="Волна 168">
              <a:extLst>
                <a:ext uri="{FF2B5EF4-FFF2-40B4-BE49-F238E27FC236}">
                  <a16:creationId xmlns:a16="http://schemas.microsoft.com/office/drawing/2014/main" id="{00000000-0008-0000-0300-0000A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44" name="Группа 143">
            <a:extLst>
              <a:ext uri="{FF2B5EF4-FFF2-40B4-BE49-F238E27FC236}">
                <a16:creationId xmlns:a16="http://schemas.microsoft.com/office/drawing/2014/main" id="{00000000-0008-0000-0300-00009000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166" name="Овал 165">
              <a:extLst>
                <a:ext uri="{FF2B5EF4-FFF2-40B4-BE49-F238E27FC236}">
                  <a16:creationId xmlns:a16="http://schemas.microsoft.com/office/drawing/2014/main" id="{00000000-0008-0000-0300-0000A6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67" name="Волна 166">
              <a:extLst>
                <a:ext uri="{FF2B5EF4-FFF2-40B4-BE49-F238E27FC236}">
                  <a16:creationId xmlns:a16="http://schemas.microsoft.com/office/drawing/2014/main" id="{00000000-0008-0000-0300-0000A7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45" name="Группа 144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164" name="Овал 163">
              <a:extLst>
                <a:ext uri="{FF2B5EF4-FFF2-40B4-BE49-F238E27FC236}">
                  <a16:creationId xmlns:a16="http://schemas.microsoft.com/office/drawing/2014/main" id="{00000000-0008-0000-0300-0000A4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65" name="Волна 164">
              <a:extLst>
                <a:ext uri="{FF2B5EF4-FFF2-40B4-BE49-F238E27FC236}">
                  <a16:creationId xmlns:a16="http://schemas.microsoft.com/office/drawing/2014/main" id="{00000000-0008-0000-0300-0000A5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46" name="Группа 145">
            <a:extLst>
              <a:ext uri="{FF2B5EF4-FFF2-40B4-BE49-F238E27FC236}">
                <a16:creationId xmlns:a16="http://schemas.microsoft.com/office/drawing/2014/main" id="{00000000-0008-0000-0300-00009200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162" name="Овал 161">
              <a:extLst>
                <a:ext uri="{FF2B5EF4-FFF2-40B4-BE49-F238E27FC236}">
                  <a16:creationId xmlns:a16="http://schemas.microsoft.com/office/drawing/2014/main" id="{00000000-0008-0000-0300-0000A2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63" name="Волна 162">
              <a:extLst>
                <a:ext uri="{FF2B5EF4-FFF2-40B4-BE49-F238E27FC236}">
                  <a16:creationId xmlns:a16="http://schemas.microsoft.com/office/drawing/2014/main" id="{00000000-0008-0000-0300-0000A3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47" name="Группа 146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160" name="Овал 159">
              <a:extLst>
                <a:ext uri="{FF2B5EF4-FFF2-40B4-BE49-F238E27FC236}">
                  <a16:creationId xmlns:a16="http://schemas.microsoft.com/office/drawing/2014/main" id="{00000000-0008-0000-0300-0000A0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61" name="Волна 160">
              <a:extLst>
                <a:ext uri="{FF2B5EF4-FFF2-40B4-BE49-F238E27FC236}">
                  <a16:creationId xmlns:a16="http://schemas.microsoft.com/office/drawing/2014/main" id="{00000000-0008-0000-0300-0000A1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48" name="Группа 147">
            <a:extLst>
              <a:ext uri="{FF2B5EF4-FFF2-40B4-BE49-F238E27FC236}">
                <a16:creationId xmlns:a16="http://schemas.microsoft.com/office/drawing/2014/main" id="{00000000-0008-0000-0300-00009400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158" name="Овал 157">
              <a:extLst>
                <a:ext uri="{FF2B5EF4-FFF2-40B4-BE49-F238E27FC236}">
                  <a16:creationId xmlns:a16="http://schemas.microsoft.com/office/drawing/2014/main" id="{00000000-0008-0000-0300-00009E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59" name="Волна 158">
              <a:extLst>
                <a:ext uri="{FF2B5EF4-FFF2-40B4-BE49-F238E27FC236}">
                  <a16:creationId xmlns:a16="http://schemas.microsoft.com/office/drawing/2014/main" id="{00000000-0008-0000-0300-00009F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49" name="Группа 148">
            <a:extLst>
              <a:ext uri="{FF2B5EF4-FFF2-40B4-BE49-F238E27FC236}">
                <a16:creationId xmlns:a16="http://schemas.microsoft.com/office/drawing/2014/main" id="{00000000-0008-0000-0300-00009500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156" name="Овал 155">
              <a:extLst>
                <a:ext uri="{FF2B5EF4-FFF2-40B4-BE49-F238E27FC236}">
                  <a16:creationId xmlns:a16="http://schemas.microsoft.com/office/drawing/2014/main" id="{00000000-0008-0000-0300-00009C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57" name="Волна 156">
              <a:extLst>
                <a:ext uri="{FF2B5EF4-FFF2-40B4-BE49-F238E27FC236}">
                  <a16:creationId xmlns:a16="http://schemas.microsoft.com/office/drawing/2014/main" id="{00000000-0008-0000-0300-00009D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50" name="Группа 149">
            <a:extLst>
              <a:ext uri="{FF2B5EF4-FFF2-40B4-BE49-F238E27FC236}">
                <a16:creationId xmlns:a16="http://schemas.microsoft.com/office/drawing/2014/main" id="{00000000-0008-0000-0300-00009600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154" name="Овал 153">
              <a:extLst>
                <a:ext uri="{FF2B5EF4-FFF2-40B4-BE49-F238E27FC236}">
                  <a16:creationId xmlns:a16="http://schemas.microsoft.com/office/drawing/2014/main" id="{00000000-0008-0000-0300-00009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55" name="Волна 154">
              <a:extLst>
                <a:ext uri="{FF2B5EF4-FFF2-40B4-BE49-F238E27FC236}">
                  <a16:creationId xmlns:a16="http://schemas.microsoft.com/office/drawing/2014/main" id="{00000000-0008-0000-0300-00009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51" name="Группа 150">
            <a:extLst>
              <a:ext uri="{FF2B5EF4-FFF2-40B4-BE49-F238E27FC236}">
                <a16:creationId xmlns:a16="http://schemas.microsoft.com/office/drawing/2014/main" id="{00000000-0008-0000-0300-00009700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152" name="Овал 151">
              <a:extLst>
                <a:ext uri="{FF2B5EF4-FFF2-40B4-BE49-F238E27FC236}">
                  <a16:creationId xmlns:a16="http://schemas.microsoft.com/office/drawing/2014/main" id="{00000000-0008-0000-0300-00009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53" name="Волна 152">
              <a:extLst>
                <a:ext uri="{FF2B5EF4-FFF2-40B4-BE49-F238E27FC236}">
                  <a16:creationId xmlns:a16="http://schemas.microsoft.com/office/drawing/2014/main" id="{00000000-0008-0000-0300-00009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6</xdr:col>
      <xdr:colOff>329484</xdr:colOff>
      <xdr:row>21</xdr:row>
      <xdr:rowOff>29005</xdr:rowOff>
    </xdr:from>
    <xdr:to>
      <xdr:col>7</xdr:col>
      <xdr:colOff>442222</xdr:colOff>
      <xdr:row>24</xdr:row>
      <xdr:rowOff>177593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3987084" y="4029505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112" name="Группа 111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140" name="Овал 139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1" name="Волна 140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13" name="Группа 112">
            <a:extLst>
              <a:ext uri="{FF2B5EF4-FFF2-40B4-BE49-F238E27FC236}">
                <a16:creationId xmlns:a16="http://schemas.microsoft.com/office/drawing/2014/main" id="{00000000-0008-0000-0300-00007100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138" name="Овал 137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39" name="Волна 138">
              <a:extLst>
                <a:ext uri="{FF2B5EF4-FFF2-40B4-BE49-F238E27FC236}">
                  <a16:creationId xmlns:a16="http://schemas.microsoft.com/office/drawing/2014/main" id="{00000000-0008-0000-0300-00008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14" name="Группа 113">
            <a:extLst>
              <a:ext uri="{FF2B5EF4-FFF2-40B4-BE49-F238E27FC236}">
                <a16:creationId xmlns:a16="http://schemas.microsoft.com/office/drawing/2014/main" id="{00000000-0008-0000-0300-00007200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136" name="Овал 135">
              <a:extLst>
                <a:ext uri="{FF2B5EF4-FFF2-40B4-BE49-F238E27FC236}">
                  <a16:creationId xmlns:a16="http://schemas.microsoft.com/office/drawing/2014/main" id="{00000000-0008-0000-0300-00008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37" name="Волна 136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15" name="Группа 114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134" name="Овал 133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35" name="Волна 134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16" name="Группа 115">
            <a:extLst>
              <a:ext uri="{FF2B5EF4-FFF2-40B4-BE49-F238E27FC236}">
                <a16:creationId xmlns:a16="http://schemas.microsoft.com/office/drawing/2014/main" id="{00000000-0008-0000-0300-00007400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132" name="Овал 131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33" name="Волна 132">
              <a:extLst>
                <a:ext uri="{FF2B5EF4-FFF2-40B4-BE49-F238E27FC236}">
                  <a16:creationId xmlns:a16="http://schemas.microsoft.com/office/drawing/2014/main" id="{00000000-0008-0000-0300-000085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17" name="Группа 116">
            <a:extLst>
              <a:ext uri="{FF2B5EF4-FFF2-40B4-BE49-F238E27FC236}">
                <a16:creationId xmlns:a16="http://schemas.microsoft.com/office/drawing/2014/main" id="{00000000-0008-0000-0300-00007500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130" name="Овал 129">
              <a:extLst>
                <a:ext uri="{FF2B5EF4-FFF2-40B4-BE49-F238E27FC236}">
                  <a16:creationId xmlns:a16="http://schemas.microsoft.com/office/drawing/2014/main" id="{00000000-0008-0000-0300-000082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31" name="Волна 130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18" name="Группа 117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128" name="Овал 127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9" name="Волна 128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19" name="Группа 118">
            <a:extLst>
              <a:ext uri="{FF2B5EF4-FFF2-40B4-BE49-F238E27FC236}">
                <a16:creationId xmlns:a16="http://schemas.microsoft.com/office/drawing/2014/main" id="{00000000-0008-0000-0300-00007700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126" name="Овал 125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7" name="Волна 126">
              <a:extLst>
                <a:ext uri="{FF2B5EF4-FFF2-40B4-BE49-F238E27FC236}">
                  <a16:creationId xmlns:a16="http://schemas.microsoft.com/office/drawing/2014/main" id="{00000000-0008-0000-0300-00007F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20" name="Группа 119">
            <a:extLst>
              <a:ext uri="{FF2B5EF4-FFF2-40B4-BE49-F238E27FC236}">
                <a16:creationId xmlns:a16="http://schemas.microsoft.com/office/drawing/2014/main" id="{00000000-0008-0000-0300-00007800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124" name="Овал 123">
              <a:extLst>
                <a:ext uri="{FF2B5EF4-FFF2-40B4-BE49-F238E27FC236}">
                  <a16:creationId xmlns:a16="http://schemas.microsoft.com/office/drawing/2014/main" id="{00000000-0008-0000-0300-00007C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5" name="Волна 124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21" name="Группа 120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122" name="Овал 121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3" name="Волна 122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7</xdr:col>
      <xdr:colOff>395765</xdr:colOff>
      <xdr:row>17</xdr:row>
      <xdr:rowOff>124301</xdr:rowOff>
    </xdr:from>
    <xdr:to>
      <xdr:col>8</xdr:col>
      <xdr:colOff>508503</xdr:colOff>
      <xdr:row>21</xdr:row>
      <xdr:rowOff>82389</xdr:rowOff>
    </xdr:to>
    <xdr:grpSp>
      <xdr:nvGrpSpPr>
        <xdr:cNvPr id="16" name="Группа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4662965" y="3362801"/>
          <a:ext cx="722338" cy="720088"/>
          <a:chOff x="4711484" y="2219950"/>
          <a:chExt cx="1402011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82" name="Группа 81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110" name="Овал 109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1" name="Волна 110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3" name="Группа 82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108" name="Овал 107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9" name="Волна 108">
              <a:extLst>
                <a:ext uri="{FF2B5EF4-FFF2-40B4-BE49-F238E27FC236}">
                  <a16:creationId xmlns:a16="http://schemas.microsoft.com/office/drawing/2014/main" id="{00000000-0008-0000-0300-00006D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4" name="Группа 83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106" name="Овал 105">
              <a:extLst>
                <a:ext uri="{FF2B5EF4-FFF2-40B4-BE49-F238E27FC236}">
                  <a16:creationId xmlns:a16="http://schemas.microsoft.com/office/drawing/2014/main" id="{00000000-0008-0000-0300-00006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7" name="Волна 106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5" name="Группа 84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104" name="Овал 103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5" name="Волна 104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6" name="Группа 85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GrpSpPr/>
        </xdr:nvGrpSpPr>
        <xdr:grpSpPr>
          <a:xfrm rot="13563857">
            <a:off x="4699943" y="2583987"/>
            <a:ext cx="739073" cy="397667"/>
            <a:chOff x="5127132" y="3866997"/>
            <a:chExt cx="739073" cy="397667"/>
          </a:xfrm>
        </xdr:grpSpPr>
        <xdr:sp macro="" textlink="">
          <xdr:nvSpPr>
            <xdr:cNvPr id="102" name="Овал 101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3" name="Волна 102">
              <a:extLst>
                <a:ext uri="{FF2B5EF4-FFF2-40B4-BE49-F238E27FC236}">
                  <a16:creationId xmlns:a16="http://schemas.microsoft.com/office/drawing/2014/main" id="{00000000-0008-0000-0300-000067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7" name="Группа 86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GrpSpPr/>
        </xdr:nvGrpSpPr>
        <xdr:grpSpPr>
          <a:xfrm rot="10640026">
            <a:off x="4711484" y="2839247"/>
            <a:ext cx="739073" cy="397667"/>
            <a:chOff x="5127132" y="3866997"/>
            <a:chExt cx="739073" cy="397667"/>
          </a:xfrm>
        </xdr:grpSpPr>
        <xdr:sp macro="" textlink="">
          <xdr:nvSpPr>
            <xdr:cNvPr id="100" name="Овал 99">
              <a:extLst>
                <a:ext uri="{FF2B5EF4-FFF2-40B4-BE49-F238E27FC236}">
                  <a16:creationId xmlns:a16="http://schemas.microsoft.com/office/drawing/2014/main" id="{00000000-0008-0000-0300-000064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1" name="Волна 100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8" name="Группа 87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98" name="Овал 97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9" name="Волна 98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9" name="Группа 88">
            <a:extLst>
              <a:ext uri="{FF2B5EF4-FFF2-40B4-BE49-F238E27FC236}">
                <a16:creationId xmlns:a16="http://schemas.microsoft.com/office/drawing/2014/main" id="{00000000-0008-0000-0300-00005900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96" name="Овал 95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7" name="Волна 96">
              <a:extLst>
                <a:ext uri="{FF2B5EF4-FFF2-40B4-BE49-F238E27FC236}">
                  <a16:creationId xmlns:a16="http://schemas.microsoft.com/office/drawing/2014/main" id="{00000000-0008-0000-0300-000061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90" name="Группа 89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94" name="Овал 93">
              <a:extLst>
                <a:ext uri="{FF2B5EF4-FFF2-40B4-BE49-F238E27FC236}">
                  <a16:creationId xmlns:a16="http://schemas.microsoft.com/office/drawing/2014/main" id="{00000000-0008-0000-0300-00005E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5" name="Волна 94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91" name="Группа 90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92" name="Овал 91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3" name="Волна 92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7</xdr:col>
      <xdr:colOff>158335</xdr:colOff>
      <xdr:row>13</xdr:row>
      <xdr:rowOff>158648</xdr:rowOff>
    </xdr:from>
    <xdr:to>
      <xdr:col>7</xdr:col>
      <xdr:colOff>480110</xdr:colOff>
      <xdr:row>15</xdr:row>
      <xdr:rowOff>98799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4425535" y="2635148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80" name="Овал 79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1" name="Овал 80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5</xdr:col>
      <xdr:colOff>179917</xdr:colOff>
      <xdr:row>19</xdr:row>
      <xdr:rowOff>181738</xdr:rowOff>
    </xdr:from>
    <xdr:to>
      <xdr:col>5</xdr:col>
      <xdr:colOff>501692</xdr:colOff>
      <xdr:row>21</xdr:row>
      <xdr:rowOff>121889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3227917" y="3801238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78" name="Овал 77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9" name="Овал 78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5</xdr:col>
      <xdr:colOff>169445</xdr:colOff>
      <xdr:row>7</xdr:row>
      <xdr:rowOff>8867</xdr:rowOff>
    </xdr:from>
    <xdr:to>
      <xdr:col>5</xdr:col>
      <xdr:colOff>491220</xdr:colOff>
      <xdr:row>8</xdr:row>
      <xdr:rowOff>139518</xdr:rowOff>
    </xdr:to>
    <xdr:grpSp>
      <xdr:nvGrpSpPr>
        <xdr:cNvPr id="19" name="Группа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3217445" y="1342367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76" name="Овал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7" name="Овал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7</xdr:col>
      <xdr:colOff>11454</xdr:colOff>
      <xdr:row>10</xdr:row>
      <xdr:rowOff>73891</xdr:rowOff>
    </xdr:from>
    <xdr:to>
      <xdr:col>7</xdr:col>
      <xdr:colOff>333229</xdr:colOff>
      <xdr:row>12</xdr:row>
      <xdr:rowOff>14042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4278654" y="1978891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74" name="Овал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5" name="Овал 74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218235</xdr:colOff>
      <xdr:row>7</xdr:row>
      <xdr:rowOff>186215</xdr:rowOff>
    </xdr:from>
    <xdr:to>
      <xdr:col>6</xdr:col>
      <xdr:colOff>540010</xdr:colOff>
      <xdr:row>9</xdr:row>
      <xdr:rowOff>126366</xdr:rowOff>
    </xdr:to>
    <xdr:grpSp>
      <xdr:nvGrpSpPr>
        <xdr:cNvPr id="21" name="Группа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3875835" y="1519715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72" name="Овал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3" name="Овал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4</xdr:col>
      <xdr:colOff>142260</xdr:colOff>
      <xdr:row>7</xdr:row>
      <xdr:rowOff>164978</xdr:rowOff>
    </xdr:from>
    <xdr:to>
      <xdr:col>4</xdr:col>
      <xdr:colOff>464035</xdr:colOff>
      <xdr:row>9</xdr:row>
      <xdr:rowOff>105131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2580660" y="1498478"/>
          <a:ext cx="321775" cy="321153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70" name="Овал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1" name="Овал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2713824" y="3641316"/>
            <a:ext cx="489469" cy="489467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</xdr:col>
      <xdr:colOff>300108</xdr:colOff>
      <xdr:row>10</xdr:row>
      <xdr:rowOff>44852</xdr:rowOff>
    </xdr:from>
    <xdr:to>
      <xdr:col>4</xdr:col>
      <xdr:colOff>12283</xdr:colOff>
      <xdr:row>11</xdr:row>
      <xdr:rowOff>175503</xdr:rowOff>
    </xdr:to>
    <xdr:grpSp>
      <xdr:nvGrpSpPr>
        <xdr:cNvPr id="23" name="Группа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2128908" y="1949852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68" name="Овал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9" name="Овал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</xdr:col>
      <xdr:colOff>309784</xdr:colOff>
      <xdr:row>17</xdr:row>
      <xdr:rowOff>3969</xdr:rowOff>
    </xdr:from>
    <xdr:to>
      <xdr:col>4</xdr:col>
      <xdr:colOff>21959</xdr:colOff>
      <xdr:row>18</xdr:row>
      <xdr:rowOff>134620</xdr:rowOff>
    </xdr:to>
    <xdr:grpSp>
      <xdr:nvGrpSpPr>
        <xdr:cNvPr id="24" name="Группа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2138584" y="3242469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66" name="Овал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7" name="Овал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4</xdr:col>
      <xdr:colOff>161484</xdr:colOff>
      <xdr:row>19</xdr:row>
      <xdr:rowOff>44193</xdr:rowOff>
    </xdr:from>
    <xdr:to>
      <xdr:col>4</xdr:col>
      <xdr:colOff>483259</xdr:colOff>
      <xdr:row>20</xdr:row>
      <xdr:rowOff>174844</xdr:rowOff>
    </xdr:to>
    <xdr:grpSp>
      <xdr:nvGrpSpPr>
        <xdr:cNvPr id="25" name="Группа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pSpPr/>
      </xdr:nvGrpSpPr>
      <xdr:grpSpPr>
        <a:xfrm>
          <a:off x="2599884" y="3663693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64" name="Овал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5" name="Овал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197997</xdr:colOff>
      <xdr:row>19</xdr:row>
      <xdr:rowOff>54774</xdr:rowOff>
    </xdr:from>
    <xdr:to>
      <xdr:col>6</xdr:col>
      <xdr:colOff>519772</xdr:colOff>
      <xdr:row>20</xdr:row>
      <xdr:rowOff>185425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3855597" y="3674274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62" name="Овал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3" name="Овал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7</xdr:col>
      <xdr:colOff>1260</xdr:colOff>
      <xdr:row>16</xdr:row>
      <xdr:rowOff>156959</xdr:rowOff>
    </xdr:from>
    <xdr:to>
      <xdr:col>7</xdr:col>
      <xdr:colOff>323035</xdr:colOff>
      <xdr:row>18</xdr:row>
      <xdr:rowOff>97110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4268460" y="3204959"/>
          <a:ext cx="321775" cy="321151"/>
          <a:chOff x="2545750" y="3537963"/>
          <a:chExt cx="825620" cy="82562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60" name="Овал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2545750" y="3537963"/>
            <a:ext cx="825620" cy="825620"/>
          </a:xfrm>
          <a:prstGeom prst="ellipse">
            <a:avLst/>
          </a:prstGeom>
          <a:gradFill>
            <a:gsLst>
              <a:gs pos="72000">
                <a:srgbClr val="392932"/>
              </a:gs>
              <a:gs pos="35000">
                <a:srgbClr val="767E9E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1" name="Овал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2713825" y="3641325"/>
            <a:ext cx="489469" cy="489469"/>
          </a:xfrm>
          <a:prstGeom prst="ellipse">
            <a:avLst/>
          </a:prstGeom>
          <a:gradFill flip="none" rotWithShape="1">
            <a:gsLst>
              <a:gs pos="24000">
                <a:srgbClr val="1F171C"/>
              </a:gs>
              <a:gs pos="61000">
                <a:srgbClr val="392932"/>
              </a:gs>
              <a:gs pos="43000">
                <a:srgbClr val="555B77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349582</xdr:colOff>
      <xdr:row>1</xdr:row>
      <xdr:rowOff>151351</xdr:rowOff>
    </xdr:from>
    <xdr:to>
      <xdr:col>9</xdr:col>
      <xdr:colOff>270607</xdr:colOff>
      <xdr:row>27</xdr:row>
      <xdr:rowOff>6176</xdr:rowOff>
    </xdr:to>
    <xdr:sp macro="" textlink="">
      <xdr:nvSpPr>
        <xdr:cNvPr id="28" name="Полилиния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959182" y="341851"/>
          <a:ext cx="4797825" cy="4807825"/>
        </a:xfrm>
        <a:custGeom>
          <a:avLst/>
          <a:gdLst>
            <a:gd name="connsiteX0" fmla="*/ 4664120 w 9312249"/>
            <a:gd name="connsiteY0" fmla="*/ 0 h 9349749"/>
            <a:gd name="connsiteX1" fmla="*/ 5634046 w 9312249"/>
            <a:gd name="connsiteY1" fmla="*/ 969926 h 9349749"/>
            <a:gd name="connsiteX2" fmla="*/ 5629502 w 9312249"/>
            <a:gd name="connsiteY2" fmla="*/ 1059921 h 9349749"/>
            <a:gd name="connsiteX3" fmla="*/ 5657874 w 9312249"/>
            <a:gd name="connsiteY3" fmla="*/ 1067553 h 9349749"/>
            <a:gd name="connsiteX4" fmla="*/ 5679543 w 9312249"/>
            <a:gd name="connsiteY4" fmla="*/ 1022571 h 9349749"/>
            <a:gd name="connsiteX5" fmla="*/ 6532404 w 9312249"/>
            <a:gd name="connsiteY5" fmla="*/ 514969 h 9349749"/>
            <a:gd name="connsiteX6" fmla="*/ 7502330 w 9312249"/>
            <a:gd name="connsiteY6" fmla="*/ 1484895 h 9349749"/>
            <a:gd name="connsiteX7" fmla="*/ 7336682 w 9312249"/>
            <a:gd name="connsiteY7" fmla="*/ 2027190 h 9349749"/>
            <a:gd name="connsiteX8" fmla="*/ 7314668 w 9312249"/>
            <a:gd name="connsiteY8" fmla="*/ 2053871 h 9349749"/>
            <a:gd name="connsiteX9" fmla="*/ 7337016 w 9312249"/>
            <a:gd name="connsiteY9" fmla="*/ 2076286 h 9349749"/>
            <a:gd name="connsiteX10" fmla="*/ 7342728 w 9312249"/>
            <a:gd name="connsiteY10" fmla="*/ 2071572 h 9349749"/>
            <a:gd name="connsiteX11" fmla="*/ 7885023 w 9312249"/>
            <a:gd name="connsiteY11" fmla="*/ 1905924 h 9349749"/>
            <a:gd name="connsiteX12" fmla="*/ 8854949 w 9312249"/>
            <a:gd name="connsiteY12" fmla="*/ 2875850 h 9349749"/>
            <a:gd name="connsiteX13" fmla="*/ 8347347 w 9312249"/>
            <a:gd name="connsiteY13" fmla="*/ 3728711 h 9349749"/>
            <a:gd name="connsiteX14" fmla="*/ 8287541 w 9312249"/>
            <a:gd name="connsiteY14" fmla="*/ 3757522 h 9349749"/>
            <a:gd name="connsiteX15" fmla="*/ 8342323 w 9312249"/>
            <a:gd name="connsiteY15" fmla="*/ 3754755 h 9349749"/>
            <a:gd name="connsiteX16" fmla="*/ 9312249 w 9312249"/>
            <a:gd name="connsiteY16" fmla="*/ 4724680 h 9349749"/>
            <a:gd name="connsiteX17" fmla="*/ 8342323 w 9312249"/>
            <a:gd name="connsiteY17" fmla="*/ 5694606 h 9349749"/>
            <a:gd name="connsiteX18" fmla="*/ 8249643 w 9312249"/>
            <a:gd name="connsiteY18" fmla="*/ 5689926 h 9349749"/>
            <a:gd name="connsiteX19" fmla="*/ 8239990 w 9312249"/>
            <a:gd name="connsiteY19" fmla="*/ 5723919 h 9349749"/>
            <a:gd name="connsiteX20" fmla="*/ 8271327 w 9312249"/>
            <a:gd name="connsiteY20" fmla="*/ 5739015 h 9349749"/>
            <a:gd name="connsiteX21" fmla="*/ 8778929 w 9312249"/>
            <a:gd name="connsiteY21" fmla="*/ 6591876 h 9349749"/>
            <a:gd name="connsiteX22" fmla="*/ 7809003 w 9312249"/>
            <a:gd name="connsiteY22" fmla="*/ 7561802 h 9349749"/>
            <a:gd name="connsiteX23" fmla="*/ 7431464 w 9312249"/>
            <a:gd name="connsiteY23" fmla="*/ 7485580 h 9349749"/>
            <a:gd name="connsiteX24" fmla="*/ 7349847 w 9312249"/>
            <a:gd name="connsiteY24" fmla="*/ 7446263 h 9349749"/>
            <a:gd name="connsiteX25" fmla="*/ 7404945 w 9312249"/>
            <a:gd name="connsiteY25" fmla="*/ 7542123 h 9349749"/>
            <a:gd name="connsiteX26" fmla="*/ 7500590 w 9312249"/>
            <a:gd name="connsiteY26" fmla="*/ 7962626 h 9349749"/>
            <a:gd name="connsiteX27" fmla="*/ 6530664 w 9312249"/>
            <a:gd name="connsiteY27" fmla="*/ 8932552 h 9349749"/>
            <a:gd name="connsiteX28" fmla="*/ 5636960 w 9312249"/>
            <a:gd name="connsiteY28" fmla="*/ 8340165 h 9349749"/>
            <a:gd name="connsiteX29" fmla="*/ 5630572 w 9312249"/>
            <a:gd name="connsiteY29" fmla="*/ 8322713 h 9349749"/>
            <a:gd name="connsiteX30" fmla="*/ 5633456 w 9312249"/>
            <a:gd name="connsiteY30" fmla="*/ 8379823 h 9349749"/>
            <a:gd name="connsiteX31" fmla="*/ 4663530 w 9312249"/>
            <a:gd name="connsiteY31" fmla="*/ 9349749 h 9349749"/>
            <a:gd name="connsiteX32" fmla="*/ 3693604 w 9312249"/>
            <a:gd name="connsiteY32" fmla="*/ 8379823 h 9349749"/>
            <a:gd name="connsiteX33" fmla="*/ 3697178 w 9312249"/>
            <a:gd name="connsiteY33" fmla="*/ 8309044 h 9349749"/>
            <a:gd name="connsiteX34" fmla="*/ 3651518 w 9312249"/>
            <a:gd name="connsiteY34" fmla="*/ 8296761 h 9349749"/>
            <a:gd name="connsiteX35" fmla="*/ 3621623 w 9312249"/>
            <a:gd name="connsiteY35" fmla="*/ 8351839 h 9349749"/>
            <a:gd name="connsiteX36" fmla="*/ 2817345 w 9312249"/>
            <a:gd name="connsiteY36" fmla="*/ 8779470 h 9349749"/>
            <a:gd name="connsiteX37" fmla="*/ 1847419 w 9312249"/>
            <a:gd name="connsiteY37" fmla="*/ 7809544 h 9349749"/>
            <a:gd name="connsiteX38" fmla="*/ 1923641 w 9312249"/>
            <a:gd name="connsiteY38" fmla="*/ 7432005 h 9349749"/>
            <a:gd name="connsiteX39" fmla="*/ 1982690 w 9312249"/>
            <a:gd name="connsiteY39" fmla="*/ 7323217 h 9349749"/>
            <a:gd name="connsiteX40" fmla="*/ 1939511 w 9312249"/>
            <a:gd name="connsiteY40" fmla="*/ 7279909 h 9349749"/>
            <a:gd name="connsiteX41" fmla="*/ 1889627 w 9312249"/>
            <a:gd name="connsiteY41" fmla="*/ 7310214 h 9349749"/>
            <a:gd name="connsiteX42" fmla="*/ 1427302 w 9312249"/>
            <a:gd name="connsiteY42" fmla="*/ 7427279 h 9349749"/>
            <a:gd name="connsiteX43" fmla="*/ 457376 w 9312249"/>
            <a:gd name="connsiteY43" fmla="*/ 6457353 h 9349749"/>
            <a:gd name="connsiteX44" fmla="*/ 964978 w 9312249"/>
            <a:gd name="connsiteY44" fmla="*/ 5604492 h 9349749"/>
            <a:gd name="connsiteX45" fmla="*/ 998480 w 9312249"/>
            <a:gd name="connsiteY45" fmla="*/ 5588353 h 9349749"/>
            <a:gd name="connsiteX46" fmla="*/ 996020 w 9312249"/>
            <a:gd name="connsiteY46" fmla="*/ 5577694 h 9349749"/>
            <a:gd name="connsiteX47" fmla="*/ 969926 w 9312249"/>
            <a:gd name="connsiteY47" fmla="*/ 5579011 h 9349749"/>
            <a:gd name="connsiteX48" fmla="*/ 0 w 9312249"/>
            <a:gd name="connsiteY48" fmla="*/ 4609086 h 9349749"/>
            <a:gd name="connsiteX49" fmla="*/ 969926 w 9312249"/>
            <a:gd name="connsiteY49" fmla="*/ 3639160 h 9349749"/>
            <a:gd name="connsiteX50" fmla="*/ 978554 w 9312249"/>
            <a:gd name="connsiteY50" fmla="*/ 3639595 h 9349749"/>
            <a:gd name="connsiteX51" fmla="*/ 965153 w 9312249"/>
            <a:gd name="connsiteY51" fmla="*/ 3633140 h 9349749"/>
            <a:gd name="connsiteX52" fmla="*/ 457551 w 9312249"/>
            <a:gd name="connsiteY52" fmla="*/ 2780279 h 9349749"/>
            <a:gd name="connsiteX53" fmla="*/ 1427477 w 9312249"/>
            <a:gd name="connsiteY53" fmla="*/ 1810353 h 9349749"/>
            <a:gd name="connsiteX54" fmla="*/ 1889802 w 9312249"/>
            <a:gd name="connsiteY54" fmla="*/ 1927418 h 9349749"/>
            <a:gd name="connsiteX55" fmla="*/ 1959225 w 9312249"/>
            <a:gd name="connsiteY55" fmla="*/ 1969593 h 9349749"/>
            <a:gd name="connsiteX56" fmla="*/ 1945408 w 9312249"/>
            <a:gd name="connsiteY56" fmla="*/ 1946852 h 9349749"/>
            <a:gd name="connsiteX57" fmla="*/ 1828343 w 9312249"/>
            <a:gd name="connsiteY57" fmla="*/ 1484526 h 9349749"/>
            <a:gd name="connsiteX58" fmla="*/ 2798269 w 9312249"/>
            <a:gd name="connsiteY58" fmla="*/ 514601 h 9349749"/>
            <a:gd name="connsiteX59" fmla="*/ 3651130 w 9312249"/>
            <a:gd name="connsiteY59" fmla="*/ 1022203 h 9349749"/>
            <a:gd name="connsiteX60" fmla="*/ 3666487 w 9312249"/>
            <a:gd name="connsiteY60" fmla="*/ 1054082 h 9349749"/>
            <a:gd name="connsiteX61" fmla="*/ 3697992 w 9312249"/>
            <a:gd name="connsiteY61" fmla="*/ 1045135 h 9349749"/>
            <a:gd name="connsiteX62" fmla="*/ 3694194 w 9312249"/>
            <a:gd name="connsiteY62" fmla="*/ 969926 h 9349749"/>
            <a:gd name="connsiteX63" fmla="*/ 4664120 w 9312249"/>
            <a:gd name="connsiteY63" fmla="*/ 0 h 934974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</a:cxnLst>
          <a:rect l="l" t="t" r="r" b="b"/>
          <a:pathLst>
            <a:path w="9312249" h="9349749">
              <a:moveTo>
                <a:pt x="4664120" y="0"/>
              </a:moveTo>
              <a:cubicBezTo>
                <a:pt x="5199795" y="0"/>
                <a:pt x="5634046" y="434251"/>
                <a:pt x="5634046" y="969926"/>
              </a:cubicBezTo>
              <a:lnTo>
                <a:pt x="5629502" y="1059921"/>
              </a:lnTo>
              <a:lnTo>
                <a:pt x="5657874" y="1067553"/>
              </a:lnTo>
              <a:lnTo>
                <a:pt x="5679543" y="1022571"/>
              </a:lnTo>
              <a:cubicBezTo>
                <a:pt x="5843790" y="720221"/>
                <a:pt x="6164127" y="514969"/>
                <a:pt x="6532404" y="514969"/>
              </a:cubicBezTo>
              <a:cubicBezTo>
                <a:pt x="7068079" y="514969"/>
                <a:pt x="7502330" y="949220"/>
                <a:pt x="7502330" y="1484895"/>
              </a:cubicBezTo>
              <a:cubicBezTo>
                <a:pt x="7502330" y="1685773"/>
                <a:pt x="7441263" y="1872389"/>
                <a:pt x="7336682" y="2027190"/>
              </a:cubicBezTo>
              <a:lnTo>
                <a:pt x="7314668" y="2053871"/>
              </a:lnTo>
              <a:lnTo>
                <a:pt x="7337016" y="2076286"/>
              </a:lnTo>
              <a:lnTo>
                <a:pt x="7342728" y="2071572"/>
              </a:lnTo>
              <a:cubicBezTo>
                <a:pt x="7497530" y="1966991"/>
                <a:pt x="7684145" y="1905924"/>
                <a:pt x="7885023" y="1905924"/>
              </a:cubicBezTo>
              <a:cubicBezTo>
                <a:pt x="8420698" y="1905924"/>
                <a:pt x="8854949" y="2340175"/>
                <a:pt x="8854949" y="2875850"/>
              </a:cubicBezTo>
              <a:cubicBezTo>
                <a:pt x="8854949" y="3244127"/>
                <a:pt x="8649698" y="3564465"/>
                <a:pt x="8347347" y="3728711"/>
              </a:cubicBezTo>
              <a:lnTo>
                <a:pt x="8287541" y="3757522"/>
              </a:lnTo>
              <a:lnTo>
                <a:pt x="8342323" y="3754755"/>
              </a:lnTo>
              <a:cubicBezTo>
                <a:pt x="8877998" y="3754755"/>
                <a:pt x="9312249" y="4189006"/>
                <a:pt x="9312249" y="4724680"/>
              </a:cubicBezTo>
              <a:cubicBezTo>
                <a:pt x="9312249" y="5260355"/>
                <a:pt x="8877998" y="5694606"/>
                <a:pt x="8342323" y="5694606"/>
              </a:cubicBezTo>
              <a:lnTo>
                <a:pt x="8249643" y="5689926"/>
              </a:lnTo>
              <a:lnTo>
                <a:pt x="8239990" y="5723919"/>
              </a:lnTo>
              <a:lnTo>
                <a:pt x="8271327" y="5739015"/>
              </a:lnTo>
              <a:cubicBezTo>
                <a:pt x="8573678" y="5903262"/>
                <a:pt x="8778929" y="6223600"/>
                <a:pt x="8778929" y="6591876"/>
              </a:cubicBezTo>
              <a:cubicBezTo>
                <a:pt x="8778929" y="7127551"/>
                <a:pt x="8344678" y="7561802"/>
                <a:pt x="7809003" y="7561802"/>
              </a:cubicBezTo>
              <a:cubicBezTo>
                <a:pt x="7675084" y="7561802"/>
                <a:pt x="7547505" y="7534661"/>
                <a:pt x="7431464" y="7485580"/>
              </a:cubicBezTo>
              <a:lnTo>
                <a:pt x="7349847" y="7446263"/>
              </a:lnTo>
              <a:lnTo>
                <a:pt x="7404945" y="7542123"/>
              </a:lnTo>
              <a:cubicBezTo>
                <a:pt x="7466240" y="7669332"/>
                <a:pt x="7500590" y="7811968"/>
                <a:pt x="7500590" y="7962626"/>
              </a:cubicBezTo>
              <a:cubicBezTo>
                <a:pt x="7500590" y="8498301"/>
                <a:pt x="7066339" y="8932552"/>
                <a:pt x="6530664" y="8932552"/>
              </a:cubicBezTo>
              <a:cubicBezTo>
                <a:pt x="6128908" y="8932552"/>
                <a:pt x="5784203" y="8688286"/>
                <a:pt x="5636960" y="8340165"/>
              </a:cubicBezTo>
              <a:lnTo>
                <a:pt x="5630572" y="8322713"/>
              </a:lnTo>
              <a:lnTo>
                <a:pt x="5633456" y="8379823"/>
              </a:lnTo>
              <a:cubicBezTo>
                <a:pt x="5633456" y="8915498"/>
                <a:pt x="5199205" y="9349749"/>
                <a:pt x="4663530" y="9349749"/>
              </a:cubicBezTo>
              <a:cubicBezTo>
                <a:pt x="4127855" y="9349749"/>
                <a:pt x="3693604" y="8915498"/>
                <a:pt x="3693604" y="8379823"/>
              </a:cubicBezTo>
              <a:lnTo>
                <a:pt x="3697178" y="8309044"/>
              </a:lnTo>
              <a:lnTo>
                <a:pt x="3651518" y="8296761"/>
              </a:lnTo>
              <a:lnTo>
                <a:pt x="3621623" y="8351839"/>
              </a:lnTo>
              <a:cubicBezTo>
                <a:pt x="3447320" y="8609841"/>
                <a:pt x="3152142" y="8779470"/>
                <a:pt x="2817345" y="8779470"/>
              </a:cubicBezTo>
              <a:cubicBezTo>
                <a:pt x="2281670" y="8779470"/>
                <a:pt x="1847419" y="8345219"/>
                <a:pt x="1847419" y="7809544"/>
              </a:cubicBezTo>
              <a:cubicBezTo>
                <a:pt x="1847419" y="7675625"/>
                <a:pt x="1874560" y="7548046"/>
                <a:pt x="1923641" y="7432005"/>
              </a:cubicBezTo>
              <a:lnTo>
                <a:pt x="1982690" y="7323217"/>
              </a:lnTo>
              <a:lnTo>
                <a:pt x="1939511" y="7279909"/>
              </a:lnTo>
              <a:lnTo>
                <a:pt x="1889627" y="7310214"/>
              </a:lnTo>
              <a:cubicBezTo>
                <a:pt x="1752195" y="7384872"/>
                <a:pt x="1594701" y="7427279"/>
                <a:pt x="1427302" y="7427279"/>
              </a:cubicBezTo>
              <a:cubicBezTo>
                <a:pt x="891627" y="7427279"/>
                <a:pt x="457376" y="6993028"/>
                <a:pt x="457376" y="6457353"/>
              </a:cubicBezTo>
              <a:cubicBezTo>
                <a:pt x="457376" y="6089077"/>
                <a:pt x="662627" y="5768739"/>
                <a:pt x="964978" y="5604492"/>
              </a:cubicBezTo>
              <a:lnTo>
                <a:pt x="998480" y="5588353"/>
              </a:lnTo>
              <a:lnTo>
                <a:pt x="996020" y="5577694"/>
              </a:lnTo>
              <a:lnTo>
                <a:pt x="969926" y="5579011"/>
              </a:lnTo>
              <a:cubicBezTo>
                <a:pt x="434251" y="5579011"/>
                <a:pt x="0" y="5144760"/>
                <a:pt x="0" y="4609086"/>
              </a:cubicBezTo>
              <a:cubicBezTo>
                <a:pt x="0" y="4073411"/>
                <a:pt x="434251" y="3639160"/>
                <a:pt x="969926" y="3639160"/>
              </a:cubicBezTo>
              <a:lnTo>
                <a:pt x="978554" y="3639595"/>
              </a:lnTo>
              <a:lnTo>
                <a:pt x="965153" y="3633140"/>
              </a:lnTo>
              <a:cubicBezTo>
                <a:pt x="662802" y="3468893"/>
                <a:pt x="457551" y="3148556"/>
                <a:pt x="457551" y="2780279"/>
              </a:cubicBezTo>
              <a:cubicBezTo>
                <a:pt x="457551" y="2244604"/>
                <a:pt x="891802" y="1810353"/>
                <a:pt x="1427477" y="1810353"/>
              </a:cubicBezTo>
              <a:cubicBezTo>
                <a:pt x="1594876" y="1810353"/>
                <a:pt x="1752370" y="1852761"/>
                <a:pt x="1889802" y="1927418"/>
              </a:cubicBezTo>
              <a:lnTo>
                <a:pt x="1959225" y="1969593"/>
              </a:lnTo>
              <a:lnTo>
                <a:pt x="1945408" y="1946852"/>
              </a:lnTo>
              <a:cubicBezTo>
                <a:pt x="1870751" y="1809419"/>
                <a:pt x="1828343" y="1651925"/>
                <a:pt x="1828343" y="1484526"/>
              </a:cubicBezTo>
              <a:cubicBezTo>
                <a:pt x="1828343" y="948852"/>
                <a:pt x="2262594" y="514601"/>
                <a:pt x="2798269" y="514601"/>
              </a:cubicBezTo>
              <a:cubicBezTo>
                <a:pt x="3166546" y="514601"/>
                <a:pt x="3486884" y="719852"/>
                <a:pt x="3651130" y="1022203"/>
              </a:cubicBezTo>
              <a:lnTo>
                <a:pt x="3666487" y="1054082"/>
              </a:lnTo>
              <a:lnTo>
                <a:pt x="3697992" y="1045135"/>
              </a:lnTo>
              <a:lnTo>
                <a:pt x="3694194" y="969926"/>
              </a:lnTo>
              <a:cubicBezTo>
                <a:pt x="3694194" y="434251"/>
                <a:pt x="4128445" y="0"/>
                <a:pt x="4664120" y="0"/>
              </a:cubicBezTo>
              <a:close/>
            </a:path>
          </a:pathLst>
        </a:custGeom>
        <a:noFill/>
        <a:ln>
          <a:solidFill>
            <a:srgbClr val="420B0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17155</xdr:colOff>
      <xdr:row>9</xdr:row>
      <xdr:rowOff>34864</xdr:rowOff>
    </xdr:from>
    <xdr:to>
      <xdr:col>7</xdr:col>
      <xdr:colOff>71167</xdr:colOff>
      <xdr:row>19</xdr:row>
      <xdr:rowOff>6586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2455555" y="1749364"/>
          <a:ext cx="1882812" cy="1876722"/>
          <a:chOff x="4711319" y="2219950"/>
          <a:chExt cx="1402176" cy="14003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grpSp>
        <xdr:nvGrpSpPr>
          <xdr:cNvPr id="30" name="Группа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GrpSpPr/>
        </xdr:nvGrpSpPr>
        <xdr:grpSpPr>
          <a:xfrm>
            <a:off x="5361990" y="2618536"/>
            <a:ext cx="739073" cy="397667"/>
            <a:chOff x="5127132" y="3866997"/>
            <a:chExt cx="739073" cy="397667"/>
          </a:xfrm>
        </xdr:grpSpPr>
        <xdr:sp macro="" textlink="">
          <xdr:nvSpPr>
            <xdr:cNvPr id="58" name="Овал 57">
              <a:extLs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9" name="Волна 58">
              <a:extLs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1" name="Группа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GrpSpPr/>
        </xdr:nvGrpSpPr>
        <xdr:grpSpPr>
          <a:xfrm rot="19581128">
            <a:off x="5239266" y="2447094"/>
            <a:ext cx="739073" cy="397667"/>
            <a:chOff x="5127132" y="3866997"/>
            <a:chExt cx="739073" cy="397667"/>
          </a:xfrm>
        </xdr:grpSpPr>
        <xdr:sp macro="" textlink="">
          <xdr:nvSpPr>
            <xdr:cNvPr id="56" name="Овал 55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7" name="Волна 56">
              <a:extLs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2" name="Группа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GrpSpPr/>
        </xdr:nvGrpSpPr>
        <xdr:grpSpPr>
          <a:xfrm rot="17616253">
            <a:off x="5040534" y="2390653"/>
            <a:ext cx="739073" cy="397667"/>
            <a:chOff x="5127132" y="3866997"/>
            <a:chExt cx="739073" cy="397667"/>
          </a:xfrm>
        </xdr:grpSpPr>
        <xdr:sp macro="" textlink="">
          <xdr:nvSpPr>
            <xdr:cNvPr id="54" name="Овал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5" name="Волна 5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3" name="Группа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GrpSpPr/>
        </xdr:nvGrpSpPr>
        <xdr:grpSpPr>
          <a:xfrm rot="15556209">
            <a:off x="4835827" y="2437998"/>
            <a:ext cx="739073" cy="397667"/>
            <a:chOff x="5127132" y="3866997"/>
            <a:chExt cx="739073" cy="397667"/>
          </a:xfrm>
        </xdr:grpSpPr>
        <xdr:sp macro="" textlink="">
          <xdr:nvSpPr>
            <xdr:cNvPr id="52" name="Овал 51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3" name="Волна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4" name="Группа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GrpSpPr/>
        </xdr:nvGrpSpPr>
        <xdr:grpSpPr>
          <a:xfrm rot="13563857">
            <a:off x="4702505" y="2585076"/>
            <a:ext cx="733955" cy="402589"/>
            <a:chOff x="5127132" y="3862075"/>
            <a:chExt cx="733955" cy="402589"/>
          </a:xfrm>
        </xdr:grpSpPr>
        <xdr:sp macro="" textlink="">
          <xdr:nvSpPr>
            <xdr:cNvPr id="50" name="Овал 49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/>
          </xdr:nvSpPr>
          <xdr:spPr>
            <a:xfrm>
              <a:off x="5420556" y="3862075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1" name="Волна 50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5" name="Группа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GrpSpPr/>
        </xdr:nvGrpSpPr>
        <xdr:grpSpPr>
          <a:xfrm rot="10640026">
            <a:off x="4711319" y="2832144"/>
            <a:ext cx="739403" cy="404766"/>
            <a:chOff x="5126802" y="3866997"/>
            <a:chExt cx="739403" cy="404766"/>
          </a:xfrm>
        </xdr:grpSpPr>
        <xdr:sp macro="" textlink="">
          <xdr:nvSpPr>
            <xdr:cNvPr id="48" name="Овал 47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9" name="Волна 48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5126802" y="4043162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6" name="Группа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GrpSpPr/>
        </xdr:nvGrpSpPr>
        <xdr:grpSpPr>
          <a:xfrm rot="8621154">
            <a:off x="4842050" y="3004795"/>
            <a:ext cx="739073" cy="397667"/>
            <a:chOff x="5127132" y="3866997"/>
            <a:chExt cx="739073" cy="397667"/>
          </a:xfrm>
        </xdr:grpSpPr>
        <xdr:sp macro="" textlink="">
          <xdr:nvSpPr>
            <xdr:cNvPr id="46" name="Овал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7" name="Волна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7" name="Группа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GrpSpPr/>
        </xdr:nvGrpSpPr>
        <xdr:grpSpPr>
          <a:xfrm rot="6656279">
            <a:off x="5043193" y="3051930"/>
            <a:ext cx="739073" cy="397667"/>
            <a:chOff x="5127132" y="3866997"/>
            <a:chExt cx="739073" cy="397667"/>
          </a:xfrm>
        </xdr:grpSpPr>
        <xdr:sp macro="" textlink="">
          <xdr:nvSpPr>
            <xdr:cNvPr id="44" name="Овал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5" name="Волна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8" name="Группа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GrpSpPr/>
        </xdr:nvGrpSpPr>
        <xdr:grpSpPr>
          <a:xfrm rot="4596235">
            <a:off x="5245476" y="2995114"/>
            <a:ext cx="739073" cy="397667"/>
            <a:chOff x="5127132" y="3866997"/>
            <a:chExt cx="739073" cy="397667"/>
          </a:xfrm>
        </xdr:grpSpPr>
        <xdr:sp macro="" textlink="">
          <xdr:nvSpPr>
            <xdr:cNvPr id="42" name="Овал 41">
              <a:extLs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3" name="Волна 42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39" name="Группа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GrpSpPr/>
        </xdr:nvGrpSpPr>
        <xdr:grpSpPr>
          <a:xfrm rot="2603883">
            <a:off x="5374422" y="2842962"/>
            <a:ext cx="739073" cy="397667"/>
            <a:chOff x="5127132" y="3866997"/>
            <a:chExt cx="739073" cy="397667"/>
          </a:xfrm>
        </xdr:grpSpPr>
        <xdr:sp macro="" textlink="">
          <xdr:nvSpPr>
            <xdr:cNvPr id="40" name="Овал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>
            <a:xfrm>
              <a:off x="5425674" y="3866997"/>
              <a:ext cx="440531" cy="283367"/>
            </a:xfrm>
            <a:prstGeom prst="ellipse">
              <a:avLst/>
            </a:prstGeom>
            <a:gradFill flip="none" rotWithShape="1">
              <a:gsLst>
                <a:gs pos="59000">
                  <a:srgbClr val="FF98B2"/>
                </a:gs>
                <a:gs pos="25000">
                  <a:schemeClr val="accent3">
                    <a:lumMod val="0"/>
                    <a:lumOff val="100000"/>
                  </a:schemeClr>
                </a:gs>
                <a:gs pos="96350">
                  <a:srgbClr val="FF4C7A"/>
                </a:gs>
                <a:gs pos="45000">
                  <a:srgbClr val="FF4C7A"/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1" name="Волна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5127132" y="4036063"/>
              <a:ext cx="709613" cy="228601"/>
            </a:xfrm>
            <a:prstGeom prst="wave">
              <a:avLst>
                <a:gd name="adj1" fmla="val 20000"/>
                <a:gd name="adj2" fmla="val -10000"/>
              </a:avLst>
            </a:prstGeom>
            <a:gradFill>
              <a:gsLst>
                <a:gs pos="0">
                  <a:srgbClr val="FF4C7A"/>
                </a:gs>
                <a:gs pos="53000">
                  <a:schemeClr val="accent3">
                    <a:lumMod val="0"/>
                    <a:lumOff val="100000"/>
                  </a:schemeClr>
                </a:gs>
                <a:gs pos="35000">
                  <a:srgbClr val="FFCDDA"/>
                </a:gs>
                <a:gs pos="63000">
                  <a:srgbClr val="FFBFCD"/>
                </a:gs>
                <a:gs pos="100000">
                  <a:srgbClr val="FF4C7A"/>
                </a:gs>
              </a:gsLst>
              <a:path path="circle">
                <a:fillToRect l="100000" t="100000"/>
              </a:path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exceltable.com/en/templates/cafe-products-sales-analysis" TargetMode="Externa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table.com/en/templates/cafe-products-sales-analysi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showGridLines="0" showRowColHeaders="0" tabSelected="1" topLeftCell="A4" zoomScaleNormal="100" workbookViewId="0">
      <selection activeCell="U30" sqref="U30"/>
    </sheetView>
  </sheetViews>
  <sheetFormatPr defaultRowHeight="15" x14ac:dyDescent="0.25"/>
  <cols>
    <col min="1" max="16384" width="9.140625" style="1"/>
  </cols>
  <sheetData>
    <row r="1" spans="1:18" ht="21" x14ac:dyDescent="0.35">
      <c r="A1" s="8">
        <f>100-B1</f>
        <v>62</v>
      </c>
      <c r="B1" s="8">
        <f>ROUND(Processing!G4*100,0)</f>
        <v>38</v>
      </c>
      <c r="C1" s="8" t="str">
        <f>" "&amp;IF(B1&lt;10,"0"&amp;B1,B1)&amp;"    "&amp;IF(B2&lt;10,"0"&amp;B2,B2)&amp;"    "&amp;IF(B3&lt;10,"0"&amp;B3,B3)&amp;"    "&amp;IF(B4&lt;10,"0"&amp;B4,B4)</f>
        <v xml:space="preserve"> 38    72    53    57</v>
      </c>
      <c r="D1" s="8"/>
      <c r="G1" s="22" t="s">
        <v>3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5">
      <c r="A2" s="8">
        <f>100-B2</f>
        <v>28</v>
      </c>
      <c r="B2" s="8">
        <f>ROUND(Processing!G3*100,0)</f>
        <v>72</v>
      </c>
      <c r="C2" s="8"/>
      <c r="D2" s="8"/>
    </row>
    <row r="3" spans="1:18" x14ac:dyDescent="0.25">
      <c r="A3" s="8">
        <f>100-B3</f>
        <v>47</v>
      </c>
      <c r="B3" s="8">
        <f>ROUND(Processing!G5*100,0)</f>
        <v>53</v>
      </c>
      <c r="C3" s="8"/>
      <c r="D3" s="8"/>
      <c r="F3" s="21" t="s">
        <v>0</v>
      </c>
      <c r="G3" s="21"/>
      <c r="H3" s="21"/>
      <c r="K3" s="21" t="s">
        <v>1</v>
      </c>
      <c r="L3" s="21"/>
      <c r="M3" s="21"/>
      <c r="N3" s="21"/>
      <c r="O3" s="21"/>
    </row>
    <row r="4" spans="1:18" x14ac:dyDescent="0.25">
      <c r="A4" s="8">
        <f>100-B4</f>
        <v>43</v>
      </c>
      <c r="B4" s="8">
        <f>ROUND(Processing!G6*100,0)</f>
        <v>57</v>
      </c>
      <c r="C4" s="8"/>
      <c r="D4" s="8"/>
    </row>
    <row r="5" spans="1:18" x14ac:dyDescent="0.25">
      <c r="A5" s="8"/>
      <c r="B5" s="8"/>
      <c r="C5" s="8"/>
      <c r="D5" s="8"/>
      <c r="I5" s="18" t="str">
        <f>Processing!C1</f>
        <v>Август</v>
      </c>
    </row>
    <row r="6" spans="1:18" x14ac:dyDescent="0.25">
      <c r="A6" s="8">
        <f>100-B6</f>
        <v>54</v>
      </c>
      <c r="B6" s="17">
        <f>ROUND(Processing!B9*100,0)</f>
        <v>46</v>
      </c>
      <c r="C6" s="8"/>
      <c r="D6" s="8"/>
    </row>
    <row r="7" spans="1:18" x14ac:dyDescent="0.25">
      <c r="A7" s="8">
        <f>100-B7</f>
        <v>46</v>
      </c>
      <c r="B7" s="17">
        <f>ROUND(Processing!B10*100,0)</f>
        <v>54</v>
      </c>
      <c r="C7" s="8" t="str">
        <f>"Кофе  "&amp;B6</f>
        <v>Кофе  46</v>
      </c>
      <c r="D7" s="8"/>
    </row>
    <row r="8" spans="1:18" x14ac:dyDescent="0.25">
      <c r="A8" s="8"/>
      <c r="B8" s="8"/>
      <c r="C8" s="8"/>
      <c r="D8" s="8"/>
    </row>
    <row r="9" spans="1:18" x14ac:dyDescent="0.25">
      <c r="A9" s="8">
        <f>100-B9</f>
        <v>19</v>
      </c>
      <c r="B9" s="8">
        <f>ROUND(Processing!G8*100,0)</f>
        <v>81</v>
      </c>
      <c r="C9" s="8" t="str">
        <f>"Маржа "&amp;100-B9&amp;"%"</f>
        <v>Маржа 19%</v>
      </c>
      <c r="D9" s="8"/>
    </row>
    <row r="40" spans="5:14" x14ac:dyDescent="0.25">
      <c r="E40" s="21" t="str">
        <f>"Общая доля себестоимости в продажной цене: "&amp;B9&amp;"%"</f>
        <v>Общая доля себестоимости в продажной цене: 81%</v>
      </c>
      <c r="F40" s="21"/>
      <c r="G40" s="21"/>
      <c r="H40" s="21"/>
      <c r="I40" s="21"/>
      <c r="J40" s="21"/>
      <c r="L40" s="21" t="s">
        <v>20</v>
      </c>
      <c r="M40" s="21"/>
      <c r="N40" s="21"/>
    </row>
  </sheetData>
  <mergeCells count="5">
    <mergeCell ref="K3:O3"/>
    <mergeCell ref="F3:H3"/>
    <mergeCell ref="E40:J40"/>
    <mergeCell ref="L40:N40"/>
    <mergeCell ref="G1:R1"/>
  </mergeCells>
  <hyperlinks>
    <hyperlink ref="G1" r:id="rId1" xr:uid="{00000000-0004-0000-0000-000000000000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9</xdr:col>
                    <xdr:colOff>152400</xdr:colOff>
                    <xdr:row>4</xdr:row>
                    <xdr:rowOff>0</xdr:rowOff>
                  </from>
                  <to>
                    <xdr:col>9</xdr:col>
                    <xdr:colOff>381000</xdr:colOff>
                    <xdr:row>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B10" sqref="B10"/>
    </sheetView>
  </sheetViews>
  <sheetFormatPr defaultRowHeight="15" x14ac:dyDescent="0.25"/>
  <cols>
    <col min="1" max="1" width="13.28515625" bestFit="1" customWidth="1"/>
    <col min="2" max="2" width="12.85546875" bestFit="1" customWidth="1"/>
    <col min="3" max="3" width="11.28515625" bestFit="1" customWidth="1"/>
    <col min="4" max="4" width="11" bestFit="1" customWidth="1"/>
    <col min="5" max="5" width="9" customWidth="1"/>
    <col min="6" max="6" width="13.7109375" customWidth="1"/>
    <col min="7" max="7" width="13.28515625" bestFit="1" customWidth="1"/>
    <col min="8" max="8" width="1.85546875" customWidth="1"/>
    <col min="9" max="9" width="10.85546875" bestFit="1" customWidth="1"/>
  </cols>
  <sheetData>
    <row r="1" spans="1:12" x14ac:dyDescent="0.25">
      <c r="A1" s="3" t="s">
        <v>21</v>
      </c>
      <c r="B1" s="4">
        <v>8</v>
      </c>
      <c r="C1" t="str">
        <f>INDEX(I1:I12,B1)</f>
        <v>Август</v>
      </c>
      <c r="I1" t="s">
        <v>4</v>
      </c>
    </row>
    <row r="2" spans="1:12" ht="60" x14ac:dyDescent="0.25">
      <c r="A2" s="12" t="s">
        <v>22</v>
      </c>
      <c r="B2" s="12" t="s">
        <v>25</v>
      </c>
      <c r="C2" s="12" t="s">
        <v>24</v>
      </c>
      <c r="D2" s="12" t="s">
        <v>23</v>
      </c>
      <c r="E2" s="12" t="s">
        <v>26</v>
      </c>
      <c r="F2" s="12" t="s">
        <v>27</v>
      </c>
      <c r="G2" s="12" t="s">
        <v>28</v>
      </c>
      <c r="I2" t="s">
        <v>5</v>
      </c>
    </row>
    <row r="3" spans="1:12" x14ac:dyDescent="0.25">
      <c r="A3" s="13" t="s">
        <v>17</v>
      </c>
      <c r="B3" s="20">
        <f>INDEX(Data!$B$2:$G$49,MATCH(Processing!$C$1&amp;Processing!$A3,Data!$G$2:$G$49,0),COLUMN())</f>
        <v>77.795999999999992</v>
      </c>
      <c r="C3" s="15">
        <f>INDEX(Data!$B$2:$G$49,MATCH(Processing!$C$1&amp;Processing!$A3,Data!$G$2:$G$49,0),COLUMN())</f>
        <v>1335</v>
      </c>
      <c r="D3" s="20">
        <f>INDEX(Data!$B$2:$G$49,MATCH(Processing!$C$1&amp;Processing!$A3,Data!$G$2:$G$49,0),COLUMN())</f>
        <v>107.779875</v>
      </c>
      <c r="E3" s="15">
        <f>INDEX(Data!$B$2:$G$49,MATCH(Processing!$C$1&amp;Processing!$A3,Data!$G$2:$G$49,0),COLUMN())</f>
        <v>958</v>
      </c>
      <c r="F3" s="16">
        <f>E3/SUM($E$3:$E$6)</f>
        <v>0.25808189655172414</v>
      </c>
      <c r="G3" s="16">
        <f>E3/C3</f>
        <v>0.7176029962546816</v>
      </c>
      <c r="I3" t="s">
        <v>6</v>
      </c>
    </row>
    <row r="4" spans="1:12" x14ac:dyDescent="0.25">
      <c r="A4" s="13" t="s">
        <v>16</v>
      </c>
      <c r="B4" s="20">
        <f>INDEX(Data!$B$2:$G$49,MATCH(Processing!$C$1&amp;Processing!$A4,Data!$G$2:$G$49,0),COLUMN())</f>
        <v>99.676124999999985</v>
      </c>
      <c r="C4" s="15">
        <f>INDEX(Data!$B$2:$G$49,MATCH(Processing!$C$1&amp;Processing!$A4,Data!$G$2:$G$49,0),COLUMN())</f>
        <v>2982</v>
      </c>
      <c r="D4" s="20">
        <f>INDEX(Data!$B$2:$G$49,MATCH(Processing!$C$1&amp;Processing!$A4,Data!$G$2:$G$49,0),COLUMN())</f>
        <v>117.50437499999998</v>
      </c>
      <c r="E4" s="15">
        <f>INDEX(Data!$B$2:$G$49,MATCH(Processing!$C$1&amp;Processing!$A4,Data!$G$2:$G$49,0),COLUMN())</f>
        <v>1137</v>
      </c>
      <c r="F4" s="16">
        <f>E4/SUM($E$3:$E$6)</f>
        <v>0.30630387931034481</v>
      </c>
      <c r="G4" s="16">
        <f>E4/C4</f>
        <v>0.38128772635814889</v>
      </c>
      <c r="I4" t="s">
        <v>7</v>
      </c>
    </row>
    <row r="5" spans="1:12" x14ac:dyDescent="0.25">
      <c r="A5" s="13" t="s">
        <v>18</v>
      </c>
      <c r="B5" s="20">
        <f>INDEX(Data!$B$2:$G$49,MATCH(Processing!$C$1&amp;Processing!$A5,Data!$G$2:$G$49,0),COLUMN())</f>
        <v>577.79737499999999</v>
      </c>
      <c r="C5" s="15">
        <f>INDEX(Data!$B$2:$G$49,MATCH(Processing!$C$1&amp;Processing!$A5,Data!$G$2:$G$49,0),COLUMN())</f>
        <v>1574</v>
      </c>
      <c r="D5" s="20">
        <f>INDEX(Data!$B$2:$G$49,MATCH(Processing!$C$1&amp;Processing!$A5,Data!$G$2:$G$49,0),COLUMN())</f>
        <v>666.12824999999998</v>
      </c>
      <c r="E5" s="15">
        <f>INDEX(Data!$B$2:$G$49,MATCH(Processing!$C$1&amp;Processing!$A5,Data!$G$2:$G$49,0),COLUMN())</f>
        <v>833</v>
      </c>
      <c r="F5" s="16">
        <f>E5/SUM($E$3:$E$6)</f>
        <v>0.22440732758620691</v>
      </c>
      <c r="G5" s="16">
        <f>E5/C5</f>
        <v>0.52922490470139771</v>
      </c>
      <c r="I5" t="s">
        <v>8</v>
      </c>
    </row>
    <row r="6" spans="1:12" x14ac:dyDescent="0.25">
      <c r="A6" s="13" t="s">
        <v>19</v>
      </c>
      <c r="B6" s="20">
        <f>INDEX(Data!$B$2:$G$49,MATCH(Processing!$C$1&amp;Processing!$A6,Data!$G$2:$G$49,0),COLUMN())</f>
        <v>271.47562499999998</v>
      </c>
      <c r="C6" s="15">
        <f>INDEX(Data!$B$2:$G$49,MATCH(Processing!$C$1&amp;Processing!$A6,Data!$G$2:$G$49,0),COLUMN())</f>
        <v>1368</v>
      </c>
      <c r="D6" s="20">
        <f>INDEX(Data!$B$2:$G$49,MATCH(Processing!$C$1&amp;Processing!$A6,Data!$G$2:$G$49,0),COLUMN())</f>
        <v>368.72062499999998</v>
      </c>
      <c r="E6" s="15">
        <f>INDEX(Data!$B$2:$G$49,MATCH(Processing!$C$1&amp;Processing!$A6,Data!$G$2:$G$49,0),COLUMN())</f>
        <v>784</v>
      </c>
      <c r="F6" s="16">
        <f>E6/SUM($E$3:$E$6)</f>
        <v>0.21120689655172414</v>
      </c>
      <c r="G6" s="16">
        <f>E6/C6</f>
        <v>0.57309941520467833</v>
      </c>
      <c r="I6" t="s">
        <v>9</v>
      </c>
    </row>
    <row r="7" spans="1:12" x14ac:dyDescent="0.25">
      <c r="B7" s="2"/>
      <c r="D7" s="2"/>
      <c r="I7" t="s">
        <v>10</v>
      </c>
    </row>
    <row r="8" spans="1:12" x14ac:dyDescent="0.25">
      <c r="B8" s="6" t="s">
        <v>29</v>
      </c>
      <c r="C8" s="5"/>
      <c r="D8" s="5"/>
      <c r="E8" s="5"/>
      <c r="F8" s="7" t="s">
        <v>30</v>
      </c>
      <c r="G8" s="14">
        <f>SUM(B3:B6)/SUM(D3:D6)</f>
        <v>0.8147909967845659</v>
      </c>
      <c r="I8" t="s">
        <v>11</v>
      </c>
    </row>
    <row r="9" spans="1:12" x14ac:dyDescent="0.25">
      <c r="A9" s="13" t="s">
        <v>16</v>
      </c>
      <c r="B9" s="16">
        <f>E3/(E3+E4)</f>
        <v>0.45727923627684963</v>
      </c>
      <c r="I9" t="s">
        <v>12</v>
      </c>
    </row>
    <row r="10" spans="1:12" x14ac:dyDescent="0.25">
      <c r="A10" s="13" t="s">
        <v>17</v>
      </c>
      <c r="B10" s="16">
        <f>E4/(E3+E4)</f>
        <v>0.54272076372315037</v>
      </c>
      <c r="I10" t="s">
        <v>13</v>
      </c>
    </row>
    <row r="11" spans="1:12" x14ac:dyDescent="0.25">
      <c r="I11" t="s">
        <v>14</v>
      </c>
    </row>
    <row r="12" spans="1:12" x14ac:dyDescent="0.25">
      <c r="I12" t="s">
        <v>15</v>
      </c>
    </row>
    <row r="14" spans="1:12" ht="21" hidden="1" x14ac:dyDescent="0.35">
      <c r="A14" s="22" t="s">
        <v>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</sheetData>
  <sortState ref="D2:D5">
    <sortCondition ref="D29:D32"/>
  </sortState>
  <mergeCells count="1">
    <mergeCell ref="A14:L14"/>
  </mergeCells>
  <hyperlinks>
    <hyperlink ref="A1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9"/>
  <sheetViews>
    <sheetView workbookViewId="0">
      <selection activeCell="M2" sqref="M2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1" bestFit="1" customWidth="1"/>
    <col min="5" max="5" width="11" bestFit="1" customWidth="1"/>
    <col min="7" max="7" width="22.28515625" style="9" bestFit="1" customWidth="1"/>
  </cols>
  <sheetData>
    <row r="1" spans="1:19" ht="45" x14ac:dyDescent="0.35">
      <c r="A1" s="6" t="s">
        <v>21</v>
      </c>
      <c r="B1" s="10" t="s">
        <v>22</v>
      </c>
      <c r="C1" s="10" t="s">
        <v>25</v>
      </c>
      <c r="D1" s="10" t="s">
        <v>24</v>
      </c>
      <c r="E1" s="10" t="s">
        <v>23</v>
      </c>
      <c r="F1" s="10" t="s">
        <v>26</v>
      </c>
      <c r="G1" s="11" t="s">
        <v>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25">
      <c r="A2" t="s">
        <v>4</v>
      </c>
      <c r="B2" t="s">
        <v>16</v>
      </c>
      <c r="C2" s="19">
        <f>$M$2*I2</f>
        <v>68.881874999999994</v>
      </c>
      <c r="D2">
        <v>2074</v>
      </c>
      <c r="E2" s="19">
        <f>K2*$M$2</f>
        <v>162.07499999999999</v>
      </c>
      <c r="F2">
        <v>560</v>
      </c>
      <c r="G2" s="9" t="str">
        <f>A2&amp;B2</f>
        <v>ЯнварьЗеленый чай</v>
      </c>
      <c r="I2" s="19">
        <v>0.85</v>
      </c>
      <c r="K2" s="19">
        <v>2</v>
      </c>
      <c r="M2">
        <v>81.037499999999994</v>
      </c>
    </row>
    <row r="3" spans="1:19" x14ac:dyDescent="0.25">
      <c r="A3" t="s">
        <v>4</v>
      </c>
      <c r="B3" t="s">
        <v>17</v>
      </c>
      <c r="C3" s="19">
        <f t="shared" ref="C3:C49" si="0">$M$2*I3</f>
        <v>137.76374999999999</v>
      </c>
      <c r="D3">
        <v>3000</v>
      </c>
      <c r="E3" s="19">
        <f t="shared" ref="E3:E49" si="1">K3*$M$2</f>
        <v>81.037499999999994</v>
      </c>
      <c r="F3">
        <v>450</v>
      </c>
      <c r="G3" s="9" t="str">
        <f t="shared" ref="G3:G49" si="2">A3&amp;B3</f>
        <v>ЯнварьЧерный кофе</v>
      </c>
      <c r="I3" s="19">
        <v>1.7</v>
      </c>
      <c r="K3" s="19">
        <v>1</v>
      </c>
    </row>
    <row r="4" spans="1:19" x14ac:dyDescent="0.25">
      <c r="A4" t="s">
        <v>4</v>
      </c>
      <c r="B4" t="s">
        <v>18</v>
      </c>
      <c r="C4" s="19">
        <f t="shared" si="0"/>
        <v>206.64562499999997</v>
      </c>
      <c r="D4">
        <v>776</v>
      </c>
      <c r="E4" s="19">
        <f t="shared" si="1"/>
        <v>243.11249999999998</v>
      </c>
      <c r="F4">
        <v>450</v>
      </c>
      <c r="G4" s="9" t="str">
        <f t="shared" si="2"/>
        <v>ЯнварьКексы</v>
      </c>
      <c r="I4" s="19">
        <v>2.5499999999999998</v>
      </c>
      <c r="K4" s="19">
        <v>3</v>
      </c>
    </row>
    <row r="5" spans="1:19" x14ac:dyDescent="0.25">
      <c r="A5" t="s">
        <v>4</v>
      </c>
      <c r="B5" t="s">
        <v>19</v>
      </c>
      <c r="C5" s="19">
        <f t="shared" si="0"/>
        <v>275.52749999999997</v>
      </c>
      <c r="D5">
        <v>347</v>
      </c>
      <c r="E5" s="19">
        <f t="shared" si="1"/>
        <v>324.14999999999998</v>
      </c>
      <c r="F5">
        <v>250</v>
      </c>
      <c r="G5" s="9" t="str">
        <f t="shared" si="2"/>
        <v>ЯнварьТорты</v>
      </c>
      <c r="I5" s="19">
        <v>3.4</v>
      </c>
      <c r="K5" s="19">
        <v>4</v>
      </c>
    </row>
    <row r="6" spans="1:19" x14ac:dyDescent="0.25">
      <c r="A6" t="s">
        <v>5</v>
      </c>
      <c r="B6" t="s">
        <v>16</v>
      </c>
      <c r="C6" s="19">
        <f t="shared" si="0"/>
        <v>89.141249999999999</v>
      </c>
      <c r="D6">
        <v>952</v>
      </c>
      <c r="E6" s="19">
        <f t="shared" si="1"/>
        <v>65.640375000000006</v>
      </c>
      <c r="F6">
        <v>752</v>
      </c>
      <c r="G6" s="9" t="str">
        <f t="shared" si="2"/>
        <v>ФевральЗеленый чай</v>
      </c>
      <c r="I6" s="19">
        <v>1.1000000000000001</v>
      </c>
      <c r="K6" s="19">
        <v>0.81</v>
      </c>
    </row>
    <row r="7" spans="1:19" x14ac:dyDescent="0.25">
      <c r="A7" t="s">
        <v>5</v>
      </c>
      <c r="B7" t="s">
        <v>17</v>
      </c>
      <c r="C7" s="19">
        <f t="shared" si="0"/>
        <v>49.432874999999996</v>
      </c>
      <c r="D7">
        <v>2122</v>
      </c>
      <c r="E7" s="19">
        <f t="shared" si="1"/>
        <v>74.554500000000004</v>
      </c>
      <c r="F7">
        <v>1538</v>
      </c>
      <c r="G7" s="9" t="str">
        <f t="shared" si="2"/>
        <v>ФевральЧерный кофе</v>
      </c>
      <c r="I7" s="19">
        <v>0.61</v>
      </c>
      <c r="K7" s="19">
        <v>0.92</v>
      </c>
    </row>
    <row r="8" spans="1:19" x14ac:dyDescent="0.25">
      <c r="A8" t="s">
        <v>5</v>
      </c>
      <c r="B8" t="s">
        <v>18</v>
      </c>
      <c r="C8" s="19">
        <f t="shared" si="0"/>
        <v>68.881875000000008</v>
      </c>
      <c r="D8">
        <v>2194</v>
      </c>
      <c r="E8" s="19">
        <f t="shared" si="1"/>
        <v>121.55624999999999</v>
      </c>
      <c r="F8">
        <v>981</v>
      </c>
      <c r="G8" s="9" t="str">
        <f t="shared" si="2"/>
        <v>ФевральКексы</v>
      </c>
      <c r="I8" s="19">
        <v>0.85000000000000009</v>
      </c>
      <c r="K8" s="19">
        <v>1.5</v>
      </c>
    </row>
    <row r="9" spans="1:19" x14ac:dyDescent="0.25">
      <c r="A9" t="s">
        <v>5</v>
      </c>
      <c r="B9" t="s">
        <v>19</v>
      </c>
      <c r="C9" s="19">
        <f t="shared" si="0"/>
        <v>98.865749999999991</v>
      </c>
      <c r="D9">
        <v>2871</v>
      </c>
      <c r="E9" s="19">
        <f t="shared" si="1"/>
        <v>137.76374999999999</v>
      </c>
      <c r="F9">
        <v>1212</v>
      </c>
      <c r="G9" s="9" t="str">
        <f t="shared" si="2"/>
        <v>ФевральТорты</v>
      </c>
      <c r="I9" s="19">
        <v>1.22</v>
      </c>
      <c r="K9" s="19">
        <v>1.7</v>
      </c>
    </row>
    <row r="10" spans="1:19" x14ac:dyDescent="0.25">
      <c r="A10" t="s">
        <v>6</v>
      </c>
      <c r="B10" t="s">
        <v>16</v>
      </c>
      <c r="C10" s="19">
        <f t="shared" si="0"/>
        <v>63.209249999999997</v>
      </c>
      <c r="D10">
        <v>2402</v>
      </c>
      <c r="E10" s="19">
        <f t="shared" si="1"/>
        <v>85.089375000000004</v>
      </c>
      <c r="F10">
        <v>349</v>
      </c>
      <c r="G10" s="9" t="str">
        <f t="shared" si="2"/>
        <v>МартЗеленый чай</v>
      </c>
      <c r="I10" s="19">
        <v>0.78</v>
      </c>
      <c r="K10" s="19">
        <v>1.05</v>
      </c>
    </row>
    <row r="11" spans="1:19" x14ac:dyDescent="0.25">
      <c r="A11" t="s">
        <v>6</v>
      </c>
      <c r="B11" t="s">
        <v>17</v>
      </c>
      <c r="C11" s="19">
        <f t="shared" si="0"/>
        <v>70.502624999999995</v>
      </c>
      <c r="D11">
        <v>2766</v>
      </c>
      <c r="E11" s="19">
        <f t="shared" si="1"/>
        <v>80.227124999999987</v>
      </c>
      <c r="F11">
        <v>286</v>
      </c>
      <c r="G11" s="9" t="str">
        <f t="shared" si="2"/>
        <v>МартЧерный кофе</v>
      </c>
      <c r="I11" s="19">
        <v>0.87</v>
      </c>
      <c r="K11" s="19">
        <v>0.99</v>
      </c>
    </row>
    <row r="12" spans="1:19" x14ac:dyDescent="0.25">
      <c r="A12" t="s">
        <v>6</v>
      </c>
      <c r="B12" t="s">
        <v>18</v>
      </c>
      <c r="C12" s="19">
        <f t="shared" si="0"/>
        <v>20.259374999999999</v>
      </c>
      <c r="D12">
        <v>824</v>
      </c>
      <c r="E12" s="19">
        <f t="shared" si="1"/>
        <v>76.175249999999991</v>
      </c>
      <c r="F12">
        <v>223</v>
      </c>
      <c r="G12" s="9" t="str">
        <f t="shared" si="2"/>
        <v>МартКексы</v>
      </c>
      <c r="I12" s="19">
        <v>0.25</v>
      </c>
      <c r="K12" s="19">
        <v>0.94</v>
      </c>
    </row>
    <row r="13" spans="1:19" x14ac:dyDescent="0.25">
      <c r="A13" t="s">
        <v>6</v>
      </c>
      <c r="B13" t="s">
        <v>19</v>
      </c>
      <c r="C13" s="19">
        <f t="shared" si="0"/>
        <v>201.78337499999998</v>
      </c>
      <c r="D13">
        <v>269</v>
      </c>
      <c r="E13" s="19">
        <f t="shared" si="1"/>
        <v>214.74937499999999</v>
      </c>
      <c r="F13">
        <v>85</v>
      </c>
      <c r="G13" s="9" t="str">
        <f t="shared" si="2"/>
        <v>МартТорты</v>
      </c>
      <c r="I13" s="19">
        <v>2.4899999999999998</v>
      </c>
      <c r="K13" s="19">
        <v>2.65</v>
      </c>
    </row>
    <row r="14" spans="1:19" x14ac:dyDescent="0.25">
      <c r="A14" t="s">
        <v>7</v>
      </c>
      <c r="B14" t="s">
        <v>16</v>
      </c>
      <c r="C14" s="19">
        <f t="shared" si="0"/>
        <v>28.363125</v>
      </c>
      <c r="D14">
        <v>4693</v>
      </c>
      <c r="E14" s="19">
        <f t="shared" si="1"/>
        <v>44.570625</v>
      </c>
      <c r="F14">
        <v>637</v>
      </c>
      <c r="G14" s="9" t="str">
        <f t="shared" si="2"/>
        <v>АпрельЗеленый чай</v>
      </c>
      <c r="I14" s="19">
        <v>0.35000000000000003</v>
      </c>
      <c r="K14" s="19">
        <v>0.55000000000000004</v>
      </c>
    </row>
    <row r="15" spans="1:19" x14ac:dyDescent="0.25">
      <c r="A15" t="s">
        <v>7</v>
      </c>
      <c r="B15" t="s">
        <v>17</v>
      </c>
      <c r="C15" s="19">
        <f t="shared" si="0"/>
        <v>153.97124999999997</v>
      </c>
      <c r="D15">
        <v>1135</v>
      </c>
      <c r="E15" s="19">
        <f t="shared" si="1"/>
        <v>163.69575</v>
      </c>
      <c r="F15">
        <v>984</v>
      </c>
      <c r="G15" s="9" t="str">
        <f t="shared" si="2"/>
        <v>АпрельЧерный кофе</v>
      </c>
      <c r="I15" s="19">
        <v>1.9</v>
      </c>
      <c r="K15" s="19">
        <v>2.02</v>
      </c>
    </row>
    <row r="16" spans="1:19" x14ac:dyDescent="0.25">
      <c r="A16" t="s">
        <v>7</v>
      </c>
      <c r="B16" t="s">
        <v>18</v>
      </c>
      <c r="C16" s="19">
        <f t="shared" si="0"/>
        <v>93.193124999999981</v>
      </c>
      <c r="D16">
        <v>1261</v>
      </c>
      <c r="E16" s="19">
        <f t="shared" si="1"/>
        <v>94.813874999999982</v>
      </c>
      <c r="F16">
        <v>691</v>
      </c>
      <c r="G16" s="9" t="str">
        <f t="shared" si="2"/>
        <v>АпрельКексы</v>
      </c>
      <c r="I16" s="19">
        <v>1.1499999999999999</v>
      </c>
      <c r="K16" s="19">
        <v>1.17</v>
      </c>
    </row>
    <row r="17" spans="1:11" x14ac:dyDescent="0.25">
      <c r="A17" t="s">
        <v>7</v>
      </c>
      <c r="B17" t="s">
        <v>19</v>
      </c>
      <c r="C17" s="19">
        <f t="shared" si="0"/>
        <v>250.40587499999998</v>
      </c>
      <c r="D17">
        <v>1302</v>
      </c>
      <c r="E17" s="19">
        <f t="shared" si="1"/>
        <v>267.42374999999998</v>
      </c>
      <c r="F17">
        <v>954</v>
      </c>
      <c r="G17" s="9" t="str">
        <f t="shared" si="2"/>
        <v>АпрельТорты</v>
      </c>
      <c r="I17" s="19">
        <v>3.09</v>
      </c>
      <c r="K17" s="19">
        <v>3.3</v>
      </c>
    </row>
    <row r="18" spans="1:11" x14ac:dyDescent="0.25">
      <c r="A18" t="s">
        <v>8</v>
      </c>
      <c r="B18" t="s">
        <v>16</v>
      </c>
      <c r="C18" s="19">
        <f t="shared" si="0"/>
        <v>44.570625</v>
      </c>
      <c r="D18">
        <v>2446</v>
      </c>
      <c r="E18" s="19">
        <f t="shared" si="1"/>
        <v>48.622499999999995</v>
      </c>
      <c r="F18">
        <v>1812</v>
      </c>
      <c r="G18" s="9" t="str">
        <f t="shared" si="2"/>
        <v>МайЗеленый чай</v>
      </c>
      <c r="I18" s="19">
        <v>0.55000000000000004</v>
      </c>
      <c r="K18" s="19">
        <v>0.6</v>
      </c>
    </row>
    <row r="19" spans="1:11" x14ac:dyDescent="0.25">
      <c r="A19" t="s">
        <v>8</v>
      </c>
      <c r="B19" t="s">
        <v>17</v>
      </c>
      <c r="C19" s="19">
        <f t="shared" si="0"/>
        <v>33.225374999999993</v>
      </c>
      <c r="D19">
        <v>1579</v>
      </c>
      <c r="E19" s="19">
        <f t="shared" si="1"/>
        <v>59.967749999999995</v>
      </c>
      <c r="F19">
        <v>1361</v>
      </c>
      <c r="G19" s="9" t="str">
        <f t="shared" si="2"/>
        <v>МайЧерный кофе</v>
      </c>
      <c r="I19" s="19">
        <v>0.41</v>
      </c>
      <c r="K19" s="19">
        <v>0.74</v>
      </c>
    </row>
    <row r="20" spans="1:11" x14ac:dyDescent="0.25">
      <c r="A20" t="s">
        <v>8</v>
      </c>
      <c r="B20" t="s">
        <v>18</v>
      </c>
      <c r="C20" s="19">
        <f t="shared" si="0"/>
        <v>117.50437499999998</v>
      </c>
      <c r="D20">
        <v>1777</v>
      </c>
      <c r="E20" s="19">
        <f t="shared" si="1"/>
        <v>166.12687499999998</v>
      </c>
      <c r="F20">
        <v>1599</v>
      </c>
      <c r="G20" s="9" t="str">
        <f t="shared" si="2"/>
        <v>МайКексы</v>
      </c>
      <c r="I20" s="19">
        <v>1.45</v>
      </c>
      <c r="K20" s="19">
        <v>2.0499999999999998</v>
      </c>
    </row>
    <row r="21" spans="1:11" x14ac:dyDescent="0.25">
      <c r="A21" t="s">
        <v>8</v>
      </c>
      <c r="B21" t="s">
        <v>19</v>
      </c>
      <c r="C21" s="19">
        <f t="shared" si="0"/>
        <v>151.54012499999999</v>
      </c>
      <c r="D21">
        <v>1293</v>
      </c>
      <c r="E21" s="19">
        <f t="shared" si="1"/>
        <v>165.31649999999999</v>
      </c>
      <c r="F21">
        <v>1150</v>
      </c>
      <c r="G21" s="9" t="str">
        <f t="shared" si="2"/>
        <v>МайТорты</v>
      </c>
      <c r="I21" s="19">
        <v>1.87</v>
      </c>
      <c r="K21" s="19">
        <v>2.04</v>
      </c>
    </row>
    <row r="22" spans="1:11" x14ac:dyDescent="0.25">
      <c r="A22" t="s">
        <v>9</v>
      </c>
      <c r="B22" t="s">
        <v>16</v>
      </c>
      <c r="C22" s="19">
        <f t="shared" si="0"/>
        <v>138.57412499999998</v>
      </c>
      <c r="D22">
        <v>811</v>
      </c>
      <c r="E22" s="19">
        <f t="shared" si="1"/>
        <v>167.74762499999997</v>
      </c>
      <c r="F22">
        <v>508</v>
      </c>
      <c r="G22" s="9" t="str">
        <f t="shared" si="2"/>
        <v>ИюньЗеленый чай</v>
      </c>
      <c r="I22" s="19">
        <v>1.71</v>
      </c>
      <c r="K22" s="19">
        <v>2.0699999999999998</v>
      </c>
    </row>
    <row r="23" spans="1:11" x14ac:dyDescent="0.25">
      <c r="A23" t="s">
        <v>9</v>
      </c>
      <c r="B23" t="s">
        <v>17</v>
      </c>
      <c r="C23" s="19">
        <f t="shared" si="0"/>
        <v>11.34525</v>
      </c>
      <c r="D23">
        <v>1690</v>
      </c>
      <c r="E23" s="19">
        <f t="shared" si="1"/>
        <v>57.536624999999994</v>
      </c>
      <c r="F23">
        <v>825</v>
      </c>
      <c r="G23" s="9" t="str">
        <f t="shared" si="2"/>
        <v>ИюньЧерный кофе</v>
      </c>
      <c r="I23" s="19">
        <v>0.14000000000000001</v>
      </c>
      <c r="K23" s="19">
        <v>0.71</v>
      </c>
    </row>
    <row r="24" spans="1:11" x14ac:dyDescent="0.25">
      <c r="A24" t="s">
        <v>9</v>
      </c>
      <c r="B24" t="s">
        <v>18</v>
      </c>
      <c r="C24" s="19">
        <f t="shared" si="0"/>
        <v>76.175249999999991</v>
      </c>
      <c r="D24">
        <v>1923</v>
      </c>
      <c r="E24" s="19">
        <f t="shared" si="1"/>
        <v>95.624249999999989</v>
      </c>
      <c r="F24">
        <v>570</v>
      </c>
      <c r="G24" s="9" t="str">
        <f t="shared" si="2"/>
        <v>ИюньКексы</v>
      </c>
      <c r="I24" s="19">
        <v>0.94</v>
      </c>
      <c r="K24" s="19">
        <v>1.18</v>
      </c>
    </row>
    <row r="25" spans="1:11" x14ac:dyDescent="0.25">
      <c r="A25" t="s">
        <v>9</v>
      </c>
      <c r="B25" t="s">
        <v>19</v>
      </c>
      <c r="C25" s="19">
        <f t="shared" si="0"/>
        <v>128.849625</v>
      </c>
      <c r="D25">
        <v>694</v>
      </c>
      <c r="E25" s="19">
        <f t="shared" si="1"/>
        <v>150.72975</v>
      </c>
      <c r="F25">
        <v>425</v>
      </c>
      <c r="G25" s="9" t="str">
        <f t="shared" si="2"/>
        <v>ИюньТорты</v>
      </c>
      <c r="I25" s="19">
        <v>1.59</v>
      </c>
      <c r="K25" s="19">
        <v>1.86</v>
      </c>
    </row>
    <row r="26" spans="1:11" x14ac:dyDescent="0.25">
      <c r="A26" t="s">
        <v>10</v>
      </c>
      <c r="B26" t="s">
        <v>16</v>
      </c>
      <c r="C26" s="19">
        <f t="shared" si="0"/>
        <v>55.105499999999999</v>
      </c>
      <c r="D26">
        <v>1347</v>
      </c>
      <c r="E26" s="19">
        <f t="shared" si="1"/>
        <v>136.14299999999997</v>
      </c>
      <c r="F26">
        <v>378</v>
      </c>
      <c r="G26" s="9" t="str">
        <f t="shared" si="2"/>
        <v>ИюльЗеленый чай</v>
      </c>
      <c r="I26" s="19">
        <v>0.68</v>
      </c>
      <c r="K26" s="19">
        <v>1.68</v>
      </c>
    </row>
    <row r="27" spans="1:11" x14ac:dyDescent="0.25">
      <c r="A27" t="s">
        <v>10</v>
      </c>
      <c r="B27" t="s">
        <v>17</v>
      </c>
      <c r="C27" s="19">
        <f t="shared" si="0"/>
        <v>83.468625000000003</v>
      </c>
      <c r="D27">
        <v>1890</v>
      </c>
      <c r="E27" s="19">
        <f t="shared" si="1"/>
        <v>101.296875</v>
      </c>
      <c r="F27">
        <v>230</v>
      </c>
      <c r="G27" s="9" t="str">
        <f t="shared" si="2"/>
        <v>ИюльЧерный кофе</v>
      </c>
      <c r="I27" s="19">
        <v>1.03</v>
      </c>
      <c r="K27" s="19">
        <v>1.25</v>
      </c>
    </row>
    <row r="28" spans="1:11" x14ac:dyDescent="0.25">
      <c r="A28" t="s">
        <v>10</v>
      </c>
      <c r="B28" t="s">
        <v>18</v>
      </c>
      <c r="C28" s="19">
        <f t="shared" si="0"/>
        <v>129.66</v>
      </c>
      <c r="D28">
        <v>527</v>
      </c>
      <c r="E28" s="19">
        <f t="shared" si="1"/>
        <v>147.48824999999999</v>
      </c>
      <c r="F28">
        <v>165</v>
      </c>
      <c r="G28" s="9" t="str">
        <f t="shared" si="2"/>
        <v>ИюльКексы</v>
      </c>
      <c r="I28" s="19">
        <v>1.6</v>
      </c>
      <c r="K28" s="19">
        <v>1.82</v>
      </c>
    </row>
    <row r="29" spans="1:11" x14ac:dyDescent="0.25">
      <c r="A29" t="s">
        <v>10</v>
      </c>
      <c r="B29" t="s">
        <v>19</v>
      </c>
      <c r="C29" s="19">
        <f t="shared" si="0"/>
        <v>491.08724999999993</v>
      </c>
      <c r="D29">
        <v>675</v>
      </c>
      <c r="E29" s="19">
        <f t="shared" si="1"/>
        <v>504.05324999999993</v>
      </c>
      <c r="F29">
        <v>399</v>
      </c>
      <c r="G29" s="9" t="str">
        <f t="shared" si="2"/>
        <v>ИюльТорты</v>
      </c>
      <c r="I29" s="19">
        <v>6.06</v>
      </c>
      <c r="K29" s="19">
        <v>6.22</v>
      </c>
    </row>
    <row r="30" spans="1:11" x14ac:dyDescent="0.25">
      <c r="A30" t="s">
        <v>11</v>
      </c>
      <c r="B30" t="s">
        <v>16</v>
      </c>
      <c r="C30" s="19">
        <f t="shared" si="0"/>
        <v>99.676124999999985</v>
      </c>
      <c r="D30">
        <v>2982</v>
      </c>
      <c r="E30" s="19">
        <f t="shared" si="1"/>
        <v>117.50437499999998</v>
      </c>
      <c r="F30">
        <v>1137</v>
      </c>
      <c r="G30" s="9" t="str">
        <f t="shared" si="2"/>
        <v>АвгустЗеленый чай</v>
      </c>
      <c r="I30" s="19">
        <v>1.23</v>
      </c>
      <c r="K30" s="19">
        <v>1.45</v>
      </c>
    </row>
    <row r="31" spans="1:11" x14ac:dyDescent="0.25">
      <c r="A31" t="s">
        <v>11</v>
      </c>
      <c r="B31" t="s">
        <v>17</v>
      </c>
      <c r="C31" s="19">
        <f t="shared" si="0"/>
        <v>77.795999999999992</v>
      </c>
      <c r="D31">
        <v>1335</v>
      </c>
      <c r="E31" s="19">
        <f t="shared" si="1"/>
        <v>107.779875</v>
      </c>
      <c r="F31">
        <v>958</v>
      </c>
      <c r="G31" s="9" t="str">
        <f t="shared" si="2"/>
        <v>АвгустЧерный кофе</v>
      </c>
      <c r="I31" s="19">
        <v>0.96</v>
      </c>
      <c r="K31" s="19">
        <v>1.33</v>
      </c>
    </row>
    <row r="32" spans="1:11" x14ac:dyDescent="0.25">
      <c r="A32" t="s">
        <v>11</v>
      </c>
      <c r="B32" t="s">
        <v>18</v>
      </c>
      <c r="C32" s="19">
        <f t="shared" si="0"/>
        <v>577.79737499999999</v>
      </c>
      <c r="D32">
        <v>1574</v>
      </c>
      <c r="E32" s="19">
        <f t="shared" si="1"/>
        <v>666.12824999999998</v>
      </c>
      <c r="F32">
        <v>833</v>
      </c>
      <c r="G32" s="9" t="str">
        <f t="shared" si="2"/>
        <v>АвгустКексы</v>
      </c>
      <c r="I32" s="19">
        <v>7.13</v>
      </c>
      <c r="K32" s="19">
        <v>8.2200000000000006</v>
      </c>
    </row>
    <row r="33" spans="1:11" x14ac:dyDescent="0.25">
      <c r="A33" t="s">
        <v>11</v>
      </c>
      <c r="B33" t="s">
        <v>19</v>
      </c>
      <c r="C33" s="19">
        <f t="shared" si="0"/>
        <v>271.47562499999998</v>
      </c>
      <c r="D33">
        <v>1368</v>
      </c>
      <c r="E33" s="19">
        <f t="shared" si="1"/>
        <v>368.72062499999998</v>
      </c>
      <c r="F33">
        <v>784</v>
      </c>
      <c r="G33" s="9" t="str">
        <f t="shared" si="2"/>
        <v>АвгустТорты</v>
      </c>
      <c r="I33" s="19">
        <v>3.3499999999999996</v>
      </c>
      <c r="K33" s="19">
        <v>4.55</v>
      </c>
    </row>
    <row r="34" spans="1:11" x14ac:dyDescent="0.25">
      <c r="A34" t="s">
        <v>12</v>
      </c>
      <c r="B34" t="s">
        <v>16</v>
      </c>
      <c r="C34" s="19">
        <f t="shared" si="0"/>
        <v>89.141249999999999</v>
      </c>
      <c r="D34">
        <v>558</v>
      </c>
      <c r="E34" s="19">
        <f t="shared" si="1"/>
        <v>93.193124999999981</v>
      </c>
      <c r="F34">
        <v>352</v>
      </c>
      <c r="G34" s="9" t="str">
        <f t="shared" si="2"/>
        <v>СентябрьЗеленый чай</v>
      </c>
      <c r="I34" s="19">
        <v>1.1000000000000001</v>
      </c>
      <c r="K34" s="19">
        <v>1.1499999999999999</v>
      </c>
    </row>
    <row r="35" spans="1:11" x14ac:dyDescent="0.25">
      <c r="A35" t="s">
        <v>12</v>
      </c>
      <c r="B35" t="s">
        <v>17</v>
      </c>
      <c r="C35" s="19">
        <f t="shared" si="0"/>
        <v>135.33262499999998</v>
      </c>
      <c r="D35">
        <v>2555</v>
      </c>
      <c r="E35" s="19">
        <f t="shared" si="1"/>
        <v>151.54012499999999</v>
      </c>
      <c r="F35">
        <v>644</v>
      </c>
      <c r="G35" s="9" t="str">
        <f t="shared" si="2"/>
        <v>СентябрьЧерный кофе</v>
      </c>
      <c r="I35" s="19">
        <v>1.67</v>
      </c>
      <c r="K35" s="19">
        <v>1.87</v>
      </c>
    </row>
    <row r="36" spans="1:11" x14ac:dyDescent="0.25">
      <c r="A36" t="s">
        <v>12</v>
      </c>
      <c r="B36" t="s">
        <v>18</v>
      </c>
      <c r="C36" s="19">
        <f t="shared" si="0"/>
        <v>213.12862499999997</v>
      </c>
      <c r="D36">
        <v>3230</v>
      </c>
      <c r="E36" s="19">
        <f t="shared" si="1"/>
        <v>239.87099999999998</v>
      </c>
      <c r="F36">
        <v>770</v>
      </c>
      <c r="G36" s="9" t="str">
        <f t="shared" si="2"/>
        <v>СентябрьКексы</v>
      </c>
      <c r="I36" s="19">
        <v>2.63</v>
      </c>
      <c r="K36" s="19">
        <v>2.96</v>
      </c>
    </row>
    <row r="37" spans="1:11" x14ac:dyDescent="0.25">
      <c r="A37" t="s">
        <v>12</v>
      </c>
      <c r="B37" t="s">
        <v>19</v>
      </c>
      <c r="C37" s="19">
        <f t="shared" si="0"/>
        <v>133.71187499999999</v>
      </c>
      <c r="D37">
        <v>1224</v>
      </c>
      <c r="E37" s="19">
        <f t="shared" si="1"/>
        <v>161.264625</v>
      </c>
      <c r="F37">
        <v>560</v>
      </c>
      <c r="G37" s="9" t="str">
        <f t="shared" si="2"/>
        <v>СентябрьТорты</v>
      </c>
      <c r="I37" s="19">
        <v>1.6500000000000001</v>
      </c>
      <c r="K37" s="19">
        <v>1.99</v>
      </c>
    </row>
    <row r="38" spans="1:11" x14ac:dyDescent="0.25">
      <c r="A38" t="s">
        <v>13</v>
      </c>
      <c r="B38" t="s">
        <v>16</v>
      </c>
      <c r="C38" s="19">
        <f t="shared" si="0"/>
        <v>108.59025</v>
      </c>
      <c r="D38">
        <v>3461</v>
      </c>
      <c r="E38" s="19">
        <f t="shared" si="1"/>
        <v>114.26287499999998</v>
      </c>
      <c r="F38">
        <v>613</v>
      </c>
      <c r="G38" s="9" t="str">
        <f t="shared" si="2"/>
        <v>ОктябрьЗеленый чай</v>
      </c>
      <c r="I38" s="19">
        <v>1.34</v>
      </c>
      <c r="K38" s="19">
        <v>1.41</v>
      </c>
    </row>
    <row r="39" spans="1:11" x14ac:dyDescent="0.25">
      <c r="A39" t="s">
        <v>13</v>
      </c>
      <c r="B39" t="s">
        <v>17</v>
      </c>
      <c r="C39" s="19">
        <f t="shared" si="0"/>
        <v>98.865749999999991</v>
      </c>
      <c r="D39">
        <v>4968</v>
      </c>
      <c r="E39" s="19">
        <f t="shared" si="1"/>
        <v>126.41849999999999</v>
      </c>
      <c r="F39">
        <v>756</v>
      </c>
      <c r="G39" s="9" t="str">
        <f t="shared" si="2"/>
        <v>ОктябрьЧерный кофе</v>
      </c>
      <c r="I39" s="19">
        <v>1.22</v>
      </c>
      <c r="K39" s="19">
        <v>1.56</v>
      </c>
    </row>
    <row r="40" spans="1:11" x14ac:dyDescent="0.25">
      <c r="A40" t="s">
        <v>13</v>
      </c>
      <c r="B40" t="s">
        <v>18</v>
      </c>
      <c r="C40" s="19">
        <f t="shared" si="0"/>
        <v>457.861875</v>
      </c>
      <c r="D40">
        <v>3411</v>
      </c>
      <c r="E40" s="19">
        <f t="shared" si="1"/>
        <v>512.96737499999995</v>
      </c>
      <c r="F40">
        <v>543</v>
      </c>
      <c r="G40" s="9" t="str">
        <f t="shared" si="2"/>
        <v>ОктябрьКексы</v>
      </c>
      <c r="I40" s="19">
        <v>5.65</v>
      </c>
      <c r="K40" s="19">
        <v>6.33</v>
      </c>
    </row>
    <row r="41" spans="1:11" x14ac:dyDescent="0.25">
      <c r="A41" t="s">
        <v>13</v>
      </c>
      <c r="B41" t="s">
        <v>19</v>
      </c>
      <c r="C41" s="19">
        <f t="shared" si="0"/>
        <v>1084.2817499999999</v>
      </c>
      <c r="D41">
        <v>2404</v>
      </c>
      <c r="E41" s="19">
        <f t="shared" si="1"/>
        <v>1198.5446249999998</v>
      </c>
      <c r="F41">
        <v>669</v>
      </c>
      <c r="G41" s="9" t="str">
        <f t="shared" si="2"/>
        <v>ОктябрьТорты</v>
      </c>
      <c r="I41" s="19">
        <v>13.38</v>
      </c>
      <c r="K41" s="19">
        <v>14.79</v>
      </c>
    </row>
    <row r="42" spans="1:11" x14ac:dyDescent="0.25">
      <c r="A42" t="s">
        <v>14</v>
      </c>
      <c r="B42" t="s">
        <v>16</v>
      </c>
      <c r="C42" s="19">
        <f t="shared" si="0"/>
        <v>101.296875</v>
      </c>
      <c r="D42">
        <v>4465</v>
      </c>
      <c r="E42" s="19">
        <f t="shared" si="1"/>
        <v>102.917625</v>
      </c>
      <c r="F42">
        <v>1161</v>
      </c>
      <c r="G42" s="9" t="str">
        <f t="shared" si="2"/>
        <v>НоябрьЗеленый чай</v>
      </c>
      <c r="I42" s="19">
        <v>1.25</v>
      </c>
      <c r="K42" s="19">
        <v>1.27</v>
      </c>
    </row>
    <row r="43" spans="1:11" x14ac:dyDescent="0.25">
      <c r="A43" t="s">
        <v>14</v>
      </c>
      <c r="B43" t="s">
        <v>17</v>
      </c>
      <c r="C43" s="19">
        <f t="shared" si="0"/>
        <v>130.47037499999999</v>
      </c>
      <c r="D43">
        <v>2912</v>
      </c>
      <c r="E43" s="19">
        <f t="shared" si="1"/>
        <v>173.42025000000001</v>
      </c>
      <c r="F43">
        <v>1208</v>
      </c>
      <c r="G43" s="9" t="str">
        <f t="shared" si="2"/>
        <v>НоябрьЧерный кофе</v>
      </c>
      <c r="I43" s="19">
        <v>1.61</v>
      </c>
      <c r="K43" s="19">
        <v>2.14</v>
      </c>
    </row>
    <row r="44" spans="1:11" x14ac:dyDescent="0.25">
      <c r="A44" t="s">
        <v>14</v>
      </c>
      <c r="B44" t="s">
        <v>18</v>
      </c>
      <c r="C44" s="19">
        <f t="shared" si="0"/>
        <v>227.71537499999997</v>
      </c>
      <c r="D44">
        <v>2563</v>
      </c>
      <c r="E44" s="19">
        <f t="shared" si="1"/>
        <v>228.52574999999996</v>
      </c>
      <c r="F44">
        <v>1000</v>
      </c>
      <c r="G44" s="9" t="str">
        <f t="shared" si="2"/>
        <v>НоябрьКексы</v>
      </c>
      <c r="I44" s="19">
        <v>2.8099999999999996</v>
      </c>
      <c r="K44" s="19">
        <v>2.82</v>
      </c>
    </row>
    <row r="45" spans="1:11" x14ac:dyDescent="0.25">
      <c r="A45" t="s">
        <v>14</v>
      </c>
      <c r="B45" t="s">
        <v>19</v>
      </c>
      <c r="C45" s="19">
        <f t="shared" si="0"/>
        <v>149.10900000000001</v>
      </c>
      <c r="D45">
        <v>3138</v>
      </c>
      <c r="E45" s="19">
        <f t="shared" si="1"/>
        <v>155.59199999999998</v>
      </c>
      <c r="F45">
        <v>1880</v>
      </c>
      <c r="G45" s="9" t="str">
        <f t="shared" si="2"/>
        <v>НоябрьТорты</v>
      </c>
      <c r="I45" s="19">
        <v>1.84</v>
      </c>
      <c r="K45" s="19">
        <v>1.92</v>
      </c>
    </row>
    <row r="46" spans="1:11" x14ac:dyDescent="0.25">
      <c r="A46" t="s">
        <v>15</v>
      </c>
      <c r="B46" t="s">
        <v>16</v>
      </c>
      <c r="C46" s="19">
        <f t="shared" si="0"/>
        <v>47.812125000000002</v>
      </c>
      <c r="D46">
        <v>1000</v>
      </c>
      <c r="E46" s="19">
        <f t="shared" si="1"/>
        <v>58.346999999999994</v>
      </c>
      <c r="F46">
        <v>875</v>
      </c>
      <c r="G46" s="9" t="str">
        <f t="shared" si="2"/>
        <v>ДекабрьЗеленый чай</v>
      </c>
      <c r="I46" s="19">
        <v>0.59000000000000008</v>
      </c>
      <c r="K46" s="19">
        <v>0.72</v>
      </c>
    </row>
    <row r="47" spans="1:11" x14ac:dyDescent="0.25">
      <c r="A47" t="s">
        <v>15</v>
      </c>
      <c r="B47" t="s">
        <v>17</v>
      </c>
      <c r="C47" s="19">
        <f t="shared" si="0"/>
        <v>119.12512499999998</v>
      </c>
      <c r="D47">
        <v>1300</v>
      </c>
      <c r="E47" s="19">
        <f t="shared" si="1"/>
        <v>145.86750000000001</v>
      </c>
      <c r="F47">
        <v>1090</v>
      </c>
      <c r="G47" s="9" t="str">
        <f t="shared" si="2"/>
        <v>ДекабрьЧерный кофе</v>
      </c>
      <c r="I47" s="19">
        <v>1.47</v>
      </c>
      <c r="K47" s="19">
        <v>1.8</v>
      </c>
    </row>
    <row r="48" spans="1:11" x14ac:dyDescent="0.25">
      <c r="A48" t="s">
        <v>15</v>
      </c>
      <c r="B48" t="s">
        <v>18</v>
      </c>
      <c r="C48" s="19">
        <f t="shared" si="0"/>
        <v>289.30387499999995</v>
      </c>
      <c r="D48">
        <v>1736</v>
      </c>
      <c r="E48" s="19">
        <f t="shared" si="1"/>
        <v>393.03187499999996</v>
      </c>
      <c r="F48">
        <v>1337</v>
      </c>
      <c r="G48" s="9" t="str">
        <f t="shared" si="2"/>
        <v>ДекабрьКексы</v>
      </c>
      <c r="I48" s="19">
        <v>3.57</v>
      </c>
      <c r="K48" s="19">
        <v>4.8499999999999996</v>
      </c>
    </row>
    <row r="49" spans="1:11" x14ac:dyDescent="0.25">
      <c r="A49" t="s">
        <v>15</v>
      </c>
      <c r="B49" t="s">
        <v>19</v>
      </c>
      <c r="C49" s="19">
        <f t="shared" si="0"/>
        <v>811.99574999999993</v>
      </c>
      <c r="D49">
        <v>1200</v>
      </c>
      <c r="E49" s="19">
        <f t="shared" si="1"/>
        <v>979.7433749999999</v>
      </c>
      <c r="F49">
        <v>972</v>
      </c>
      <c r="G49" s="9" t="str">
        <f t="shared" si="2"/>
        <v>ДекабрьТорты</v>
      </c>
      <c r="I49" s="19">
        <v>10.02</v>
      </c>
      <c r="K49" s="19">
        <v>12.09</v>
      </c>
    </row>
  </sheetData>
  <mergeCells count="1">
    <mergeCell ref="H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U30" sqref="U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DASHBOARD</vt:lpstr>
      <vt:lpstr>Processing</vt:lpstr>
      <vt:lpstr>Data</vt:lpstr>
      <vt:lpstr>Resources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Сергей</cp:lastModifiedBy>
  <dcterms:created xsi:type="dcterms:W3CDTF">2020-08-03T14:19:09Z</dcterms:created>
  <dcterms:modified xsi:type="dcterms:W3CDTF">2024-03-01T16:50:48Z</dcterms:modified>
</cp:coreProperties>
</file>