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0490" windowHeight="9045"/>
  </bookViews>
  <sheets>
    <sheet name="DASHBOARD" sheetId="1" r:id="rId1"/>
    <sheet name="Processing" sheetId="2" r:id="rId2"/>
    <sheet name="Data" sheetId="3" r:id="rId3"/>
  </sheets>
  <definedNames>
    <definedName name="Срез_Месяц">#N/A</definedName>
  </definedNames>
  <calcPr calcId="145621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2" i="2"/>
  <c r="E13" i="2"/>
  <c r="E10" i="2"/>
  <c r="D11" i="2"/>
  <c r="D12" i="2"/>
  <c r="D13" i="2"/>
  <c r="D10" i="2"/>
  <c r="E5" i="2"/>
  <c r="E6" i="2"/>
  <c r="E7" i="2"/>
  <c r="E4" i="2"/>
  <c r="D5" i="2"/>
  <c r="D6" i="2"/>
  <c r="D7" i="2"/>
  <c r="D4" i="2"/>
  <c r="J4" i="3"/>
  <c r="J5" i="3"/>
  <c r="J6" i="3"/>
  <c r="J7" i="3"/>
  <c r="J8" i="3"/>
  <c r="J9" i="3"/>
  <c r="J10" i="3"/>
  <c r="J11" i="3"/>
  <c r="J12" i="3"/>
  <c r="J13" i="3"/>
  <c r="J14" i="3"/>
  <c r="J3" i="3"/>
  <c r="G4" i="2" l="1"/>
  <c r="G7" i="2"/>
  <c r="F11" i="2"/>
  <c r="G11" i="2" s="1"/>
  <c r="F5" i="2"/>
  <c r="G6" i="2"/>
  <c r="G5" i="2"/>
  <c r="F10" i="2"/>
  <c r="G10" i="2" s="1"/>
  <c r="F7" i="2"/>
  <c r="F13" i="2"/>
  <c r="G13" i="2" s="1"/>
  <c r="F6" i="2"/>
  <c r="F12" i="2"/>
  <c r="G12" i="2" s="1"/>
  <c r="F4" i="2"/>
</calcChain>
</file>

<file path=xl/sharedStrings.xml><?xml version="1.0" encoding="utf-8"?>
<sst xmlns="http://schemas.openxmlformats.org/spreadsheetml/2006/main" count="23" uniqueCount="22">
  <si>
    <t>Дата</t>
  </si>
  <si>
    <t>Месяц</t>
  </si>
  <si>
    <t>Значения</t>
  </si>
  <si>
    <t>Туалетная крышка</t>
  </si>
  <si>
    <t>Салфетки бумажные</t>
  </si>
  <si>
    <t>Бумажное полотенце</t>
  </si>
  <si>
    <t>Бумага туалетная</t>
  </si>
  <si>
    <t>Бумага для принтера</t>
  </si>
  <si>
    <t>Перфорированная бумага</t>
  </si>
  <si>
    <t>Фото бумага</t>
  </si>
  <si>
    <t>Ватман</t>
  </si>
  <si>
    <t>Предметы гигиены</t>
  </si>
  <si>
    <t>Офисные принадлежности</t>
  </si>
  <si>
    <t>Сумма по полю Туалетная крышка</t>
  </si>
  <si>
    <t>Сумма по полю Салфетки бумажные</t>
  </si>
  <si>
    <t>Сумма по полю Бумажное полотенце</t>
  </si>
  <si>
    <t>Сумма по полю Бумага туалетная</t>
  </si>
  <si>
    <t>Сумма по полю Бумага для принтера</t>
  </si>
  <si>
    <t>Сумма по полю Перфорированная бумага</t>
  </si>
  <si>
    <t>Сумма по полю Фото бумага</t>
  </si>
  <si>
    <t>Сумма по полю Ватман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</si>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</sst>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8"/>
      <color theme="1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sz val="9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9"/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microsoft.com/office/2011/relationships/chartStyle" Target="style1.xml"/><Relationship Id="rId4" Type="http://schemas.openxmlformats.org/officeDocument/2006/relationships/image" Target="../media/image4.png"/><Relationship Id="rId9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microsoft.com/office/2011/relationships/chartStyle" Target="style2.xml"/><Relationship Id="rId4" Type="http://schemas.openxmlformats.org/officeDocument/2006/relationships/image" Target="../media/image12.png"/><Relationship Id="rId9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Data!$B$1</c:f>
          <c:strCache>
            <c:ptCount val="1"/>
            <c:pt idx="0">
              <c:v>Предметы гигиены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Processing!$D$4:$D$7</c:f>
              <c:strCache>
                <c:ptCount val="4"/>
                <c:pt idx="0">
                  <c:v>Туалетная крышка</c:v>
                </c:pt>
                <c:pt idx="1">
                  <c:v>Салфетки бумажные</c:v>
                </c:pt>
                <c:pt idx="2">
                  <c:v>Бумажное полотенце</c:v>
                </c:pt>
                <c:pt idx="3">
                  <c:v>Бумага туалетная</c:v>
                </c:pt>
              </c:strCache>
            </c:strRef>
          </c:cat>
          <c:val>
            <c:numRef>
              <c:f>Processing!$F$4:$F$7</c:f>
              <c:numCache>
                <c:formatCode>General</c:formatCode>
                <c:ptCount val="4"/>
                <c:pt idx="0">
                  <c:v>41.2</c:v>
                </c:pt>
                <c:pt idx="1">
                  <c:v>41.2</c:v>
                </c:pt>
                <c:pt idx="2">
                  <c:v>41.2</c:v>
                </c:pt>
                <c:pt idx="3">
                  <c:v>41.2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Processing!$D$4:$D$7</c:f>
              <c:strCache>
                <c:ptCount val="4"/>
                <c:pt idx="0">
                  <c:v>Туалетная крышка</c:v>
                </c:pt>
                <c:pt idx="1">
                  <c:v>Салфетки бумажные</c:v>
                </c:pt>
                <c:pt idx="2">
                  <c:v>Бумажное полотенце</c:v>
                </c:pt>
                <c:pt idx="3">
                  <c:v>Бумага туалетная</c:v>
                </c:pt>
              </c:strCache>
            </c:strRef>
          </c:cat>
          <c:val>
            <c:numRef>
              <c:f>Processing!$E$4:$E$7</c:f>
              <c:numCache>
                <c:formatCode>General</c:formatCode>
                <c:ptCount val="4"/>
                <c:pt idx="0">
                  <c:v>103</c:v>
                </c:pt>
                <c:pt idx="1">
                  <c:v>84</c:v>
                </c:pt>
                <c:pt idx="2">
                  <c:v>24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Processing!$G$3</c:f>
              <c:strCache>
                <c:ptCount val="1"/>
                <c:pt idx="0">
                  <c:v>20%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Processing!$E$4</c:f>
                  <c:strCache>
                    <c:ptCount val="1"/>
                    <c:pt idx="0">
                      <c:v>103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1023622047244"/>
                      <c:h val="7.400481189851268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strRef>
                  <c:f>Processing!$E$5</c:f>
                  <c:strCache>
                    <c:ptCount val="1"/>
                    <c:pt idx="0">
                      <c:v>84</c:v>
                    </c:pt>
                  </c:strCache>
                </c:strRef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1023622047244"/>
                      <c:h val="6.474555263925342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strRef>
                  <c:f>Processing!$E$6</c:f>
                  <c:strCache>
                    <c:ptCount val="1"/>
                    <c:pt idx="0">
                      <c:v>24</c:v>
                    </c:pt>
                  </c:strCache>
                </c:strRef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1023622047244"/>
                      <c:h val="6.474555263925342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strRef>
                  <c:f>Processing!$E$7</c:f>
                  <c:strCache>
                    <c:ptCount val="1"/>
                    <c:pt idx="0">
                      <c:v>100</c:v>
                    </c:pt>
                  </c:strCache>
                </c:strRef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1023622047244"/>
                      <c:h val="6.4745552639253426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Processing!$G$4:$G$7</c:f>
              <c:numCache>
                <c:formatCode>General</c:formatCode>
                <c:ptCount val="4"/>
                <c:pt idx="0">
                  <c:v>20.6</c:v>
                </c:pt>
                <c:pt idx="1">
                  <c:v>39.6</c:v>
                </c:pt>
                <c:pt idx="2">
                  <c:v>99.6</c:v>
                </c:pt>
                <c:pt idx="3">
                  <c:v>23.6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Processing!$E$4:$E$7</c15:f>
                <c15:dlblRangeCache>
                  <c:ptCount val="4"/>
                  <c:pt idx="0">
                    <c:v>1020</c:v>
                  </c:pt>
                  <c:pt idx="1">
                    <c:v>913</c:v>
                  </c:pt>
                  <c:pt idx="2">
                    <c:v>843</c:v>
                  </c:pt>
                  <c:pt idx="3">
                    <c:v>675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84418048"/>
        <c:axId val="270373376"/>
      </c:barChart>
      <c:catAx>
        <c:axId val="84418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373376"/>
        <c:crosses val="autoZero"/>
        <c:auto val="1"/>
        <c:lblAlgn val="ctr"/>
        <c:lblOffset val="100"/>
        <c:noMultiLvlLbl val="0"/>
      </c:catAx>
      <c:valAx>
        <c:axId val="270373376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84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Data!$F$1</c:f>
          <c:strCache>
            <c:ptCount val="1"/>
            <c:pt idx="0">
              <c:v>Офисные принадлежности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Processing!$D$10:$D$13</c:f>
              <c:strCache>
                <c:ptCount val="4"/>
                <c:pt idx="0">
                  <c:v>Бумага для принтера</c:v>
                </c:pt>
                <c:pt idx="1">
                  <c:v>Перфорированная бумага</c:v>
                </c:pt>
                <c:pt idx="2">
                  <c:v>Фото бумага</c:v>
                </c:pt>
                <c:pt idx="3">
                  <c:v>Ватман</c:v>
                </c:pt>
              </c:strCache>
            </c:strRef>
          </c:cat>
          <c:val>
            <c:numRef>
              <c:f>Processing!$E$10:$E$13</c:f>
              <c:numCache>
                <c:formatCode>General</c:formatCode>
                <c:ptCount val="4"/>
                <c:pt idx="0">
                  <c:v>47</c:v>
                </c:pt>
                <c:pt idx="1">
                  <c:v>48</c:v>
                </c:pt>
                <c:pt idx="2">
                  <c:v>122</c:v>
                </c:pt>
                <c:pt idx="3">
                  <c:v>111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Processing!$D$10:$D$13</c:f>
              <c:strCache>
                <c:ptCount val="4"/>
                <c:pt idx="0">
                  <c:v>Бумага для принтера</c:v>
                </c:pt>
                <c:pt idx="1">
                  <c:v>Перфорированная бумага</c:v>
                </c:pt>
                <c:pt idx="2">
                  <c:v>Фото бумага</c:v>
                </c:pt>
                <c:pt idx="3">
                  <c:v>Ватман</c:v>
                </c:pt>
              </c:strCache>
            </c:strRef>
          </c:cat>
          <c:val>
            <c:numRef>
              <c:f>Processing!$F$10:$F$13</c:f>
              <c:numCache>
                <c:formatCode>General</c:formatCode>
                <c:ptCount val="4"/>
                <c:pt idx="0">
                  <c:v>24.400000000000002</c:v>
                </c:pt>
                <c:pt idx="1">
                  <c:v>24.400000000000002</c:v>
                </c:pt>
                <c:pt idx="2">
                  <c:v>24.400000000000002</c:v>
                </c:pt>
                <c:pt idx="3">
                  <c:v>24.400000000000002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Processing!$E$10</c:f>
                  <c:strCache>
                    <c:ptCount val="1"/>
                    <c:pt idx="0">
                      <c:v>47</c:v>
                    </c:pt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strRef>
                  <c:f>Processing!$E$11</c:f>
                  <c:strCache>
                    <c:ptCount val="1"/>
                    <c:pt idx="0">
                      <c:v>48</c:v>
                    </c:pt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strRef>
                  <c:f>Processing!$E$12</c:f>
                  <c:strCache>
                    <c:ptCount val="1"/>
                    <c:pt idx="0">
                      <c:v>122</c:v>
                    </c:pt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strRef>
                  <c:f>Processing!$E$13</c:f>
                  <c:strCache>
                    <c:ptCount val="1"/>
                    <c:pt idx="0">
                      <c:v>111</c:v>
                    </c:pt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Processing!$D$10:$D$13</c:f>
              <c:strCache>
                <c:ptCount val="4"/>
                <c:pt idx="0">
                  <c:v>Бумага для принтера</c:v>
                </c:pt>
                <c:pt idx="1">
                  <c:v>Перфорированная бумага</c:v>
                </c:pt>
                <c:pt idx="2">
                  <c:v>Фото бумага</c:v>
                </c:pt>
                <c:pt idx="3">
                  <c:v>Ватман</c:v>
                </c:pt>
              </c:strCache>
            </c:strRef>
          </c:cat>
          <c:val>
            <c:numRef>
              <c:f>Processing!$G$10:$G$13</c:f>
              <c:numCache>
                <c:formatCode>General</c:formatCode>
                <c:ptCount val="4"/>
                <c:pt idx="0">
                  <c:v>12.200000000000001</c:v>
                </c:pt>
                <c:pt idx="1">
                  <c:v>12.200000000000001</c:v>
                </c:pt>
                <c:pt idx="2">
                  <c:v>12.200000000000001</c:v>
                </c:pt>
                <c:pt idx="3">
                  <c:v>12.200000000000001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Processing!$E$10:$E$13</c15:f>
                <c15:dlblRangeCache>
                  <c:ptCount val="4"/>
                  <c:pt idx="0">
                    <c:v>816</c:v>
                  </c:pt>
                  <c:pt idx="1">
                    <c:v>770</c:v>
                  </c:pt>
                  <c:pt idx="2">
                    <c:v>1122</c:v>
                  </c:pt>
                  <c:pt idx="3">
                    <c:v>684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3216640"/>
        <c:axId val="270375680"/>
      </c:barChart>
      <c:catAx>
        <c:axId val="1432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375680"/>
        <c:crosses val="autoZero"/>
        <c:auto val="1"/>
        <c:lblAlgn val="ctr"/>
        <c:lblOffset val="100"/>
        <c:noMultiLvlLbl val="0"/>
      </c:catAx>
      <c:valAx>
        <c:axId val="27037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2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38100</xdr:rowOff>
    </xdr:from>
    <xdr:to>
      <xdr:col>14</xdr:col>
      <xdr:colOff>279400</xdr:colOff>
      <xdr:row>16</xdr:row>
      <xdr:rowOff>180975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38100</xdr:rowOff>
    </xdr:from>
    <xdr:to>
      <xdr:col>7</xdr:col>
      <xdr:colOff>98425</xdr:colOff>
      <xdr:row>16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247650</xdr:colOff>
      <xdr:row>17</xdr:row>
      <xdr:rowOff>47625</xdr:rowOff>
    </xdr:from>
    <xdr:to>
      <xdr:col>14</xdr:col>
      <xdr:colOff>95250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Месяц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286125"/>
              <a:ext cx="83820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6</xdr:col>
      <xdr:colOff>190500</xdr:colOff>
      <xdr:row>21</xdr:row>
      <xdr:rowOff>158162</xdr:rowOff>
    </xdr:to>
    <xdr:grpSp>
      <xdr:nvGrpSpPr>
        <xdr:cNvPr id="3" name="Группа 2"/>
        <xdr:cNvGrpSpPr/>
      </xdr:nvGrpSpPr>
      <xdr:grpSpPr>
        <a:xfrm>
          <a:off x="3989917" y="3534833"/>
          <a:ext cx="3090333" cy="729662"/>
          <a:chOff x="3394074" y="4406874"/>
          <a:chExt cx="2495550" cy="729662"/>
        </a:xfrm>
      </xdr:grpSpPr>
      <xdr:sp macro="" textlink="">
        <xdr:nvSpPr>
          <xdr:cNvPr id="4" name="Прямоугольник 3"/>
          <xdr:cNvSpPr/>
        </xdr:nvSpPr>
        <xdr:spPr>
          <a:xfrm>
            <a:off x="3394074" y="4406874"/>
            <a:ext cx="1514475" cy="722724"/>
          </a:xfrm>
          <a:prstGeom prst="rect">
            <a:avLst/>
          </a:prstGeom>
          <a:solidFill>
            <a:srgbClr val="F8745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" name="Прямоугольник 4"/>
          <xdr:cNvSpPr/>
        </xdr:nvSpPr>
        <xdr:spPr>
          <a:xfrm>
            <a:off x="4908549" y="4413812"/>
            <a:ext cx="981075" cy="722724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400050</xdr:colOff>
      <xdr:row>31</xdr:row>
      <xdr:rowOff>145253</xdr:rowOff>
    </xdr:to>
    <xdr:grpSp>
      <xdr:nvGrpSpPr>
        <xdr:cNvPr id="6" name="Группа 5"/>
        <xdr:cNvGrpSpPr/>
      </xdr:nvGrpSpPr>
      <xdr:grpSpPr>
        <a:xfrm>
          <a:off x="0" y="3534833"/>
          <a:ext cx="3077633" cy="2621753"/>
          <a:chOff x="6981825" y="2062169"/>
          <a:chExt cx="2495550" cy="2621753"/>
        </a:xfrm>
      </xdr:grpSpPr>
      <xdr:sp macro="" textlink="">
        <xdr:nvSpPr>
          <xdr:cNvPr id="7" name="Цилиндр 6"/>
          <xdr:cNvSpPr/>
        </xdr:nvSpPr>
        <xdr:spPr>
          <a:xfrm rot="5400000">
            <a:off x="7093747" y="1950247"/>
            <a:ext cx="2271706" cy="2495550"/>
          </a:xfrm>
          <a:prstGeom prst="can">
            <a:avLst>
              <a:gd name="adj" fmla="val 42191"/>
            </a:avLst>
          </a:prstGeom>
          <a:gradFill>
            <a:gsLst>
              <a:gs pos="61000">
                <a:srgbClr val="8AD39E"/>
              </a:gs>
              <a:gs pos="0">
                <a:srgbClr val="9BD9AD"/>
              </a:gs>
              <a:gs pos="79000">
                <a:srgbClr val="66C681"/>
              </a:gs>
              <a:gs pos="39000">
                <a:srgbClr val="8AD39E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Прямоугольник 7"/>
          <xdr:cNvSpPr/>
        </xdr:nvSpPr>
        <xdr:spPr>
          <a:xfrm>
            <a:off x="6981825" y="3276600"/>
            <a:ext cx="1514475" cy="1407322"/>
          </a:xfrm>
          <a:prstGeom prst="rect">
            <a:avLst/>
          </a:prstGeom>
          <a:solidFill>
            <a:srgbClr val="8AD39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Овал 8"/>
          <xdr:cNvSpPr/>
        </xdr:nvSpPr>
        <xdr:spPr>
          <a:xfrm>
            <a:off x="8834437" y="2794000"/>
            <a:ext cx="355600" cy="774700"/>
          </a:xfrm>
          <a:prstGeom prst="ellipse">
            <a:avLst/>
          </a:prstGeom>
          <a:solidFill>
            <a:srgbClr val="E6C6A0"/>
          </a:solidFill>
          <a:ln>
            <a:noFill/>
          </a:ln>
          <a:effectLst>
            <a:innerShdw blurRad="203200" dist="165100">
              <a:schemeClr val="tx1">
                <a:alpha val="36000"/>
              </a:scheme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342900</xdr:colOff>
      <xdr:row>34</xdr:row>
      <xdr:rowOff>9525</xdr:rowOff>
    </xdr:from>
    <xdr:to>
      <xdr:col>2</xdr:col>
      <xdr:colOff>219075</xdr:colOff>
      <xdr:row>37</xdr:row>
      <xdr:rowOff>167687</xdr:rowOff>
    </xdr:to>
    <xdr:grpSp>
      <xdr:nvGrpSpPr>
        <xdr:cNvPr id="10" name="Группа 9"/>
        <xdr:cNvGrpSpPr/>
      </xdr:nvGrpSpPr>
      <xdr:grpSpPr>
        <a:xfrm>
          <a:off x="342900" y="6592358"/>
          <a:ext cx="3252258" cy="729662"/>
          <a:chOff x="3394074" y="4406874"/>
          <a:chExt cx="2495550" cy="729662"/>
        </a:xfrm>
      </xdr:grpSpPr>
      <xdr:sp macro="" textlink="">
        <xdr:nvSpPr>
          <xdr:cNvPr id="11" name="Прямоугольник 10"/>
          <xdr:cNvSpPr/>
        </xdr:nvSpPr>
        <xdr:spPr>
          <a:xfrm>
            <a:off x="3394074" y="4406874"/>
            <a:ext cx="1514475" cy="722724"/>
          </a:xfrm>
          <a:prstGeom prst="rect">
            <a:avLst/>
          </a:prstGeom>
          <a:solidFill>
            <a:srgbClr val="8AD39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Прямоугольник 11"/>
          <xdr:cNvSpPr/>
        </xdr:nvSpPr>
        <xdr:spPr>
          <a:xfrm>
            <a:off x="4908549" y="4413812"/>
            <a:ext cx="981075" cy="722724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0</xdr:colOff>
      <xdr:row>23</xdr:row>
      <xdr:rowOff>0</xdr:rowOff>
    </xdr:from>
    <xdr:to>
      <xdr:col>6</xdr:col>
      <xdr:colOff>190500</xdr:colOff>
      <xdr:row>36</xdr:row>
      <xdr:rowOff>145253</xdr:rowOff>
    </xdr:to>
    <xdr:grpSp>
      <xdr:nvGrpSpPr>
        <xdr:cNvPr id="13" name="Группа 12"/>
        <xdr:cNvGrpSpPr/>
      </xdr:nvGrpSpPr>
      <xdr:grpSpPr>
        <a:xfrm>
          <a:off x="3989917" y="4487333"/>
          <a:ext cx="3090333" cy="2621753"/>
          <a:chOff x="6981825" y="2062169"/>
          <a:chExt cx="2495550" cy="2621753"/>
        </a:xfrm>
      </xdr:grpSpPr>
      <xdr:sp macro="" textlink="">
        <xdr:nvSpPr>
          <xdr:cNvPr id="14" name="Цилиндр 13"/>
          <xdr:cNvSpPr/>
        </xdr:nvSpPr>
        <xdr:spPr>
          <a:xfrm rot="5400000">
            <a:off x="7093747" y="1950247"/>
            <a:ext cx="2271706" cy="2495550"/>
          </a:xfrm>
          <a:prstGeom prst="can">
            <a:avLst>
              <a:gd name="adj" fmla="val 42191"/>
            </a:avLst>
          </a:prstGeom>
          <a:gradFill>
            <a:gsLst>
              <a:gs pos="61000">
                <a:srgbClr val="F8745F"/>
              </a:gs>
              <a:gs pos="0">
                <a:srgbClr val="F9836F"/>
              </a:gs>
              <a:gs pos="79000">
                <a:srgbClr val="F75D43"/>
              </a:gs>
              <a:gs pos="39000">
                <a:srgbClr val="F8745F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" name="Прямоугольник 14"/>
          <xdr:cNvSpPr/>
        </xdr:nvSpPr>
        <xdr:spPr>
          <a:xfrm>
            <a:off x="6981825" y="3276600"/>
            <a:ext cx="1514475" cy="1407322"/>
          </a:xfrm>
          <a:prstGeom prst="rect">
            <a:avLst/>
          </a:prstGeom>
          <a:solidFill>
            <a:srgbClr val="F8745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" name="Овал 15"/>
          <xdr:cNvSpPr/>
        </xdr:nvSpPr>
        <xdr:spPr>
          <a:xfrm>
            <a:off x="8834437" y="2794000"/>
            <a:ext cx="355600" cy="774700"/>
          </a:xfrm>
          <a:prstGeom prst="ellipse">
            <a:avLst/>
          </a:prstGeom>
          <a:solidFill>
            <a:srgbClr val="E6C6A0"/>
          </a:solidFill>
          <a:ln>
            <a:noFill/>
          </a:ln>
          <a:effectLst>
            <a:innerShdw blurRad="203200" dist="165100">
              <a:schemeClr val="tx1">
                <a:alpha val="36000"/>
              </a:scheme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57150</xdr:colOff>
      <xdr:row>31</xdr:row>
      <xdr:rowOff>145253</xdr:rowOff>
    </xdr:to>
    <xdr:grpSp>
      <xdr:nvGrpSpPr>
        <xdr:cNvPr id="17" name="Группа 16"/>
        <xdr:cNvGrpSpPr/>
      </xdr:nvGrpSpPr>
      <xdr:grpSpPr>
        <a:xfrm>
          <a:off x="8117417" y="3534833"/>
          <a:ext cx="2512483" cy="2621753"/>
          <a:chOff x="6981825" y="2062169"/>
          <a:chExt cx="2495550" cy="2621753"/>
        </a:xfrm>
      </xdr:grpSpPr>
      <xdr:sp macro="" textlink="">
        <xdr:nvSpPr>
          <xdr:cNvPr id="18" name="Цилиндр 17"/>
          <xdr:cNvSpPr/>
        </xdr:nvSpPr>
        <xdr:spPr>
          <a:xfrm rot="5400000">
            <a:off x="7093747" y="1950247"/>
            <a:ext cx="2271706" cy="2495550"/>
          </a:xfrm>
          <a:prstGeom prst="can">
            <a:avLst>
              <a:gd name="adj" fmla="val 42191"/>
            </a:avLst>
          </a:prstGeom>
          <a:gradFill>
            <a:gsLst>
              <a:gs pos="61000">
                <a:srgbClr val="F3AE15"/>
              </a:gs>
              <a:gs pos="0">
                <a:srgbClr val="F6C14C"/>
              </a:gs>
              <a:gs pos="79000">
                <a:srgbClr val="DF9D0B"/>
              </a:gs>
              <a:gs pos="39000">
                <a:srgbClr val="F3AE15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Прямоугольник 18"/>
          <xdr:cNvSpPr/>
        </xdr:nvSpPr>
        <xdr:spPr>
          <a:xfrm>
            <a:off x="6981825" y="3276600"/>
            <a:ext cx="1514475" cy="1407322"/>
          </a:xfrm>
          <a:prstGeom prst="rect">
            <a:avLst/>
          </a:prstGeom>
          <a:solidFill>
            <a:srgbClr val="F3AE1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Овал 19"/>
          <xdr:cNvSpPr/>
        </xdr:nvSpPr>
        <xdr:spPr>
          <a:xfrm>
            <a:off x="8834437" y="2794000"/>
            <a:ext cx="355600" cy="774700"/>
          </a:xfrm>
          <a:prstGeom prst="ellipse">
            <a:avLst/>
          </a:prstGeom>
          <a:solidFill>
            <a:srgbClr val="E6C6A0"/>
          </a:solidFill>
          <a:ln>
            <a:noFill/>
          </a:ln>
          <a:effectLst>
            <a:innerShdw blurRad="203200" dist="165100">
              <a:schemeClr val="tx1">
                <a:alpha val="36000"/>
              </a:scheme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8</xdr:col>
      <xdr:colOff>0</xdr:colOff>
      <xdr:row>34</xdr:row>
      <xdr:rowOff>0</xdr:rowOff>
    </xdr:from>
    <xdr:to>
      <xdr:col>12</xdr:col>
      <xdr:colOff>57150</xdr:colOff>
      <xdr:row>37</xdr:row>
      <xdr:rowOff>158162</xdr:rowOff>
    </xdr:to>
    <xdr:grpSp>
      <xdr:nvGrpSpPr>
        <xdr:cNvPr id="21" name="Группа 20"/>
        <xdr:cNvGrpSpPr/>
      </xdr:nvGrpSpPr>
      <xdr:grpSpPr>
        <a:xfrm>
          <a:off x="8117417" y="6582833"/>
          <a:ext cx="2512483" cy="729662"/>
          <a:chOff x="3394074" y="4406874"/>
          <a:chExt cx="2495550" cy="729662"/>
        </a:xfrm>
      </xdr:grpSpPr>
      <xdr:sp macro="" textlink="">
        <xdr:nvSpPr>
          <xdr:cNvPr id="22" name="Прямоугольник 21"/>
          <xdr:cNvSpPr/>
        </xdr:nvSpPr>
        <xdr:spPr>
          <a:xfrm>
            <a:off x="3394074" y="4406874"/>
            <a:ext cx="1514475" cy="722724"/>
          </a:xfrm>
          <a:prstGeom prst="rect">
            <a:avLst/>
          </a:prstGeom>
          <a:solidFill>
            <a:srgbClr val="F3AE1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Прямоугольник 22"/>
          <xdr:cNvSpPr/>
        </xdr:nvSpPr>
        <xdr:spPr>
          <a:xfrm>
            <a:off x="4908549" y="4413812"/>
            <a:ext cx="981075" cy="722724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14</xdr:col>
      <xdr:colOff>0</xdr:colOff>
      <xdr:row>18</xdr:row>
      <xdr:rowOff>0</xdr:rowOff>
    </xdr:from>
    <xdr:to>
      <xdr:col>18</xdr:col>
      <xdr:colOff>57150</xdr:colOff>
      <xdr:row>31</xdr:row>
      <xdr:rowOff>145253</xdr:rowOff>
    </xdr:to>
    <xdr:grpSp>
      <xdr:nvGrpSpPr>
        <xdr:cNvPr id="24" name="Группа 23"/>
        <xdr:cNvGrpSpPr/>
      </xdr:nvGrpSpPr>
      <xdr:grpSpPr>
        <a:xfrm>
          <a:off x="11800417" y="3534833"/>
          <a:ext cx="2512483" cy="2621753"/>
          <a:chOff x="6981825" y="2062169"/>
          <a:chExt cx="2495550" cy="2621753"/>
        </a:xfrm>
      </xdr:grpSpPr>
      <xdr:sp macro="" textlink="">
        <xdr:nvSpPr>
          <xdr:cNvPr id="25" name="Цилиндр 24"/>
          <xdr:cNvSpPr/>
        </xdr:nvSpPr>
        <xdr:spPr>
          <a:xfrm rot="5400000">
            <a:off x="7093747" y="1950247"/>
            <a:ext cx="2271706" cy="2495550"/>
          </a:xfrm>
          <a:prstGeom prst="can">
            <a:avLst>
              <a:gd name="adj" fmla="val 42191"/>
            </a:avLst>
          </a:prstGeom>
          <a:gradFill>
            <a:gsLst>
              <a:gs pos="61000">
                <a:srgbClr val="85D5CC"/>
              </a:gs>
              <a:gs pos="0">
                <a:srgbClr val="B7E7E1"/>
              </a:gs>
              <a:gs pos="79000">
                <a:srgbClr val="60CABD"/>
              </a:gs>
              <a:gs pos="39000">
                <a:srgbClr val="86D6CD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6" name="Прямоугольник 25"/>
          <xdr:cNvSpPr/>
        </xdr:nvSpPr>
        <xdr:spPr>
          <a:xfrm>
            <a:off x="6981825" y="3276600"/>
            <a:ext cx="1514475" cy="1407322"/>
          </a:xfrm>
          <a:prstGeom prst="rect">
            <a:avLst/>
          </a:prstGeom>
          <a:solidFill>
            <a:srgbClr val="86D6C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7" name="Овал 26"/>
          <xdr:cNvSpPr/>
        </xdr:nvSpPr>
        <xdr:spPr>
          <a:xfrm>
            <a:off x="8834437" y="2794000"/>
            <a:ext cx="355600" cy="774700"/>
          </a:xfrm>
          <a:prstGeom prst="ellipse">
            <a:avLst/>
          </a:prstGeom>
          <a:solidFill>
            <a:srgbClr val="E6C6A0"/>
          </a:solidFill>
          <a:ln>
            <a:noFill/>
          </a:ln>
          <a:effectLst>
            <a:innerShdw blurRad="203200" dist="165100">
              <a:schemeClr val="tx1">
                <a:alpha val="36000"/>
              </a:scheme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57150</xdr:colOff>
      <xdr:row>36</xdr:row>
      <xdr:rowOff>158162</xdr:rowOff>
    </xdr:to>
    <xdr:grpSp>
      <xdr:nvGrpSpPr>
        <xdr:cNvPr id="28" name="Группа 27"/>
        <xdr:cNvGrpSpPr/>
      </xdr:nvGrpSpPr>
      <xdr:grpSpPr>
        <a:xfrm>
          <a:off x="11800417" y="6392333"/>
          <a:ext cx="2512483" cy="729662"/>
          <a:chOff x="3394074" y="4406874"/>
          <a:chExt cx="2495550" cy="729662"/>
        </a:xfrm>
      </xdr:grpSpPr>
      <xdr:sp macro="" textlink="">
        <xdr:nvSpPr>
          <xdr:cNvPr id="29" name="Прямоугольник 28"/>
          <xdr:cNvSpPr/>
        </xdr:nvSpPr>
        <xdr:spPr>
          <a:xfrm>
            <a:off x="3394074" y="4406874"/>
            <a:ext cx="1514475" cy="722724"/>
          </a:xfrm>
          <a:prstGeom prst="rect">
            <a:avLst/>
          </a:prstGeom>
          <a:solidFill>
            <a:srgbClr val="86D6C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0" name="Прямоугольник 29"/>
          <xdr:cNvSpPr/>
        </xdr:nvSpPr>
        <xdr:spPr>
          <a:xfrm>
            <a:off x="4908549" y="4413812"/>
            <a:ext cx="981075" cy="722724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247650</xdr:colOff>
      <xdr:row>41</xdr:row>
      <xdr:rowOff>114300</xdr:rowOff>
    </xdr:from>
    <xdr:to>
      <xdr:col>4</xdr:col>
      <xdr:colOff>547262</xdr:colOff>
      <xdr:row>47</xdr:row>
      <xdr:rowOff>42984</xdr:rowOff>
    </xdr:to>
    <xdr:grpSp>
      <xdr:nvGrpSpPr>
        <xdr:cNvPr id="35" name="Группа 34"/>
        <xdr:cNvGrpSpPr/>
      </xdr:nvGrpSpPr>
      <xdr:grpSpPr>
        <a:xfrm>
          <a:off x="3623733" y="8030633"/>
          <a:ext cx="2585612" cy="1071684"/>
          <a:chOff x="5132320" y="3023316"/>
          <a:chExt cx="1995062" cy="1071684"/>
        </a:xfrm>
      </xdr:grpSpPr>
      <xdr:sp macro="" textlink="">
        <xdr:nvSpPr>
          <xdr:cNvPr id="36" name="Прямоугольник 35"/>
          <xdr:cNvSpPr/>
        </xdr:nvSpPr>
        <xdr:spPr>
          <a:xfrm>
            <a:off x="5724525" y="3471864"/>
            <a:ext cx="1402857" cy="623136"/>
          </a:xfrm>
          <a:prstGeom prst="rect">
            <a:avLst/>
          </a:prstGeom>
          <a:solidFill>
            <a:srgbClr val="2E2E2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7" name="Блок-схема: сохраненные данные 36"/>
          <xdr:cNvSpPr/>
        </xdr:nvSpPr>
        <xdr:spPr>
          <a:xfrm flipH="1">
            <a:off x="5478887" y="3023316"/>
            <a:ext cx="1648495" cy="888642"/>
          </a:xfrm>
          <a:prstGeom prst="flowChartOnlineStorage">
            <a:avLst/>
          </a:prstGeom>
          <a:gradFill>
            <a:gsLst>
              <a:gs pos="0">
                <a:srgbClr val="0F0F11"/>
              </a:gs>
              <a:gs pos="55000">
                <a:srgbClr val="2E2E2E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8" name="Блок-схема: сохраненные данные 37"/>
          <xdr:cNvSpPr/>
        </xdr:nvSpPr>
        <xdr:spPr>
          <a:xfrm flipH="1">
            <a:off x="5491541" y="3196833"/>
            <a:ext cx="1585534" cy="720000"/>
          </a:xfrm>
          <a:prstGeom prst="flowChartOnlineStorage">
            <a:avLst/>
          </a:prstGeom>
          <a:gradFill flip="none" rotWithShape="1">
            <a:gsLst>
              <a:gs pos="0">
                <a:srgbClr val="464F4E"/>
              </a:gs>
              <a:gs pos="21000">
                <a:srgbClr val="242424"/>
              </a:gs>
            </a:gsLst>
            <a:lin ang="0" scaled="0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" name="Полилиния 38"/>
          <xdr:cNvSpPr/>
        </xdr:nvSpPr>
        <xdr:spPr>
          <a:xfrm>
            <a:off x="6685138" y="3555762"/>
            <a:ext cx="261938" cy="236914"/>
          </a:xfrm>
          <a:custGeom>
            <a:avLst/>
            <a:gdLst>
              <a:gd name="connsiteX0" fmla="*/ 1009 w 261938"/>
              <a:gd name="connsiteY0" fmla="*/ 0 h 236914"/>
              <a:gd name="connsiteX1" fmla="*/ 260929 w 261938"/>
              <a:gd name="connsiteY1" fmla="*/ 0 h 236914"/>
              <a:gd name="connsiteX2" fmla="*/ 261938 w 261938"/>
              <a:gd name="connsiteY2" fmla="*/ 8711 h 236914"/>
              <a:gd name="connsiteX3" fmla="*/ 130969 w 261938"/>
              <a:gd name="connsiteY3" fmla="*/ 236914 h 236914"/>
              <a:gd name="connsiteX4" fmla="*/ 0 w 261938"/>
              <a:gd name="connsiteY4" fmla="*/ 8711 h 2369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938" h="236914">
                <a:moveTo>
                  <a:pt x="1009" y="0"/>
                </a:moveTo>
                <a:lnTo>
                  <a:pt x="260929" y="0"/>
                </a:lnTo>
                <a:lnTo>
                  <a:pt x="261938" y="8711"/>
                </a:lnTo>
                <a:cubicBezTo>
                  <a:pt x="261938" y="134744"/>
                  <a:pt x="203301" y="236914"/>
                  <a:pt x="130969" y="236914"/>
                </a:cubicBezTo>
                <a:cubicBezTo>
                  <a:pt x="58637" y="236914"/>
                  <a:pt x="0" y="134744"/>
                  <a:pt x="0" y="8711"/>
                </a:cubicBezTo>
                <a:close/>
              </a:path>
            </a:pathLst>
          </a:custGeom>
          <a:gradFill flip="none" rotWithShape="1">
            <a:gsLst>
              <a:gs pos="87000">
                <a:srgbClr val="1A1C1B"/>
              </a:gs>
              <a:gs pos="0">
                <a:srgbClr val="535957"/>
              </a:gs>
            </a:gsLst>
            <a:lin ang="8100000" scaled="1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Блок-схема: сохраненные данные 39"/>
          <xdr:cNvSpPr/>
        </xdr:nvSpPr>
        <xdr:spPr>
          <a:xfrm>
            <a:off x="5734050" y="3206358"/>
            <a:ext cx="1135397" cy="584950"/>
          </a:xfrm>
          <a:prstGeom prst="flowChartOnlineStorage">
            <a:avLst/>
          </a:prstGeom>
          <a:gradFill>
            <a:gsLst>
              <a:gs pos="100000">
                <a:srgbClr val="414141"/>
              </a:gs>
              <a:gs pos="81000">
                <a:srgbClr val="262626"/>
              </a:gs>
              <a:gs pos="0">
                <a:srgbClr val="909998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Блок-схема: сохраненные данные 40"/>
          <xdr:cNvSpPr/>
        </xdr:nvSpPr>
        <xdr:spPr>
          <a:xfrm>
            <a:off x="5132320" y="3023316"/>
            <a:ext cx="1699027" cy="888642"/>
          </a:xfrm>
          <a:prstGeom prst="flowChartOnlineStorage">
            <a:avLst/>
          </a:prstGeom>
          <a:gradFill>
            <a:gsLst>
              <a:gs pos="100000">
                <a:srgbClr val="414141"/>
              </a:gs>
              <a:gs pos="80000">
                <a:srgbClr val="262626"/>
              </a:gs>
              <a:gs pos="0">
                <a:srgbClr val="909998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0</xdr:colOff>
      <xdr:row>42</xdr:row>
      <xdr:rowOff>0</xdr:rowOff>
    </xdr:from>
    <xdr:to>
      <xdr:col>9</xdr:col>
      <xdr:colOff>166262</xdr:colOff>
      <xdr:row>47</xdr:row>
      <xdr:rowOff>119184</xdr:rowOff>
    </xdr:to>
    <xdr:grpSp>
      <xdr:nvGrpSpPr>
        <xdr:cNvPr id="45" name="Группа 44"/>
        <xdr:cNvGrpSpPr/>
      </xdr:nvGrpSpPr>
      <xdr:grpSpPr>
        <a:xfrm>
          <a:off x="6889750" y="8106833"/>
          <a:ext cx="2007762" cy="1071684"/>
          <a:chOff x="5132320" y="3023316"/>
          <a:chExt cx="1995062" cy="1071684"/>
        </a:xfrm>
      </xdr:grpSpPr>
      <xdr:sp macro="" textlink="">
        <xdr:nvSpPr>
          <xdr:cNvPr id="46" name="Прямоугольник 45"/>
          <xdr:cNvSpPr/>
        </xdr:nvSpPr>
        <xdr:spPr>
          <a:xfrm>
            <a:off x="5724525" y="3471864"/>
            <a:ext cx="1402857" cy="623136"/>
          </a:xfrm>
          <a:prstGeom prst="rect">
            <a:avLst/>
          </a:prstGeom>
          <a:solidFill>
            <a:srgbClr val="32737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7" name="Блок-схема: сохраненные данные 46"/>
          <xdr:cNvSpPr/>
        </xdr:nvSpPr>
        <xdr:spPr>
          <a:xfrm flipH="1">
            <a:off x="5478887" y="3023316"/>
            <a:ext cx="1648495" cy="888642"/>
          </a:xfrm>
          <a:prstGeom prst="flowChartOnlineStorage">
            <a:avLst/>
          </a:prstGeom>
          <a:gradFill>
            <a:gsLst>
              <a:gs pos="0">
                <a:srgbClr val="173A40"/>
              </a:gs>
              <a:gs pos="55000">
                <a:srgbClr val="327378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8" name="Блок-схема: сохраненные данные 47"/>
          <xdr:cNvSpPr/>
        </xdr:nvSpPr>
        <xdr:spPr>
          <a:xfrm flipH="1">
            <a:off x="5491541" y="3196833"/>
            <a:ext cx="1585534" cy="720000"/>
          </a:xfrm>
          <a:prstGeom prst="flowChartOnlineStorage">
            <a:avLst/>
          </a:prstGeom>
          <a:gradFill flip="none" rotWithShape="1">
            <a:gsLst>
              <a:gs pos="0">
                <a:srgbClr val="44909D"/>
              </a:gs>
              <a:gs pos="21000">
                <a:srgbClr val="1D3E43"/>
              </a:gs>
            </a:gsLst>
            <a:lin ang="0" scaled="0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9" name="Полилиния 48"/>
          <xdr:cNvSpPr/>
        </xdr:nvSpPr>
        <xdr:spPr>
          <a:xfrm>
            <a:off x="6685138" y="3555762"/>
            <a:ext cx="261938" cy="236914"/>
          </a:xfrm>
          <a:custGeom>
            <a:avLst/>
            <a:gdLst>
              <a:gd name="connsiteX0" fmla="*/ 1009 w 261938"/>
              <a:gd name="connsiteY0" fmla="*/ 0 h 236914"/>
              <a:gd name="connsiteX1" fmla="*/ 260929 w 261938"/>
              <a:gd name="connsiteY1" fmla="*/ 0 h 236914"/>
              <a:gd name="connsiteX2" fmla="*/ 261938 w 261938"/>
              <a:gd name="connsiteY2" fmla="*/ 8711 h 236914"/>
              <a:gd name="connsiteX3" fmla="*/ 130969 w 261938"/>
              <a:gd name="connsiteY3" fmla="*/ 236914 h 236914"/>
              <a:gd name="connsiteX4" fmla="*/ 0 w 261938"/>
              <a:gd name="connsiteY4" fmla="*/ 8711 h 2369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938" h="236914">
                <a:moveTo>
                  <a:pt x="1009" y="0"/>
                </a:moveTo>
                <a:lnTo>
                  <a:pt x="260929" y="0"/>
                </a:lnTo>
                <a:lnTo>
                  <a:pt x="261938" y="8711"/>
                </a:lnTo>
                <a:cubicBezTo>
                  <a:pt x="261938" y="134744"/>
                  <a:pt x="203301" y="236914"/>
                  <a:pt x="130969" y="236914"/>
                </a:cubicBezTo>
                <a:cubicBezTo>
                  <a:pt x="58637" y="236914"/>
                  <a:pt x="0" y="134744"/>
                  <a:pt x="0" y="8711"/>
                </a:cubicBezTo>
                <a:close/>
              </a:path>
            </a:pathLst>
          </a:custGeom>
          <a:gradFill flip="none" rotWithShape="1">
            <a:gsLst>
              <a:gs pos="87000">
                <a:srgbClr val="2B5E62"/>
              </a:gs>
              <a:gs pos="0">
                <a:srgbClr val="69BACF"/>
              </a:gs>
            </a:gsLst>
            <a:lin ang="8100000" scaled="1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0" name="Блок-схема: сохраненные данные 49"/>
          <xdr:cNvSpPr/>
        </xdr:nvSpPr>
        <xdr:spPr>
          <a:xfrm>
            <a:off x="5734050" y="3206358"/>
            <a:ext cx="1135397" cy="584950"/>
          </a:xfrm>
          <a:prstGeom prst="flowChartOnlineStorage">
            <a:avLst/>
          </a:prstGeom>
          <a:gradFill>
            <a:gsLst>
              <a:gs pos="100000">
                <a:srgbClr val="3C696E"/>
              </a:gs>
              <a:gs pos="81000">
                <a:srgbClr val="26515A"/>
              </a:gs>
              <a:gs pos="0">
                <a:srgbClr val="6EB5CB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1" name="Блок-схема: сохраненные данные 50"/>
          <xdr:cNvSpPr/>
        </xdr:nvSpPr>
        <xdr:spPr>
          <a:xfrm>
            <a:off x="5132320" y="3023316"/>
            <a:ext cx="1699027" cy="888642"/>
          </a:xfrm>
          <a:prstGeom prst="flowChartOnlineStorage">
            <a:avLst/>
          </a:prstGeom>
          <a:gradFill>
            <a:gsLst>
              <a:gs pos="100000">
                <a:srgbClr val="4E9AA8"/>
              </a:gs>
              <a:gs pos="81000">
                <a:srgbClr val="33737D"/>
              </a:gs>
              <a:gs pos="0">
                <a:srgbClr val="8BC8E5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10</xdr:col>
      <xdr:colOff>0</xdr:colOff>
      <xdr:row>41</xdr:row>
      <xdr:rowOff>123825</xdr:rowOff>
    </xdr:from>
    <xdr:to>
      <xdr:col>13</xdr:col>
      <xdr:colOff>166262</xdr:colOff>
      <xdr:row>47</xdr:row>
      <xdr:rowOff>52509</xdr:rowOff>
    </xdr:to>
    <xdr:grpSp>
      <xdr:nvGrpSpPr>
        <xdr:cNvPr id="55" name="Группа 54"/>
        <xdr:cNvGrpSpPr/>
      </xdr:nvGrpSpPr>
      <xdr:grpSpPr>
        <a:xfrm>
          <a:off x="9345083" y="8040158"/>
          <a:ext cx="2007762" cy="1071684"/>
          <a:chOff x="5132320" y="3023316"/>
          <a:chExt cx="1995062" cy="1071684"/>
        </a:xfrm>
      </xdr:grpSpPr>
      <xdr:sp macro="" textlink="">
        <xdr:nvSpPr>
          <xdr:cNvPr id="56" name="Прямоугольник 55"/>
          <xdr:cNvSpPr/>
        </xdr:nvSpPr>
        <xdr:spPr>
          <a:xfrm>
            <a:off x="5724525" y="3471864"/>
            <a:ext cx="1402857" cy="623136"/>
          </a:xfrm>
          <a:prstGeom prst="rect">
            <a:avLst/>
          </a:prstGeom>
          <a:solidFill>
            <a:srgbClr val="BF4A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7" name="Блок-схема: сохраненные данные 56"/>
          <xdr:cNvSpPr/>
        </xdr:nvSpPr>
        <xdr:spPr>
          <a:xfrm flipH="1">
            <a:off x="5478887" y="3023316"/>
            <a:ext cx="1648495" cy="888642"/>
          </a:xfrm>
          <a:prstGeom prst="flowChartOnlineStorage">
            <a:avLst/>
          </a:prstGeom>
          <a:gradFill>
            <a:gsLst>
              <a:gs pos="0">
                <a:srgbClr val="862B3D"/>
              </a:gs>
              <a:gs pos="55000">
                <a:srgbClr val="BF4A64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8" name="Блок-схема: сохраненные данные 57"/>
          <xdr:cNvSpPr/>
        </xdr:nvSpPr>
        <xdr:spPr>
          <a:xfrm flipH="1">
            <a:off x="5491541" y="3196833"/>
            <a:ext cx="1585534" cy="720000"/>
          </a:xfrm>
          <a:prstGeom prst="flowChartOnlineStorage">
            <a:avLst/>
          </a:prstGeom>
          <a:gradFill flip="none" rotWithShape="1">
            <a:gsLst>
              <a:gs pos="0">
                <a:srgbClr val="D66577"/>
              </a:gs>
              <a:gs pos="21000">
                <a:srgbClr val="96384A"/>
              </a:gs>
            </a:gsLst>
            <a:lin ang="0" scaled="0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9" name="Полилиния 58"/>
          <xdr:cNvSpPr/>
        </xdr:nvSpPr>
        <xdr:spPr>
          <a:xfrm>
            <a:off x="6685138" y="3555762"/>
            <a:ext cx="261938" cy="236914"/>
          </a:xfrm>
          <a:custGeom>
            <a:avLst/>
            <a:gdLst>
              <a:gd name="connsiteX0" fmla="*/ 1009 w 261938"/>
              <a:gd name="connsiteY0" fmla="*/ 0 h 236914"/>
              <a:gd name="connsiteX1" fmla="*/ 260929 w 261938"/>
              <a:gd name="connsiteY1" fmla="*/ 0 h 236914"/>
              <a:gd name="connsiteX2" fmla="*/ 261938 w 261938"/>
              <a:gd name="connsiteY2" fmla="*/ 8711 h 236914"/>
              <a:gd name="connsiteX3" fmla="*/ 130969 w 261938"/>
              <a:gd name="connsiteY3" fmla="*/ 236914 h 236914"/>
              <a:gd name="connsiteX4" fmla="*/ 0 w 261938"/>
              <a:gd name="connsiteY4" fmla="*/ 8711 h 2369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938" h="236914">
                <a:moveTo>
                  <a:pt x="1009" y="0"/>
                </a:moveTo>
                <a:lnTo>
                  <a:pt x="260929" y="0"/>
                </a:lnTo>
                <a:lnTo>
                  <a:pt x="261938" y="8711"/>
                </a:lnTo>
                <a:cubicBezTo>
                  <a:pt x="261938" y="134744"/>
                  <a:pt x="203301" y="236914"/>
                  <a:pt x="130969" y="236914"/>
                </a:cubicBezTo>
                <a:cubicBezTo>
                  <a:pt x="58637" y="236914"/>
                  <a:pt x="0" y="134744"/>
                  <a:pt x="0" y="8711"/>
                </a:cubicBezTo>
                <a:close/>
              </a:path>
            </a:pathLst>
          </a:custGeom>
          <a:gradFill flip="none" rotWithShape="1">
            <a:gsLst>
              <a:gs pos="87000">
                <a:srgbClr val="A93E4E"/>
              </a:gs>
              <a:gs pos="0">
                <a:srgbClr val="F28598"/>
              </a:gs>
            </a:gsLst>
            <a:lin ang="8100000" scaled="1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0" name="Блок-схема: сохраненные данные 59"/>
          <xdr:cNvSpPr/>
        </xdr:nvSpPr>
        <xdr:spPr>
          <a:xfrm>
            <a:off x="5734050" y="3206358"/>
            <a:ext cx="1135397" cy="584950"/>
          </a:xfrm>
          <a:prstGeom prst="flowChartOnlineStorage">
            <a:avLst/>
          </a:prstGeom>
          <a:gradFill>
            <a:gsLst>
              <a:gs pos="100000">
                <a:srgbClr val="D96578"/>
              </a:gs>
              <a:gs pos="81000">
                <a:srgbClr val="C24E61"/>
              </a:gs>
              <a:gs pos="0">
                <a:srgbClr val="FFAEBF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1" name="Блок-схема: сохраненные данные 60"/>
          <xdr:cNvSpPr/>
        </xdr:nvSpPr>
        <xdr:spPr>
          <a:xfrm>
            <a:off x="5132320" y="3023316"/>
            <a:ext cx="1699027" cy="888642"/>
          </a:xfrm>
          <a:prstGeom prst="flowChartOnlineStorage">
            <a:avLst/>
          </a:prstGeom>
          <a:gradFill>
            <a:gsLst>
              <a:gs pos="100000">
                <a:srgbClr val="D96578"/>
              </a:gs>
              <a:gs pos="77000">
                <a:srgbClr val="C24E61"/>
              </a:gs>
              <a:gs pos="0">
                <a:srgbClr val="FFAEBF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14</xdr:col>
      <xdr:colOff>0</xdr:colOff>
      <xdr:row>42</xdr:row>
      <xdr:rowOff>0</xdr:rowOff>
    </xdr:from>
    <xdr:to>
      <xdr:col>17</xdr:col>
      <xdr:colOff>166262</xdr:colOff>
      <xdr:row>47</xdr:row>
      <xdr:rowOff>119184</xdr:rowOff>
    </xdr:to>
    <xdr:grpSp>
      <xdr:nvGrpSpPr>
        <xdr:cNvPr id="65" name="Группа 64"/>
        <xdr:cNvGrpSpPr/>
      </xdr:nvGrpSpPr>
      <xdr:grpSpPr>
        <a:xfrm>
          <a:off x="11800417" y="8106833"/>
          <a:ext cx="2007762" cy="1071684"/>
          <a:chOff x="5132320" y="3023316"/>
          <a:chExt cx="1995062" cy="1071684"/>
        </a:xfrm>
      </xdr:grpSpPr>
      <xdr:sp macro="" textlink="">
        <xdr:nvSpPr>
          <xdr:cNvPr id="66" name="Прямоугольник 65"/>
          <xdr:cNvSpPr/>
        </xdr:nvSpPr>
        <xdr:spPr>
          <a:xfrm>
            <a:off x="5724525" y="3471864"/>
            <a:ext cx="1402857" cy="623136"/>
          </a:xfrm>
          <a:prstGeom prst="rect">
            <a:avLst/>
          </a:prstGeom>
          <a:solidFill>
            <a:srgbClr val="BE7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7" name="Блок-схема: сохраненные данные 66"/>
          <xdr:cNvSpPr/>
        </xdr:nvSpPr>
        <xdr:spPr>
          <a:xfrm flipH="1">
            <a:off x="5478887" y="3023316"/>
            <a:ext cx="1648495" cy="888642"/>
          </a:xfrm>
          <a:prstGeom prst="flowChartOnlineStorage">
            <a:avLst/>
          </a:prstGeom>
          <a:gradFill>
            <a:gsLst>
              <a:gs pos="0">
                <a:srgbClr val="8F4A0F"/>
              </a:gs>
              <a:gs pos="55000">
                <a:srgbClr val="BE7832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8" name="Блок-схема: сохраненные данные 67"/>
          <xdr:cNvSpPr/>
        </xdr:nvSpPr>
        <xdr:spPr>
          <a:xfrm flipH="1">
            <a:off x="5491541" y="3196833"/>
            <a:ext cx="1585534" cy="720000"/>
          </a:xfrm>
          <a:prstGeom prst="flowChartOnlineStorage">
            <a:avLst/>
          </a:prstGeom>
          <a:gradFill flip="none" rotWithShape="1">
            <a:gsLst>
              <a:gs pos="0">
                <a:srgbClr val="E9A14D"/>
              </a:gs>
              <a:gs pos="21000">
                <a:srgbClr val="A85A1C"/>
              </a:gs>
            </a:gsLst>
            <a:lin ang="0" scaled="0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9" name="Полилиния 68"/>
          <xdr:cNvSpPr/>
        </xdr:nvSpPr>
        <xdr:spPr>
          <a:xfrm>
            <a:off x="6685138" y="3555762"/>
            <a:ext cx="261938" cy="236914"/>
          </a:xfrm>
          <a:custGeom>
            <a:avLst/>
            <a:gdLst>
              <a:gd name="connsiteX0" fmla="*/ 1009 w 261938"/>
              <a:gd name="connsiteY0" fmla="*/ 0 h 236914"/>
              <a:gd name="connsiteX1" fmla="*/ 260929 w 261938"/>
              <a:gd name="connsiteY1" fmla="*/ 0 h 236914"/>
              <a:gd name="connsiteX2" fmla="*/ 261938 w 261938"/>
              <a:gd name="connsiteY2" fmla="*/ 8711 h 236914"/>
              <a:gd name="connsiteX3" fmla="*/ 130969 w 261938"/>
              <a:gd name="connsiteY3" fmla="*/ 236914 h 236914"/>
              <a:gd name="connsiteX4" fmla="*/ 0 w 261938"/>
              <a:gd name="connsiteY4" fmla="*/ 8711 h 2369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938" h="236914">
                <a:moveTo>
                  <a:pt x="1009" y="0"/>
                </a:moveTo>
                <a:lnTo>
                  <a:pt x="260929" y="0"/>
                </a:lnTo>
                <a:lnTo>
                  <a:pt x="261938" y="8711"/>
                </a:lnTo>
                <a:cubicBezTo>
                  <a:pt x="261938" y="134744"/>
                  <a:pt x="203301" y="236914"/>
                  <a:pt x="130969" y="236914"/>
                </a:cubicBezTo>
                <a:cubicBezTo>
                  <a:pt x="58637" y="236914"/>
                  <a:pt x="0" y="134744"/>
                  <a:pt x="0" y="8711"/>
                </a:cubicBezTo>
                <a:close/>
              </a:path>
            </a:pathLst>
          </a:custGeom>
          <a:gradFill flip="none" rotWithShape="1">
            <a:gsLst>
              <a:gs pos="87000">
                <a:srgbClr val="B56729"/>
              </a:gs>
              <a:gs pos="0">
                <a:srgbClr val="F5AC5D"/>
              </a:gs>
            </a:gsLst>
            <a:lin ang="8100000" scaled="1"/>
            <a:tileRect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0" name="Блок-схема: сохраненные данные 69"/>
          <xdr:cNvSpPr/>
        </xdr:nvSpPr>
        <xdr:spPr>
          <a:xfrm>
            <a:off x="5734050" y="3206358"/>
            <a:ext cx="1135397" cy="584950"/>
          </a:xfrm>
          <a:prstGeom prst="flowChartOnlineStorage">
            <a:avLst/>
          </a:prstGeom>
          <a:gradFill>
            <a:gsLst>
              <a:gs pos="100000">
                <a:srgbClr val="EDA455"/>
              </a:gs>
              <a:gs pos="81000">
                <a:srgbClr val="D38739"/>
              </a:gs>
              <a:gs pos="0">
                <a:srgbClr val="FEEA94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1" name="Блок-схема: сохраненные данные 70"/>
          <xdr:cNvSpPr/>
        </xdr:nvSpPr>
        <xdr:spPr>
          <a:xfrm>
            <a:off x="5132320" y="3023316"/>
            <a:ext cx="1699027" cy="888642"/>
          </a:xfrm>
          <a:prstGeom prst="flowChartOnlineStorage">
            <a:avLst/>
          </a:prstGeom>
          <a:gradFill>
            <a:gsLst>
              <a:gs pos="100000">
                <a:srgbClr val="EDA455"/>
              </a:gs>
              <a:gs pos="77000">
                <a:srgbClr val="D38739"/>
              </a:gs>
              <a:gs pos="0">
                <a:srgbClr val="FEEA94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609599</xdr:colOff>
      <xdr:row>48</xdr:row>
      <xdr:rowOff>38100</xdr:rowOff>
    </xdr:from>
    <xdr:to>
      <xdr:col>9</xdr:col>
      <xdr:colOff>209550</xdr:colOff>
      <xdr:row>50</xdr:row>
      <xdr:rowOff>156325</xdr:rowOff>
    </xdr:to>
    <xdr:grpSp>
      <xdr:nvGrpSpPr>
        <xdr:cNvPr id="73" name="Группа 72"/>
        <xdr:cNvGrpSpPr/>
      </xdr:nvGrpSpPr>
      <xdr:grpSpPr>
        <a:xfrm>
          <a:off x="6885516" y="9287933"/>
          <a:ext cx="2055284" cy="499225"/>
          <a:chOff x="5534024" y="9144000"/>
          <a:chExt cx="2038351" cy="499225"/>
        </a:xfrm>
      </xdr:grpSpPr>
      <xdr:sp macro="" textlink="">
        <xdr:nvSpPr>
          <xdr:cNvPr id="43" name="Прямоугольник 42"/>
          <xdr:cNvSpPr/>
        </xdr:nvSpPr>
        <xdr:spPr>
          <a:xfrm>
            <a:off x="6143625" y="9144000"/>
            <a:ext cx="1385462" cy="499225"/>
          </a:xfrm>
          <a:prstGeom prst="rect">
            <a:avLst/>
          </a:prstGeom>
          <a:solidFill>
            <a:srgbClr val="32737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" name="Прямоугольник 43"/>
          <xdr:cNvSpPr/>
        </xdr:nvSpPr>
        <xdr:spPr>
          <a:xfrm>
            <a:off x="5534024" y="9144000"/>
            <a:ext cx="609601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2" name="Прямоугольник 71"/>
          <xdr:cNvSpPr/>
        </xdr:nvSpPr>
        <xdr:spPr>
          <a:xfrm>
            <a:off x="7524750" y="9144000"/>
            <a:ext cx="47625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0</xdr:colOff>
      <xdr:row>54</xdr:row>
      <xdr:rowOff>0</xdr:rowOff>
    </xdr:from>
    <xdr:to>
      <xdr:col>5</xdr:col>
      <xdr:colOff>342901</xdr:colOff>
      <xdr:row>56</xdr:row>
      <xdr:rowOff>118225</xdr:rowOff>
    </xdr:to>
    <xdr:grpSp>
      <xdr:nvGrpSpPr>
        <xdr:cNvPr id="74" name="Группа 73"/>
        <xdr:cNvGrpSpPr/>
      </xdr:nvGrpSpPr>
      <xdr:grpSpPr>
        <a:xfrm>
          <a:off x="3989917" y="10392833"/>
          <a:ext cx="2628901" cy="499225"/>
          <a:chOff x="0" y="0"/>
          <a:chExt cx="2038351" cy="499225"/>
        </a:xfrm>
      </xdr:grpSpPr>
      <xdr:sp macro="" textlink="">
        <xdr:nvSpPr>
          <xdr:cNvPr id="83" name="Прямоугольник 82"/>
          <xdr:cNvSpPr/>
        </xdr:nvSpPr>
        <xdr:spPr>
          <a:xfrm>
            <a:off x="609601" y="0"/>
            <a:ext cx="1385462" cy="499225"/>
          </a:xfrm>
          <a:prstGeom prst="rect">
            <a:avLst/>
          </a:prstGeom>
          <a:solidFill>
            <a:srgbClr val="BF4A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4" name="Прямоугольник 83"/>
          <xdr:cNvSpPr/>
        </xdr:nvSpPr>
        <xdr:spPr>
          <a:xfrm>
            <a:off x="0" y="0"/>
            <a:ext cx="609601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5" name="Прямоугольник 84"/>
          <xdr:cNvSpPr/>
        </xdr:nvSpPr>
        <xdr:spPr>
          <a:xfrm>
            <a:off x="1990726" y="0"/>
            <a:ext cx="47625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0</xdr:colOff>
      <xdr:row>57</xdr:row>
      <xdr:rowOff>127000</xdr:rowOff>
    </xdr:from>
    <xdr:to>
      <xdr:col>5</xdr:col>
      <xdr:colOff>342901</xdr:colOff>
      <xdr:row>60</xdr:row>
      <xdr:rowOff>54725</xdr:rowOff>
    </xdr:to>
    <xdr:grpSp>
      <xdr:nvGrpSpPr>
        <xdr:cNvPr id="75" name="Группа 74"/>
        <xdr:cNvGrpSpPr/>
      </xdr:nvGrpSpPr>
      <xdr:grpSpPr>
        <a:xfrm>
          <a:off x="3989917" y="11091333"/>
          <a:ext cx="2628901" cy="499225"/>
          <a:chOff x="0" y="0"/>
          <a:chExt cx="2038351" cy="499225"/>
        </a:xfrm>
      </xdr:grpSpPr>
      <xdr:sp macro="" textlink="">
        <xdr:nvSpPr>
          <xdr:cNvPr id="80" name="Прямоугольник 79"/>
          <xdr:cNvSpPr/>
        </xdr:nvSpPr>
        <xdr:spPr>
          <a:xfrm>
            <a:off x="609601" y="0"/>
            <a:ext cx="1385462" cy="499225"/>
          </a:xfrm>
          <a:prstGeom prst="rect">
            <a:avLst/>
          </a:prstGeom>
          <a:solidFill>
            <a:srgbClr val="BE7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1" name="Прямоугольник 80"/>
          <xdr:cNvSpPr/>
        </xdr:nvSpPr>
        <xdr:spPr>
          <a:xfrm>
            <a:off x="0" y="0"/>
            <a:ext cx="609601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2" name="Прямоугольник 81"/>
          <xdr:cNvSpPr/>
        </xdr:nvSpPr>
        <xdr:spPr>
          <a:xfrm>
            <a:off x="1990726" y="0"/>
            <a:ext cx="47625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0</xdr:colOff>
      <xdr:row>61</xdr:row>
      <xdr:rowOff>76916</xdr:rowOff>
    </xdr:from>
    <xdr:to>
      <xdr:col>5</xdr:col>
      <xdr:colOff>342901</xdr:colOff>
      <xdr:row>64</xdr:row>
      <xdr:rowOff>4641</xdr:rowOff>
    </xdr:to>
    <xdr:grpSp>
      <xdr:nvGrpSpPr>
        <xdr:cNvPr id="76" name="Группа 75"/>
        <xdr:cNvGrpSpPr/>
      </xdr:nvGrpSpPr>
      <xdr:grpSpPr>
        <a:xfrm>
          <a:off x="3989917" y="11803249"/>
          <a:ext cx="2628901" cy="499225"/>
          <a:chOff x="0" y="0"/>
          <a:chExt cx="2038351" cy="499225"/>
        </a:xfrm>
      </xdr:grpSpPr>
      <xdr:sp macro="" textlink="">
        <xdr:nvSpPr>
          <xdr:cNvPr id="77" name="Прямоугольник 76"/>
          <xdr:cNvSpPr/>
        </xdr:nvSpPr>
        <xdr:spPr>
          <a:xfrm>
            <a:off x="609601" y="0"/>
            <a:ext cx="1385462" cy="499225"/>
          </a:xfrm>
          <a:prstGeom prst="rect">
            <a:avLst/>
          </a:prstGeom>
          <a:solidFill>
            <a:srgbClr val="2E2E2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8" name="Прямоугольник 77"/>
          <xdr:cNvSpPr/>
        </xdr:nvSpPr>
        <xdr:spPr>
          <a:xfrm>
            <a:off x="0" y="0"/>
            <a:ext cx="609601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9" name="Прямоугольник 78"/>
          <xdr:cNvSpPr/>
        </xdr:nvSpPr>
        <xdr:spPr>
          <a:xfrm>
            <a:off x="1990726" y="0"/>
            <a:ext cx="47625" cy="49922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x" refreshedDate="43915.648584722221" createdVersion="5" refreshedVersion="5" minRefreshableVersion="3" recordCount="12">
  <cacheSource type="worksheet">
    <worksheetSource ref="B2:J14" sheet="Data"/>
  </cacheSource>
  <cacheFields count="9">
    <cacheField name="Туалетная крышка" numFmtId="0">
      <sharedItems containsSemiMixedTypes="0" containsString="0" containsNumber="1" containsInteger="1" minValue="29" maxValue="114"/>
    </cacheField>
    <cacheField name="Салфетки бумажные" numFmtId="0">
      <sharedItems containsSemiMixedTypes="0" containsString="0" containsNumber="1" containsInteger="1" minValue="22" maxValue="121"/>
    </cacheField>
    <cacheField name="Бумажное полотенце" numFmtId="0">
      <sharedItems containsSemiMixedTypes="0" containsString="0" containsNumber="1" containsInteger="1" minValue="24" maxValue="130"/>
    </cacheField>
    <cacheField name="Бумага туалетная" numFmtId="0">
      <sharedItems containsSemiMixedTypes="0" containsString="0" containsNumber="1" containsInteger="1" minValue="15" maxValue="127"/>
    </cacheField>
    <cacheField name="Бумага для принтера" numFmtId="0">
      <sharedItems containsSemiMixedTypes="0" containsString="0" containsNumber="1" containsInteger="1" minValue="16" maxValue="125"/>
    </cacheField>
    <cacheField name="Перфорированная бумага" numFmtId="0">
      <sharedItems containsSemiMixedTypes="0" containsString="0" containsNumber="1" containsInteger="1" minValue="10" maxValue="117"/>
    </cacheField>
    <cacheField name="Фото бумага" numFmtId="0">
      <sharedItems containsSemiMixedTypes="0" containsString="0" containsNumber="1" containsInteger="1" minValue="39" maxValue="128"/>
    </cacheField>
    <cacheField name="Ватман" numFmtId="0">
      <sharedItems containsSemiMixedTypes="0" containsString="0" containsNumber="1" containsInteger="1" minValue="16" maxValue="111"/>
    </cacheField>
    <cacheField name="Месяц" numFmtId="0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73"/>
    <n v="113"/>
    <n v="51"/>
    <n v="127"/>
    <n v="75"/>
    <n v="117"/>
    <n v="117"/>
    <n v="29"/>
    <x v="0"/>
  </r>
  <r>
    <n v="29"/>
    <n v="63"/>
    <n v="32"/>
    <n v="96"/>
    <n v="114"/>
    <n v="107"/>
    <n v="54"/>
    <n v="62"/>
    <x v="1"/>
  </r>
  <r>
    <n v="103"/>
    <n v="84"/>
    <n v="24"/>
    <n v="100"/>
    <n v="47"/>
    <n v="48"/>
    <n v="122"/>
    <n v="111"/>
    <x v="2"/>
  </r>
  <r>
    <n v="87"/>
    <n v="90"/>
    <n v="24"/>
    <n v="36"/>
    <n v="109"/>
    <n v="42"/>
    <n v="82"/>
    <n v="19"/>
    <x v="3"/>
  </r>
  <r>
    <n v="107"/>
    <n v="121"/>
    <n v="75"/>
    <n v="99"/>
    <n v="28"/>
    <n v="10"/>
    <n v="128"/>
    <n v="32"/>
    <x v="4"/>
  </r>
  <r>
    <n v="78"/>
    <n v="89"/>
    <n v="111"/>
    <n v="43"/>
    <n v="16"/>
    <n v="103"/>
    <n v="98"/>
    <n v="23"/>
    <x v="5"/>
  </r>
  <r>
    <n v="71"/>
    <n v="34"/>
    <n v="95"/>
    <n v="36"/>
    <n v="75"/>
    <n v="28"/>
    <n v="124"/>
    <n v="105"/>
    <x v="6"/>
  </r>
  <r>
    <n v="100"/>
    <n v="43"/>
    <n v="115"/>
    <n v="48"/>
    <n v="46"/>
    <n v="68"/>
    <n v="100"/>
    <n v="60"/>
    <x v="7"/>
  </r>
  <r>
    <n v="91"/>
    <n v="78"/>
    <n v="78"/>
    <n v="31"/>
    <n v="44"/>
    <n v="116"/>
    <n v="39"/>
    <n v="101"/>
    <x v="8"/>
  </r>
  <r>
    <n v="114"/>
    <n v="96"/>
    <n v="76"/>
    <n v="18"/>
    <n v="125"/>
    <n v="42"/>
    <n v="67"/>
    <n v="58"/>
    <x v="9"/>
  </r>
  <r>
    <n v="63"/>
    <n v="80"/>
    <n v="130"/>
    <n v="15"/>
    <n v="121"/>
    <n v="24"/>
    <n v="84"/>
    <n v="68"/>
    <x v="10"/>
  </r>
  <r>
    <n v="104"/>
    <n v="22"/>
    <n v="32"/>
    <n v="26"/>
    <n v="16"/>
    <n v="65"/>
    <n v="107"/>
    <n v="1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9"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Page" multipleItemSelectionAllowed="1"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Items count="1">
    <i/>
  </colItems>
  <pageFields count="1">
    <pageField fld="8" hier="-1"/>
  </pageFields>
  <dataFields count="8">
    <dataField name="Сумма по полю Туалетная крышка" fld="0" baseField="0" baseItem="0"/>
    <dataField name="Сумма по полю Салфетки бумажные" fld="1" baseField="0" baseItem="0"/>
    <dataField name="Сумма по полю Бумажное полотенце" fld="2" baseField="0" baseItem="0"/>
    <dataField name="Сумма по полю Бумага туалетная" fld="3" baseField="0" baseItem="0"/>
    <dataField name="Сумма по полю Бумага для принтера" fld="4" baseField="0" baseItem="0"/>
    <dataField name="Сумма по полю Перфорированная бумага" fld="5" baseField="0" baseItem="0"/>
    <dataField name="Сумма по полю Фото бумага" fld="6" baseField="0" baseItem="0"/>
    <dataField name="Сумма по полю Ватман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" sourceName="Месяц">
  <pivotTables>
    <pivotTable tabId="2" name="СводнаяТаблица1"/>
  </pivotTables>
  <data>
    <tabular pivotCacheId="2">
      <items count="12">
        <i x="0"/>
        <i x="1"/>
        <i x="2" s="1"/>
        <i x="3"/>
        <i x="4"/>
        <i x="5"/>
        <i x="6"/>
        <i x="7"/>
        <i x="8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сяц" cache="Срез_Месяц" caption="Месяц" columnCount="12" style="SlicerStyleLight6 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showGridLines="0" showRowColHeaders="0" tabSelected="1" zoomScaleNormal="100" workbookViewId="0">
      <selection activeCell="C32" sqref="C32"/>
    </sheetView>
  </sheetViews>
  <sheetFormatPr defaultRowHeight="15" x14ac:dyDescent="0.25"/>
  <sheetData>
    <row r="3" spans="10:10" x14ac:dyDescent="0.25">
      <c r="J3" s="5"/>
    </row>
    <row r="23" spans="2:14" ht="23.25" x14ac:dyDescent="0.3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1">
    <mergeCell ref="B23:N2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90" zoomScaleNormal="90" workbookViewId="0">
      <selection activeCell="G4" sqref="G4"/>
    </sheetView>
  </sheetViews>
  <sheetFormatPr defaultRowHeight="15" x14ac:dyDescent="0.25"/>
  <cols>
    <col min="1" max="1" width="40.140625" customWidth="1"/>
    <col min="2" max="2" width="8.5703125" customWidth="1"/>
    <col min="4" max="4" width="25" bestFit="1" customWidth="1"/>
  </cols>
  <sheetData>
    <row r="1" spans="1:16" ht="23.25" x14ac:dyDescent="0.35">
      <c r="A1" s="3" t="s">
        <v>1</v>
      </c>
      <c r="B1" t="s">
        <v>21</v>
      </c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3" spans="1:16" x14ac:dyDescent="0.25">
      <c r="A3" s="3" t="s">
        <v>2</v>
      </c>
      <c r="F3" s="5">
        <v>0.4</v>
      </c>
      <c r="G3" s="6">
        <v>0.2</v>
      </c>
    </row>
    <row r="4" spans="1:16" x14ac:dyDescent="0.25">
      <c r="A4" s="4" t="s">
        <v>13</v>
      </c>
      <c r="B4" s="2">
        <v>103</v>
      </c>
      <c r="D4" t="str">
        <f>RIGHT(A4,LEN(A4)-14)</f>
        <v>Туалетная крышка</v>
      </c>
      <c r="E4">
        <f>B4</f>
        <v>103</v>
      </c>
      <c r="F4">
        <f>MAX($E$4:$E$7)*$F$3</f>
        <v>41.2</v>
      </c>
      <c r="G4">
        <f>MAX($E$4:$E$7)-E4+MAX($E$4:$E$7)*$G$3</f>
        <v>20.6</v>
      </c>
    </row>
    <row r="5" spans="1:16" x14ac:dyDescent="0.25">
      <c r="A5" s="4" t="s">
        <v>14</v>
      </c>
      <c r="B5" s="2">
        <v>84</v>
      </c>
      <c r="D5" t="str">
        <f>RIGHT(A5,LEN(A5)-14)</f>
        <v>Салфетки бумажные</v>
      </c>
      <c r="E5">
        <f>B5</f>
        <v>84</v>
      </c>
      <c r="F5">
        <f>MAX($E$4:$E$7)*$F$3</f>
        <v>41.2</v>
      </c>
      <c r="G5">
        <f t="shared" ref="G5:G7" si="0">MAX($E$4:$E$7)-E5+MAX($E$4:$E$7)*$G$3</f>
        <v>39.6</v>
      </c>
    </row>
    <row r="6" spans="1:16" x14ac:dyDescent="0.25">
      <c r="A6" s="4" t="s">
        <v>15</v>
      </c>
      <c r="B6" s="2">
        <v>24</v>
      </c>
      <c r="D6" t="str">
        <f>RIGHT(A6,LEN(A6)-14)</f>
        <v>Бумажное полотенце</v>
      </c>
      <c r="E6">
        <f>B6</f>
        <v>24</v>
      </c>
      <c r="F6">
        <f>MAX($E$4:$E$7)*$F$3</f>
        <v>41.2</v>
      </c>
      <c r="G6">
        <f t="shared" si="0"/>
        <v>99.6</v>
      </c>
    </row>
    <row r="7" spans="1:16" x14ac:dyDescent="0.25">
      <c r="A7" s="4" t="s">
        <v>16</v>
      </c>
      <c r="B7" s="2">
        <v>100</v>
      </c>
      <c r="D7" t="str">
        <f>RIGHT(A7,LEN(A7)-14)</f>
        <v>Бумага туалетная</v>
      </c>
      <c r="E7">
        <f>B7</f>
        <v>100</v>
      </c>
      <c r="F7">
        <f>MAX($E$4:$E$7)*$F$3</f>
        <v>41.2</v>
      </c>
      <c r="G7">
        <f t="shared" si="0"/>
        <v>23.6</v>
      </c>
    </row>
    <row r="8" spans="1:16" x14ac:dyDescent="0.25">
      <c r="A8" s="4" t="s">
        <v>17</v>
      </c>
      <c r="B8" s="2">
        <v>47</v>
      </c>
    </row>
    <row r="9" spans="1:16" x14ac:dyDescent="0.25">
      <c r="A9" s="4" t="s">
        <v>18</v>
      </c>
      <c r="B9" s="2">
        <v>48</v>
      </c>
      <c r="F9" s="6">
        <v>0.2</v>
      </c>
    </row>
    <row r="10" spans="1:16" x14ac:dyDescent="0.25">
      <c r="A10" s="4" t="s">
        <v>19</v>
      </c>
      <c r="B10" s="2">
        <v>122</v>
      </c>
      <c r="D10" t="str">
        <f>RIGHT(A8,LEN(A8)-14)</f>
        <v>Бумага для принтера</v>
      </c>
      <c r="E10">
        <f>B8</f>
        <v>47</v>
      </c>
      <c r="F10">
        <f>MAX($E$10:$E$13)*$F$9</f>
        <v>24.400000000000002</v>
      </c>
      <c r="G10">
        <f>F10/2</f>
        <v>12.200000000000001</v>
      </c>
    </row>
    <row r="11" spans="1:16" x14ac:dyDescent="0.25">
      <c r="A11" s="4" t="s">
        <v>20</v>
      </c>
      <c r="B11" s="2">
        <v>111</v>
      </c>
      <c r="D11" t="str">
        <f>RIGHT(A9,LEN(A9)-14)</f>
        <v>Перфорированная бумага</v>
      </c>
      <c r="E11">
        <f>B9</f>
        <v>48</v>
      </c>
      <c r="F11">
        <f>MAX($E$10:$E$13)*$F$9</f>
        <v>24.400000000000002</v>
      </c>
      <c r="G11">
        <f t="shared" ref="G11:G13" si="1">F11/2</f>
        <v>12.200000000000001</v>
      </c>
    </row>
    <row r="12" spans="1:16" x14ac:dyDescent="0.25">
      <c r="D12" t="str">
        <f>RIGHT(A10,LEN(A10)-14)</f>
        <v>Фото бумага</v>
      </c>
      <c r="E12">
        <f>B10</f>
        <v>122</v>
      </c>
      <c r="F12">
        <f>MAX($E$10:$E$13)*$F$9</f>
        <v>24.400000000000002</v>
      </c>
      <c r="G12">
        <f t="shared" si="1"/>
        <v>12.200000000000001</v>
      </c>
    </row>
    <row r="13" spans="1:16" x14ac:dyDescent="0.25">
      <c r="D13" t="str">
        <f>RIGHT(A11,LEN(A11)-14)</f>
        <v>Ватман</v>
      </c>
      <c r="E13">
        <f>B11</f>
        <v>111</v>
      </c>
      <c r="F13">
        <f>MAX($E$10:$E$13)*$F$9</f>
        <v>24.400000000000002</v>
      </c>
      <c r="G13">
        <f t="shared" si="1"/>
        <v>12.200000000000001</v>
      </c>
    </row>
  </sheetData>
  <mergeCells count="1">
    <mergeCell ref="D1:P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90" zoomScaleNormal="90" workbookViewId="0">
      <selection activeCell="E30" sqref="E30"/>
    </sheetView>
  </sheetViews>
  <sheetFormatPr defaultRowHeight="15" x14ac:dyDescent="0.25"/>
  <cols>
    <col min="1" max="1" width="10.85546875" customWidth="1"/>
    <col min="2" max="2" width="13.85546875" bestFit="1" customWidth="1"/>
    <col min="3" max="3" width="13.5703125" bestFit="1" customWidth="1"/>
    <col min="4" max="4" width="12.7109375" bestFit="1" customWidth="1"/>
    <col min="5" max="5" width="11.42578125" bestFit="1" customWidth="1"/>
    <col min="6" max="6" width="9.5703125" bestFit="1" customWidth="1"/>
    <col min="7" max="7" width="16.28515625" bestFit="1" customWidth="1"/>
    <col min="8" max="8" width="11.85546875" bestFit="1" customWidth="1"/>
    <col min="9" max="9" width="9.5703125" bestFit="1" customWidth="1"/>
    <col min="10" max="10" width="10" bestFit="1" customWidth="1"/>
  </cols>
  <sheetData>
    <row r="1" spans="1:23" ht="23.25" x14ac:dyDescent="0.35">
      <c r="A1" s="14" t="s">
        <v>0</v>
      </c>
      <c r="B1" s="13" t="s">
        <v>11</v>
      </c>
      <c r="C1" s="13"/>
      <c r="D1" s="13"/>
      <c r="E1" s="13"/>
      <c r="F1" s="13" t="s">
        <v>12</v>
      </c>
      <c r="G1" s="13"/>
      <c r="H1" s="13"/>
      <c r="I1" s="13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29.25" customHeight="1" x14ac:dyDescent="0.25">
      <c r="A2" s="14"/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I2" s="8" t="s">
        <v>10</v>
      </c>
      <c r="J2" s="10" t="s">
        <v>1</v>
      </c>
    </row>
    <row r="3" spans="1:23" x14ac:dyDescent="0.25">
      <c r="A3" s="1">
        <v>43831</v>
      </c>
      <c r="B3" s="7">
        <v>73</v>
      </c>
      <c r="C3" s="7">
        <v>113</v>
      </c>
      <c r="D3" s="7">
        <v>51</v>
      </c>
      <c r="E3" s="7">
        <v>127</v>
      </c>
      <c r="F3" s="7">
        <v>75</v>
      </c>
      <c r="G3" s="7">
        <v>117</v>
      </c>
      <c r="H3" s="7">
        <v>117</v>
      </c>
      <c r="I3" s="7">
        <v>29</v>
      </c>
      <c r="J3" t="str">
        <f>CHOOSE(MONTH(A3),"ЯНВАРЬ","ФЕВРАЛЬ","МАРТ","АПРЕЛЬ","МАЙ","ИЮНЬ","ИЮЛЬ","АВГУСТ","СЕНТЯБРЬ","ОКТЯБРЬ","НОЯБРЬ","ДЕКАБРЬ")</f>
        <v>ЯНВАРЬ</v>
      </c>
    </row>
    <row r="4" spans="1:23" x14ac:dyDescent="0.25">
      <c r="A4" s="1">
        <v>43862</v>
      </c>
      <c r="B4" s="7">
        <v>29</v>
      </c>
      <c r="C4" s="7">
        <v>63</v>
      </c>
      <c r="D4" s="7">
        <v>32</v>
      </c>
      <c r="E4" s="7">
        <v>96</v>
      </c>
      <c r="F4" s="7">
        <v>114</v>
      </c>
      <c r="G4" s="7">
        <v>107</v>
      </c>
      <c r="H4" s="7">
        <v>54</v>
      </c>
      <c r="I4" s="7">
        <v>62</v>
      </c>
      <c r="J4" t="str">
        <f t="shared" ref="J4:J14" si="0">CHOOSE(MONTH(A4),"ЯНВАРЬ","ФЕВРАЛЬ","МАРТ","АПРЕЛЬ","МАЙ","ИЮНЬ","ИЮЛЬ","АВГУСТ","СЕНТЯБРЬ","ОКТЯБРЬ","НОЯБРЬ","ДЕКАБРЬ")</f>
        <v>ФЕВРАЛЬ</v>
      </c>
    </row>
    <row r="5" spans="1:23" x14ac:dyDescent="0.25">
      <c r="A5" s="1">
        <v>43891</v>
      </c>
      <c r="B5" s="7">
        <v>103</v>
      </c>
      <c r="C5" s="7">
        <v>84</v>
      </c>
      <c r="D5" s="7">
        <v>24</v>
      </c>
      <c r="E5" s="7">
        <v>100</v>
      </c>
      <c r="F5" s="7">
        <v>47</v>
      </c>
      <c r="G5" s="7">
        <v>48</v>
      </c>
      <c r="H5" s="7">
        <v>122</v>
      </c>
      <c r="I5" s="7">
        <v>111</v>
      </c>
      <c r="J5" t="str">
        <f t="shared" si="0"/>
        <v>МАРТ</v>
      </c>
    </row>
    <row r="6" spans="1:23" x14ac:dyDescent="0.25">
      <c r="A6" s="1">
        <v>43922</v>
      </c>
      <c r="B6" s="7">
        <v>87</v>
      </c>
      <c r="C6" s="7">
        <v>90</v>
      </c>
      <c r="D6" s="7">
        <v>24</v>
      </c>
      <c r="E6" s="7">
        <v>36</v>
      </c>
      <c r="F6" s="7">
        <v>109</v>
      </c>
      <c r="G6" s="7">
        <v>42</v>
      </c>
      <c r="H6" s="7">
        <v>82</v>
      </c>
      <c r="I6" s="7">
        <v>19</v>
      </c>
      <c r="J6" t="str">
        <f t="shared" si="0"/>
        <v>АПРЕЛЬ</v>
      </c>
    </row>
    <row r="7" spans="1:23" x14ac:dyDescent="0.25">
      <c r="A7" s="1">
        <v>43952</v>
      </c>
      <c r="B7" s="7">
        <v>107</v>
      </c>
      <c r="C7" s="7">
        <v>121</v>
      </c>
      <c r="D7" s="7">
        <v>75</v>
      </c>
      <c r="E7" s="7">
        <v>99</v>
      </c>
      <c r="F7" s="7">
        <v>28</v>
      </c>
      <c r="G7" s="7">
        <v>10</v>
      </c>
      <c r="H7" s="7">
        <v>128</v>
      </c>
      <c r="I7" s="7">
        <v>32</v>
      </c>
      <c r="J7" t="str">
        <f t="shared" si="0"/>
        <v>МАЙ</v>
      </c>
    </row>
    <row r="8" spans="1:23" x14ac:dyDescent="0.25">
      <c r="A8" s="1">
        <v>43983</v>
      </c>
      <c r="B8" s="7">
        <v>78</v>
      </c>
      <c r="C8" s="7">
        <v>89</v>
      </c>
      <c r="D8" s="7">
        <v>111</v>
      </c>
      <c r="E8" s="7">
        <v>43</v>
      </c>
      <c r="F8" s="7">
        <v>16</v>
      </c>
      <c r="G8" s="7">
        <v>103</v>
      </c>
      <c r="H8" s="7">
        <v>98</v>
      </c>
      <c r="I8" s="7">
        <v>23</v>
      </c>
      <c r="J8" t="str">
        <f t="shared" si="0"/>
        <v>ИЮНЬ</v>
      </c>
    </row>
    <row r="9" spans="1:23" x14ac:dyDescent="0.25">
      <c r="A9" s="1">
        <v>44013</v>
      </c>
      <c r="B9" s="7">
        <v>71</v>
      </c>
      <c r="C9" s="7">
        <v>34</v>
      </c>
      <c r="D9" s="7">
        <v>95</v>
      </c>
      <c r="E9" s="7">
        <v>36</v>
      </c>
      <c r="F9" s="7">
        <v>75</v>
      </c>
      <c r="G9" s="7">
        <v>28</v>
      </c>
      <c r="H9" s="7">
        <v>124</v>
      </c>
      <c r="I9" s="7">
        <v>105</v>
      </c>
      <c r="J9" t="str">
        <f t="shared" si="0"/>
        <v>ИЮЛЬ</v>
      </c>
    </row>
    <row r="10" spans="1:23" x14ac:dyDescent="0.25">
      <c r="A10" s="1">
        <v>44044</v>
      </c>
      <c r="B10" s="7">
        <v>100</v>
      </c>
      <c r="C10" s="7">
        <v>43</v>
      </c>
      <c r="D10" s="7">
        <v>115</v>
      </c>
      <c r="E10" s="7">
        <v>48</v>
      </c>
      <c r="F10" s="7">
        <v>46</v>
      </c>
      <c r="G10" s="7">
        <v>68</v>
      </c>
      <c r="H10" s="7">
        <v>100</v>
      </c>
      <c r="I10" s="7">
        <v>60</v>
      </c>
      <c r="J10" t="str">
        <f t="shared" si="0"/>
        <v>АВГУСТ</v>
      </c>
    </row>
    <row r="11" spans="1:23" x14ac:dyDescent="0.25">
      <c r="A11" s="1">
        <v>44075</v>
      </c>
      <c r="B11" s="7">
        <v>91</v>
      </c>
      <c r="C11" s="7">
        <v>78</v>
      </c>
      <c r="D11" s="7">
        <v>78</v>
      </c>
      <c r="E11" s="7">
        <v>31</v>
      </c>
      <c r="F11" s="7">
        <v>44</v>
      </c>
      <c r="G11" s="7">
        <v>116</v>
      </c>
      <c r="H11" s="7">
        <v>39</v>
      </c>
      <c r="I11" s="7">
        <v>101</v>
      </c>
      <c r="J11" t="str">
        <f t="shared" si="0"/>
        <v>СЕНТЯБРЬ</v>
      </c>
    </row>
    <row r="12" spans="1:23" x14ac:dyDescent="0.25">
      <c r="A12" s="1">
        <v>44105</v>
      </c>
      <c r="B12" s="7">
        <v>114</v>
      </c>
      <c r="C12" s="7">
        <v>96</v>
      </c>
      <c r="D12" s="7">
        <v>76</v>
      </c>
      <c r="E12" s="7">
        <v>18</v>
      </c>
      <c r="F12" s="7">
        <v>125</v>
      </c>
      <c r="G12" s="7">
        <v>42</v>
      </c>
      <c r="H12" s="7">
        <v>67</v>
      </c>
      <c r="I12" s="7">
        <v>58</v>
      </c>
      <c r="J12" t="str">
        <f t="shared" si="0"/>
        <v>ОКТЯБРЬ</v>
      </c>
    </row>
    <row r="13" spans="1:23" x14ac:dyDescent="0.25">
      <c r="A13" s="1">
        <v>44136</v>
      </c>
      <c r="B13" s="7">
        <v>63</v>
      </c>
      <c r="C13" s="7">
        <v>80</v>
      </c>
      <c r="D13" s="7">
        <v>130</v>
      </c>
      <c r="E13" s="7">
        <v>15</v>
      </c>
      <c r="F13" s="7">
        <v>121</v>
      </c>
      <c r="G13" s="7">
        <v>24</v>
      </c>
      <c r="H13" s="7">
        <v>84</v>
      </c>
      <c r="I13" s="7">
        <v>68</v>
      </c>
      <c r="J13" t="str">
        <f t="shared" si="0"/>
        <v>НОЯБРЬ</v>
      </c>
    </row>
    <row r="14" spans="1:23" x14ac:dyDescent="0.25">
      <c r="A14" s="1">
        <v>44166</v>
      </c>
      <c r="B14" s="7">
        <v>104</v>
      </c>
      <c r="C14" s="7">
        <v>22</v>
      </c>
      <c r="D14" s="7">
        <v>32</v>
      </c>
      <c r="E14" s="7">
        <v>26</v>
      </c>
      <c r="F14" s="7">
        <v>16</v>
      </c>
      <c r="G14" s="7">
        <v>65</v>
      </c>
      <c r="H14" s="7">
        <v>107</v>
      </c>
      <c r="I14" s="7">
        <v>16</v>
      </c>
      <c r="J14" t="str">
        <f t="shared" si="0"/>
        <v>ДЕКАБРЬ</v>
      </c>
    </row>
    <row r="15" spans="1:23" x14ac:dyDescent="0.25">
      <c r="A15" s="1"/>
    </row>
    <row r="16" spans="1:2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mergeCells count="4">
    <mergeCell ref="B1:E1"/>
    <mergeCell ref="F1:I1"/>
    <mergeCell ref="A1:A2"/>
    <mergeCell ref="K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Processing</vt:lpstr>
      <vt:lpstr>Data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Тютвин Сергей Николаевич</cp:lastModifiedBy>
  <dcterms:created xsi:type="dcterms:W3CDTF">2020-03-24T07:36:22Z</dcterms:created>
  <dcterms:modified xsi:type="dcterms:W3CDTF">2023-06-05T12:04:25Z</dcterms:modified>
</cp:coreProperties>
</file>