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8_{4E287161-C79C-4CED-B3FC-6E30B19D6A6F}" xr6:coauthVersionLast="47" xr6:coauthVersionMax="47" xr10:uidLastSave="{00000000-0000-0000-0000-000000000000}"/>
  <bookViews>
    <workbookView xWindow="-108" yWindow="-108" windowWidth="23256" windowHeight="12456" activeTab="3" xr2:uid="{CC796DA5-95EF-4F9C-9972-3875686D96F4}"/>
  </bookViews>
  <sheets>
    <sheet name="conditional formating" sheetId="1" r:id="rId1"/>
    <sheet name="graphs" sheetId="6" r:id="rId2"/>
    <sheet name="high wasted foods" sheetId="3" r:id="rId3"/>
    <sheet name="total food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6" l="1"/>
  <c r="C8" i="6"/>
  <c r="D8" i="6"/>
  <c r="E8" i="6"/>
  <c r="B9" i="6"/>
  <c r="C9" i="6"/>
  <c r="D9" i="6"/>
  <c r="E9" i="6"/>
  <c r="B10" i="6"/>
  <c r="C10" i="6"/>
  <c r="D10" i="6"/>
  <c r="E10" i="6"/>
  <c r="B11" i="6"/>
  <c r="C11" i="6"/>
  <c r="D11" i="6"/>
  <c r="E11" i="6"/>
  <c r="B12" i="6"/>
  <c r="C12" i="6"/>
  <c r="D12" i="6"/>
  <c r="E12" i="6"/>
  <c r="B13" i="6"/>
  <c r="H2" i="3"/>
  <c r="H3" i="3"/>
  <c r="H4" i="3"/>
  <c r="H5" i="3"/>
  <c r="H6" i="3"/>
  <c r="J2" i="3"/>
  <c r="J3" i="3"/>
  <c r="J4" i="3"/>
  <c r="J5" i="3"/>
  <c r="F19" i="2" a="1"/>
  <c r="F19" i="2" s="1"/>
  <c r="F2" i="3" a="1"/>
  <c r="F2" i="3" s="1"/>
  <c r="F14" i="1" a="1"/>
  <c r="F14" i="1" s="1"/>
  <c r="E7" i="2"/>
  <c r="D7" i="2"/>
  <c r="C7" i="2"/>
  <c r="B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<sst xmlns="http://schemas.openxmlformats.org/spreadsheetml/2006/main" count="100" uniqueCount="32">
  <si>
    <t>Food Item</t>
  </si>
  <si>
    <t>Purchased Quantity (kg)</t>
  </si>
  <si>
    <t>Consumed Quantity (kg)</t>
  </si>
  <si>
    <t>Wasted Quantity (kg)</t>
  </si>
  <si>
    <t>Purchase Frequency (per week)</t>
  </si>
  <si>
    <t>waste percentage(%)</t>
  </si>
  <si>
    <t>Milk</t>
  </si>
  <si>
    <t>Bread</t>
  </si>
  <si>
    <t>Apples</t>
  </si>
  <si>
    <t>Chicken</t>
  </si>
  <si>
    <t>Rice</t>
  </si>
  <si>
    <t>Analysis</t>
  </si>
  <si>
    <t>1. Highest Waste Percentage</t>
  </si>
  <si>
    <r>
      <t xml:space="preserve">Apples have the highest waste percentage at </t>
    </r>
    <r>
      <rPr>
        <b/>
        <sz val="11"/>
        <color theme="1"/>
        <rFont val="Calibri"/>
        <family val="2"/>
        <scheme val="minor"/>
      </rPr>
      <t>33.33%</t>
    </r>
    <r>
      <rPr>
        <sz val="11"/>
        <color theme="1"/>
        <rFont val="Calibri"/>
        <family val="2"/>
        <scheme val="minor"/>
      </rPr>
      <t>.</t>
    </r>
  </si>
  <si>
    <t>This could indicate over-purchasing or spoilage.</t>
  </si>
  <si>
    <t>2. Most Frequently Purchased Item</t>
  </si>
  <si>
    <r>
      <t>Bread</t>
    </r>
    <r>
      <rPr>
        <sz val="11"/>
        <color theme="1"/>
        <rFont val="Calibri"/>
        <family val="2"/>
        <scheme val="minor"/>
      </rPr>
      <t xml:space="preserve"> is purchased 3 times per week, making it the most frequently bought item.</t>
    </r>
  </si>
  <si>
    <t>3. Least Frequently Purchased Item</t>
  </si>
  <si>
    <r>
      <t>Chicken</t>
    </r>
    <r>
      <rPr>
        <sz val="11"/>
        <color theme="1"/>
        <rFont val="Calibri"/>
        <family val="2"/>
        <scheme val="minor"/>
      </rPr>
      <t xml:space="preserve"> is purchased only once per week, possibly due to its longer shelf life or lower consumption rate.</t>
    </r>
  </si>
  <si>
    <t>4. Waste Contribution</t>
  </si>
  <si>
    <r>
      <t>Bread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contribute </t>
    </r>
    <r>
      <rPr>
        <b/>
        <sz val="11"/>
        <color theme="1"/>
        <rFont val="Calibri"/>
        <family val="2"/>
        <scheme val="minor"/>
      </rPr>
      <t>1 kg of waste</t>
    </r>
    <r>
      <rPr>
        <sz val="11"/>
        <color theme="1"/>
        <rFont val="Calibri"/>
        <family val="2"/>
        <scheme val="minor"/>
      </rPr>
      <t xml:space="preserve"> each, but Bread is consumed more efficiently due to higher frequency.</t>
    </r>
  </si>
  <si>
    <t>5. Overall Waste Patterns</t>
  </si>
  <si>
    <t>Items with higher waste percentages may require better portion planning or storage improvements.</t>
  </si>
  <si>
    <t>AVERAGE</t>
  </si>
  <si>
    <t>S.D FOR SAMPLE</t>
  </si>
  <si>
    <t>S.D FOR POPULATION</t>
  </si>
  <si>
    <t>MEDIAN</t>
  </si>
  <si>
    <t>TOTAL</t>
  </si>
  <si>
    <t>RANGE</t>
  </si>
  <si>
    <t>average</t>
  </si>
  <si>
    <t>HIGH WASTED</t>
  </si>
  <si>
    <t>Wasted Quantity (kg)/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</si>
</sst>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2" borderId="0" xfId="0" applyFill="1"/>
    <xf numFmtId="0" fontId="1" fillId="0" borderId="4" xfId="0" applyFont="1" applyBorder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Purchased Quantity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graphs!$B$2:$B$7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5-40A9-B03C-41CD55ABF4F2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Consumed Quantity (kg)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graphs!$C$2:$C$7</c:f>
              <c:numCache>
                <c:formatCode>General</c:formatCode>
                <c:ptCount val="6"/>
                <c:pt idx="0">
                  <c:v>1.5</c:v>
                </c:pt>
                <c:pt idx="1">
                  <c:v>4</c:v>
                </c:pt>
                <c:pt idx="2">
                  <c:v>2</c:v>
                </c:pt>
                <c:pt idx="3">
                  <c:v>1.5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5-40A9-B03C-41CD55ABF4F2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Wasted Quantity (kg)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graphs!$D$2:$D$7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95-40A9-B03C-41CD55ABF4F2}"/>
            </c:ext>
          </c:extLst>
        </c:ser>
        <c:ser>
          <c:idx val="3"/>
          <c:order val="3"/>
          <c:tx>
            <c:strRef>
              <c:f>graphs!$E$1</c:f>
              <c:strCache>
                <c:ptCount val="1"/>
                <c:pt idx="0">
                  <c:v>Purchase Frequency (per week)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95-40A9-B03C-41CD55ABF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757136"/>
        <c:axId val="332757616"/>
      </c:barChart>
      <c:catAx>
        <c:axId val="33275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food</a:t>
                </a:r>
                <a:r>
                  <a:rPr lang="en-IN" baseline="0"/>
                  <a:t> item and calculations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57616"/>
        <c:crosses val="autoZero"/>
        <c:auto val="1"/>
        <c:lblAlgn val="ctr"/>
        <c:lblOffset val="100"/>
        <c:noMultiLvlLbl val="0"/>
      </c:catAx>
      <c:valAx>
        <c:axId val="3327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graphs!$B$1</c:f>
              <c:strCache>
                <c:ptCount val="1"/>
                <c:pt idx="0">
                  <c:v>Purchased Quantity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91-4A68-BC9E-5E7EC12DAC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91-4A68-BC9E-5E7EC12DAC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91-4A68-BC9E-5E7EC12DAC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91-4A68-BC9E-5E7EC12DAC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991-4A68-BC9E-5E7EC12DAC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991-4A68-BC9E-5E7EC12DACF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graphs!$B$2:$B$7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D-4F37-B1FF-65328CCE2134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Consumed Quantity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991-4A68-BC9E-5E7EC12DAC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991-4A68-BC9E-5E7EC12DAC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991-4A68-BC9E-5E7EC12DAC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991-4A68-BC9E-5E7EC12DAC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991-4A68-BC9E-5E7EC12DAC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991-4A68-BC9E-5E7EC12DACF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graphs!$C$2:$C$7</c:f>
              <c:numCache>
                <c:formatCode>General</c:formatCode>
                <c:ptCount val="6"/>
                <c:pt idx="0">
                  <c:v>1.5</c:v>
                </c:pt>
                <c:pt idx="1">
                  <c:v>4</c:v>
                </c:pt>
                <c:pt idx="2">
                  <c:v>2</c:v>
                </c:pt>
                <c:pt idx="3">
                  <c:v>1.5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D-4F37-B1FF-65328CCE2134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Wasted Quantity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991-4A68-BC9E-5E7EC12DAC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991-4A68-BC9E-5E7EC12DAC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991-4A68-BC9E-5E7EC12DAC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991-4A68-BC9E-5E7EC12DAC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991-4A68-BC9E-5E7EC12DAC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991-4A68-BC9E-5E7EC12DACF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graphs!$D$2:$D$7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5D-4F37-B1FF-65328CCE2134}"/>
            </c:ext>
          </c:extLst>
        </c:ser>
        <c:ser>
          <c:idx val="3"/>
          <c:order val="3"/>
          <c:tx>
            <c:strRef>
              <c:f>graphs!$E$1</c:f>
              <c:strCache>
                <c:ptCount val="1"/>
                <c:pt idx="0">
                  <c:v>Purchase Frequency (per week)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991-4A68-BC9E-5E7EC12DAC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991-4A68-BC9E-5E7EC12DAC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991-4A68-BC9E-5E7EC12DAC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991-4A68-BC9E-5E7EC12DAC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991-4A68-BC9E-5E7EC12DAC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991-4A68-BC9E-5E7EC12DACF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graphs!$A$2:$A$7</c:f>
              <c:strCache>
                <c:ptCount val="5"/>
                <c:pt idx="0">
                  <c:v>Milk</c:v>
                </c:pt>
                <c:pt idx="1">
                  <c:v>Bread</c:v>
                </c:pt>
                <c:pt idx="2">
                  <c:v>Apples</c:v>
                </c:pt>
                <c:pt idx="3">
                  <c:v>Chicken</c:v>
                </c:pt>
                <c:pt idx="4">
                  <c:v>Rice</c:v>
                </c:pt>
              </c:strCache>
            </c:strRef>
          </c:cat>
          <c:val>
            <c:numRef>
              <c:f>graphs!$E$2:$E$7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5D-4F37-B1FF-65328CCE213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 </a:t>
            </a:r>
          </a:p>
          <a:p>
            <a:pPr>
              <a:defRPr/>
            </a:pPr>
            <a:r>
              <a:rPr lang="en-IN"/>
              <a:t>PURCHASED,CONSUMED,WASTED</a:t>
            </a:r>
          </a:p>
        </c:rich>
      </c:tx>
      <c:layout>
        <c:manualLayout>
          <c:xMode val="edge"/>
          <c:yMode val="edge"/>
          <c:x val="0.11991340052712722"/>
          <c:y val="2.301586898859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781496982192285E-2"/>
          <c:y val="0.29851654569139313"/>
          <c:w val="0.91604485885738085"/>
          <c:h val="0.59469779620336027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'high wasted foods'!$F$15:$F$21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E-4411-BD5F-EB88236FB2C9}"/>
            </c:ext>
          </c:extLst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'high wasted foods'!$G$15:$G$21</c:f>
              <c:numCache>
                <c:formatCode>General</c:formatCode>
                <c:ptCount val="7"/>
                <c:pt idx="0">
                  <c:v>0</c:v>
                </c:pt>
                <c:pt idx="1">
                  <c:v>1.5</c:v>
                </c:pt>
                <c:pt idx="2">
                  <c:v>4</c:v>
                </c:pt>
                <c:pt idx="3">
                  <c:v>2</c:v>
                </c:pt>
                <c:pt idx="4">
                  <c:v>1.5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E-4411-BD5F-EB88236FB2C9}"/>
            </c:ext>
          </c:extLst>
        </c:ser>
        <c:ser>
          <c:idx val="2"/>
          <c:order val="2"/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'high wasted foods'!$H$15:$H$21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E-4411-BD5F-EB88236FB2C9}"/>
            </c:ext>
          </c:extLst>
        </c:ser>
        <c:ser>
          <c:idx val="3"/>
          <c:order val="3"/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'high wasted foods'!$I$15:$I$21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E-4411-BD5F-EB88236FB2C9}"/>
            </c:ext>
          </c:extLst>
        </c:ser>
        <c:ser>
          <c:idx val="4"/>
          <c:order val="4"/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'high wasted foods'!$J$15:$J$21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6FDE-4411-BD5F-EB88236FB2C9}"/>
            </c:ext>
          </c:extLst>
        </c:ser>
        <c:ser>
          <c:idx val="5"/>
          <c:order val="5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'high wasted foods'!$K$15:$K$21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6FDE-4411-BD5F-EB88236FB2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343195599"/>
        <c:axId val="1387681215"/>
      </c:barChart>
      <c:catAx>
        <c:axId val="134319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FOOD</a:t>
                </a:r>
                <a:r>
                  <a:rPr lang="en-IN" baseline="0"/>
                  <a:t> ITEM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681215"/>
        <c:crosses val="autoZero"/>
        <c:auto val="1"/>
        <c:lblAlgn val="ctr"/>
        <c:lblOffset val="100"/>
        <c:noMultiLvlLbl val="0"/>
      </c:catAx>
      <c:valAx>
        <c:axId val="1387681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19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'total food'!$A$2</c:f>
              <c:strCache>
                <c:ptCount val="1"/>
                <c:pt idx="0">
                  <c:v>Milk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4D-46D7-AA30-0DC94BD49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4D-46D7-AA30-0DC94BD49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34D-46D7-AA30-0DC94BD49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34D-46D7-AA30-0DC94BD49F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34D-46D7-AA30-0DC94BD49F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food'!$B$1:$F$1</c:f>
              <c:strCache>
                <c:ptCount val="4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(kg)/</c:v>
                </c:pt>
                <c:pt idx="3">
                  <c:v>Purchase Frequency (per week)</c:v>
                </c:pt>
              </c:strCache>
            </c:strRef>
          </c:cat>
          <c:val>
            <c:numRef>
              <c:f>'total food'!$B$2:$F$2</c:f>
              <c:numCache>
                <c:formatCode>General</c:formatCode>
                <c:ptCount val="5"/>
                <c:pt idx="0">
                  <c:v>2</c:v>
                </c:pt>
                <c:pt idx="1">
                  <c:v>1.5</c:v>
                </c:pt>
                <c:pt idx="2">
                  <c:v>0.5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1-4074-AF4A-BA2BA1DA3EA6}"/>
            </c:ext>
          </c:extLst>
        </c:ser>
        <c:ser>
          <c:idx val="1"/>
          <c:order val="1"/>
          <c:tx>
            <c:strRef>
              <c:f>'total food'!$A$3</c:f>
              <c:strCache>
                <c:ptCount val="1"/>
                <c:pt idx="0">
                  <c:v>Bread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34D-46D7-AA30-0DC94BD49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34D-46D7-AA30-0DC94BD49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34D-46D7-AA30-0DC94BD49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34D-46D7-AA30-0DC94BD49F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34D-46D7-AA30-0DC94BD49F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food'!$B$1:$F$1</c:f>
              <c:strCache>
                <c:ptCount val="4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(kg)/</c:v>
                </c:pt>
                <c:pt idx="3">
                  <c:v>Purchase Frequency (per week)</c:v>
                </c:pt>
              </c:strCache>
            </c:strRef>
          </c:cat>
          <c:val>
            <c:numRef>
              <c:f>'total food'!$B$3:$F$3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1-4074-AF4A-BA2BA1DA3EA6}"/>
            </c:ext>
          </c:extLst>
        </c:ser>
        <c:ser>
          <c:idx val="2"/>
          <c:order val="2"/>
          <c:tx>
            <c:strRef>
              <c:f>'total food'!$A$4</c:f>
              <c:strCache>
                <c:ptCount val="1"/>
                <c:pt idx="0">
                  <c:v>Apples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34D-46D7-AA30-0DC94BD49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34D-46D7-AA30-0DC94BD49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134D-46D7-AA30-0DC94BD49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134D-46D7-AA30-0DC94BD49F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134D-46D7-AA30-0DC94BD49F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food'!$B$1:$F$1</c:f>
              <c:strCache>
                <c:ptCount val="4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(kg)/</c:v>
                </c:pt>
                <c:pt idx="3">
                  <c:v>Purchase Frequency (per week)</c:v>
                </c:pt>
              </c:strCache>
            </c:strRef>
          </c:cat>
          <c:val>
            <c:numRef>
              <c:f>'total food'!$B$4:$F$4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71-4074-AF4A-BA2BA1DA3EA6}"/>
            </c:ext>
          </c:extLst>
        </c:ser>
        <c:ser>
          <c:idx val="3"/>
          <c:order val="3"/>
          <c:tx>
            <c:strRef>
              <c:f>'total food'!$A$5</c:f>
              <c:strCache>
                <c:ptCount val="1"/>
                <c:pt idx="0">
                  <c:v>Chicken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134D-46D7-AA30-0DC94BD49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134D-46D7-AA30-0DC94BD49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134D-46D7-AA30-0DC94BD49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134D-46D7-AA30-0DC94BD49F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134D-46D7-AA30-0DC94BD49F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food'!$B$1:$F$1</c:f>
              <c:strCache>
                <c:ptCount val="4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(kg)/</c:v>
                </c:pt>
                <c:pt idx="3">
                  <c:v>Purchase Frequency (per week)</c:v>
                </c:pt>
              </c:strCache>
            </c:strRef>
          </c:cat>
          <c:val>
            <c:numRef>
              <c:f>'total food'!$B$5:$F$5</c:f>
              <c:numCache>
                <c:formatCode>General</c:formatCode>
                <c:ptCount val="5"/>
                <c:pt idx="0">
                  <c:v>2</c:v>
                </c:pt>
                <c:pt idx="1">
                  <c:v>1.5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71-4074-AF4A-BA2BA1DA3EA6}"/>
            </c:ext>
          </c:extLst>
        </c:ser>
        <c:ser>
          <c:idx val="4"/>
          <c:order val="4"/>
          <c:tx>
            <c:strRef>
              <c:f>'total food'!$A$6</c:f>
              <c:strCache>
                <c:ptCount val="1"/>
                <c:pt idx="0">
                  <c:v>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134D-46D7-AA30-0DC94BD49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134D-46D7-AA30-0DC94BD49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134D-46D7-AA30-0DC94BD49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134D-46D7-AA30-0DC94BD49F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134D-46D7-AA30-0DC94BD49F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food'!$B$1:$F$1</c:f>
              <c:strCache>
                <c:ptCount val="4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(kg)/</c:v>
                </c:pt>
                <c:pt idx="3">
                  <c:v>Purchase Frequency (per week)</c:v>
                </c:pt>
              </c:strCache>
            </c:strRef>
          </c:cat>
          <c:val>
            <c:numRef>
              <c:f>'total food'!$B$6:$F$6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71-4074-AF4A-BA2BA1DA3EA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'total food'!$A$19</c:f>
              <c:strCache>
                <c:ptCount val="1"/>
                <c:pt idx="0">
                  <c:v>Milk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food'!$B$18:$G$18</c:f>
              <c:strCache>
                <c:ptCount val="5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</c:v>
                </c:pt>
                <c:pt idx="3">
                  <c:v>Purchase Frequency (per week)</c:v>
                </c:pt>
                <c:pt idx="4">
                  <c:v>waste percentage(%)</c:v>
                </c:pt>
              </c:strCache>
            </c:strRef>
          </c:cat>
          <c:val>
            <c:numRef>
              <c:f>'total food'!$B$19:$G$19</c:f>
              <c:numCache>
                <c:formatCode>General</c:formatCode>
                <c:ptCount val="6"/>
                <c:pt idx="0">
                  <c:v>2</c:v>
                </c:pt>
                <c:pt idx="1">
                  <c:v>1.5</c:v>
                </c:pt>
                <c:pt idx="2">
                  <c:v>0.5</c:v>
                </c:pt>
                <c:pt idx="3">
                  <c:v>2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D-4538-BC73-7D0652EDD252}"/>
            </c:ext>
          </c:extLst>
        </c:ser>
        <c:ser>
          <c:idx val="1"/>
          <c:order val="1"/>
          <c:tx>
            <c:strRef>
              <c:f>'total food'!$A$20</c:f>
              <c:strCache>
                <c:ptCount val="1"/>
                <c:pt idx="0">
                  <c:v>Bread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food'!$B$18:$G$18</c:f>
              <c:strCache>
                <c:ptCount val="5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</c:v>
                </c:pt>
                <c:pt idx="3">
                  <c:v>Purchase Frequency (per week)</c:v>
                </c:pt>
                <c:pt idx="4">
                  <c:v>waste percentage(%)</c:v>
                </c:pt>
              </c:strCache>
            </c:strRef>
          </c:cat>
          <c:val>
            <c:numRef>
              <c:f>'total food'!$B$20:$G$20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D-4538-BC73-7D0652EDD252}"/>
            </c:ext>
          </c:extLst>
        </c:ser>
        <c:ser>
          <c:idx val="2"/>
          <c:order val="2"/>
          <c:tx>
            <c:strRef>
              <c:f>'total food'!$A$21</c:f>
              <c:strCache>
                <c:ptCount val="1"/>
                <c:pt idx="0">
                  <c:v>Apples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food'!$B$18:$G$18</c:f>
              <c:strCache>
                <c:ptCount val="5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</c:v>
                </c:pt>
                <c:pt idx="3">
                  <c:v>Purchase Frequency (per week)</c:v>
                </c:pt>
                <c:pt idx="4">
                  <c:v>waste percentage(%)</c:v>
                </c:pt>
              </c:strCache>
            </c:strRef>
          </c:cat>
          <c:val>
            <c:numRef>
              <c:f>'total food'!$B$21:$G$21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33.333333333333329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1D-4538-BC73-7D0652EDD252}"/>
            </c:ext>
          </c:extLst>
        </c:ser>
        <c:ser>
          <c:idx val="3"/>
          <c:order val="3"/>
          <c:tx>
            <c:strRef>
              <c:f>'total food'!$A$22</c:f>
              <c:strCache>
                <c:ptCount val="1"/>
                <c:pt idx="0">
                  <c:v>Chicken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food'!$B$18:$G$18</c:f>
              <c:strCache>
                <c:ptCount val="5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</c:v>
                </c:pt>
                <c:pt idx="3">
                  <c:v>Purchase Frequency (per week)</c:v>
                </c:pt>
                <c:pt idx="4">
                  <c:v>waste percentage(%)</c:v>
                </c:pt>
              </c:strCache>
            </c:strRef>
          </c:cat>
          <c:val>
            <c:numRef>
              <c:f>'total food'!$B$22:$G$22</c:f>
              <c:numCache>
                <c:formatCode>General</c:formatCode>
                <c:ptCount val="6"/>
                <c:pt idx="0">
                  <c:v>2</c:v>
                </c:pt>
                <c:pt idx="1">
                  <c:v>1.5</c:v>
                </c:pt>
                <c:pt idx="2">
                  <c:v>0.5</c:v>
                </c:pt>
                <c:pt idx="3">
                  <c:v>1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1D-4538-BC73-7D0652EDD252}"/>
            </c:ext>
          </c:extLst>
        </c:ser>
        <c:ser>
          <c:idx val="4"/>
          <c:order val="4"/>
          <c:tx>
            <c:strRef>
              <c:f>'total food'!$A$23</c:f>
              <c:strCache>
                <c:ptCount val="1"/>
                <c:pt idx="0">
                  <c:v>Rice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food'!$B$18:$G$18</c:f>
              <c:strCache>
                <c:ptCount val="5"/>
                <c:pt idx="0">
                  <c:v>Purchased Quantity (kg)</c:v>
                </c:pt>
                <c:pt idx="1">
                  <c:v>Consumed Quantity (kg)</c:v>
                </c:pt>
                <c:pt idx="2">
                  <c:v>Wasted Quantity (kg)</c:v>
                </c:pt>
                <c:pt idx="3">
                  <c:v>Purchase Frequency (per week)</c:v>
                </c:pt>
                <c:pt idx="4">
                  <c:v>waste percentage(%)</c:v>
                </c:pt>
              </c:strCache>
            </c:strRef>
          </c:cat>
          <c:val>
            <c:numRef>
              <c:f>'total food'!$B$23:$G$23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1D-4538-BC73-7D0652EDD2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7384736"/>
        <c:axId val="51738521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'total food'!$A$24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17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'total food'!$B$18:$G$18</c15:sqref>
                        </c15:formulaRef>
                      </c:ext>
                    </c:extLst>
                    <c:strCache>
                      <c:ptCount val="5"/>
                      <c:pt idx="0">
                        <c:v>Purchased Quantity (kg)</c:v>
                      </c:pt>
                      <c:pt idx="1">
                        <c:v>Consumed Quantity (kg)</c:v>
                      </c:pt>
                      <c:pt idx="2">
                        <c:v>Wasted Quantity (kg)</c:v>
                      </c:pt>
                      <c:pt idx="3">
                        <c:v>Purchase Frequency (per week)</c:v>
                      </c:pt>
                      <c:pt idx="4">
                        <c:v>waste percentage(%)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'total food'!$B$24:$G$24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01D-4538-BC73-7D0652EDD25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food'!$A$25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17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food'!$B$18:$G$18</c15:sqref>
                        </c15:formulaRef>
                      </c:ext>
                    </c:extLst>
                    <c:strCache>
                      <c:ptCount val="5"/>
                      <c:pt idx="0">
                        <c:v>Purchased Quantity (kg)</c:v>
                      </c:pt>
                      <c:pt idx="1">
                        <c:v>Consumed Quantity (kg)</c:v>
                      </c:pt>
                      <c:pt idx="2">
                        <c:v>Wasted Quantity (kg)</c:v>
                      </c:pt>
                      <c:pt idx="3">
                        <c:v>Purchase Frequency (per week)</c:v>
                      </c:pt>
                      <c:pt idx="4">
                        <c:v>waste percentage(%)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food'!$B$25:$G$25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01D-4538-BC73-7D0652EDD252}"/>
                  </c:ext>
                </c:extLst>
              </c15:ser>
            </c15:filteredLineSeries>
          </c:ext>
        </c:extLst>
      </c:lineChart>
      <c:catAx>
        <c:axId val="51738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85216"/>
        <c:crosses val="autoZero"/>
        <c:auto val="1"/>
        <c:lblAlgn val="ctr"/>
        <c:lblOffset val="100"/>
        <c:noMultiLvlLbl val="0"/>
      </c:catAx>
      <c:valAx>
        <c:axId val="5173852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1738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13</xdr:row>
      <xdr:rowOff>140970</xdr:rowOff>
    </xdr:from>
    <xdr:to>
      <xdr:col>3</xdr:col>
      <xdr:colOff>556260</xdr:colOff>
      <xdr:row>35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E5A82-AE3D-3450-AE51-27B8CB161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876300</xdr:colOff>
      <xdr:row>16</xdr:row>
      <xdr:rowOff>64770</xdr:rowOff>
    </xdr:from>
    <xdr:to>
      <xdr:col>7</xdr:col>
      <xdr:colOff>114300</xdr:colOff>
      <xdr:row>35</xdr:row>
      <xdr:rowOff>45720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584565-2A6B-AC12-831C-524401982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66126</xdr:colOff>
      <xdr:row>0</xdr:row>
      <xdr:rowOff>0</xdr:rowOff>
    </xdr:from>
    <xdr:to>
      <xdr:col>27</xdr:col>
      <xdr:colOff>87585</xdr:colOff>
      <xdr:row>20</xdr:row>
      <xdr:rowOff>131379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7E37B-E514-12E1-78B5-3DCDFF8DF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0</xdr:row>
      <xdr:rowOff>0</xdr:rowOff>
    </xdr:from>
    <xdr:to>
      <xdr:col>15</xdr:col>
      <xdr:colOff>251460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9FCC5-D30A-4280-4015-FE926C428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441960</xdr:colOff>
      <xdr:row>16</xdr:row>
      <xdr:rowOff>163830</xdr:rowOff>
    </xdr:from>
    <xdr:to>
      <xdr:col>15</xdr:col>
      <xdr:colOff>137160</xdr:colOff>
      <xdr:row>31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116DA9-2BB0-0FF6-FC7E-9948FBB57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A1F05-B906-4875-A677-F7A6A8F515DC}" name="Table1" displayName="Table1" ref="A1:E8" totalsRowCount="1" dataCellStyle="Normal">
  <autoFilter ref="A1:E7" xr:uid="{DB2A1F05-B906-4875-A677-F7A6A8F515DC}"/>
  <sortState xmlns:xlrd2="http://schemas.microsoft.com/office/spreadsheetml/2017/richdata2" ref="A2:F7">
    <sortCondition ref="F1:F7"/>
  </sortState>
  <tableColumns count="5">
    <tableColumn id="1" xr3:uid="{3242E34A-56C0-45FB-B00A-9AC5D0D6B9E3}" name="Food Item" totalsRowLabel="AVERAGE" dataCellStyle="Normal"/>
    <tableColumn id="2" xr3:uid="{7E093143-0101-47A1-A0E1-77A0984F2178}" name="Purchased Quantity (kg)" totalsRowFunction="custom" dataCellStyle="Normal">
      <totalsRowFormula>AVERAGE(B2:B7)</totalsRowFormula>
    </tableColumn>
    <tableColumn id="3" xr3:uid="{1B0F512F-2D27-4EBE-8524-DB757B8A5C75}" name="Consumed Quantity (kg)" totalsRowFunction="custom" dataCellStyle="Normal">
      <totalsRowFormula>AVERAGE(C2:C7)</totalsRowFormula>
    </tableColumn>
    <tableColumn id="4" xr3:uid="{F4843904-0D4D-4F1A-8859-887B751494FD}" name="Wasted Quantity (kg)" totalsRowFunction="custom" dataCellStyle="Normal">
      <totalsRowFormula>AVERAGE(D2:D7)</totalsRowFormula>
    </tableColumn>
    <tableColumn id="5" xr3:uid="{98563935-A39B-4EF1-8D79-6336EBA59EA5}" name="Purchase Frequency (per week)" totalsRowFunction="custom" dataCellStyle="Normal">
      <totalsRowFormula>AVERAGE(E2:E7)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1333-F7C6-425B-B997-3C74FBDE16FD}">
  <dimension ref="A1:H48"/>
  <sheetViews>
    <sheetView workbookViewId="0">
      <selection activeCell="A13" sqref="A13:G20"/>
    </sheetView>
  </sheetViews>
  <sheetFormatPr defaultRowHeight="14.4" x14ac:dyDescent="0.3"/>
  <cols>
    <col min="2" max="2" width="12.6640625" customWidth="1"/>
    <col min="3" max="3" width="13.109375" customWidth="1"/>
    <col min="4" max="4" width="13" customWidth="1"/>
    <col min="5" max="5" width="25.88671875" customWidth="1"/>
    <col min="6" max="6" width="12.44140625" customWidth="1"/>
    <col min="13" max="13" width="9.88671875" customWidth="1"/>
  </cols>
  <sheetData>
    <row r="1" spans="1:8" x14ac:dyDescent="0.3">
      <c r="G1" s="1"/>
    </row>
    <row r="13" spans="1:8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3" t="s">
        <v>5</v>
      </c>
      <c r="G13" s="2"/>
      <c r="H13" s="2"/>
    </row>
    <row r="14" spans="1:8" x14ac:dyDescent="0.3">
      <c r="A14" t="s">
        <v>6</v>
      </c>
      <c r="B14">
        <v>2</v>
      </c>
      <c r="C14">
        <v>1.5</v>
      </c>
      <c r="D14">
        <v>0.5</v>
      </c>
      <c r="E14">
        <v>2</v>
      </c>
      <c r="F14" cm="1">
        <f t="array" ref="F14:F18">(D14:D18/B14:B18)*100</f>
        <v>25</v>
      </c>
    </row>
    <row r="15" spans="1:8" x14ac:dyDescent="0.3">
      <c r="A15" t="s">
        <v>7</v>
      </c>
      <c r="B15">
        <v>5</v>
      </c>
      <c r="C15">
        <v>4</v>
      </c>
      <c r="D15">
        <v>1</v>
      </c>
      <c r="E15">
        <v>3</v>
      </c>
      <c r="F15">
        <v>20</v>
      </c>
    </row>
    <row r="16" spans="1:8" x14ac:dyDescent="0.3">
      <c r="A16" t="s">
        <v>8</v>
      </c>
      <c r="B16">
        <v>3</v>
      </c>
      <c r="C16">
        <v>2</v>
      </c>
      <c r="D16">
        <v>1</v>
      </c>
      <c r="E16">
        <v>2</v>
      </c>
      <c r="F16">
        <v>33.333333333333329</v>
      </c>
    </row>
    <row r="17" spans="1:6" x14ac:dyDescent="0.3">
      <c r="A17" t="s">
        <v>9</v>
      </c>
      <c r="B17">
        <v>2</v>
      </c>
      <c r="C17">
        <v>1.5</v>
      </c>
      <c r="D17">
        <v>0.5</v>
      </c>
      <c r="E17">
        <v>1</v>
      </c>
      <c r="F17">
        <v>25</v>
      </c>
    </row>
    <row r="18" spans="1:6" x14ac:dyDescent="0.3">
      <c r="A18" t="s">
        <v>10</v>
      </c>
      <c r="B18">
        <v>4</v>
      </c>
      <c r="C18">
        <v>3</v>
      </c>
      <c r="D18">
        <v>1</v>
      </c>
      <c r="E18">
        <v>2</v>
      </c>
      <c r="F18">
        <v>25</v>
      </c>
    </row>
    <row r="22" spans="1:6" ht="18" x14ac:dyDescent="0.3">
      <c r="A22" s="6" t="s">
        <v>11</v>
      </c>
    </row>
    <row r="23" spans="1:6" x14ac:dyDescent="0.3">
      <c r="A23" s="7"/>
    </row>
    <row r="24" spans="1:6" x14ac:dyDescent="0.3">
      <c r="A24" s="8" t="s">
        <v>12</v>
      </c>
    </row>
    <row r="25" spans="1:6" x14ac:dyDescent="0.3">
      <c r="A25" s="7"/>
    </row>
    <row r="26" spans="1:6" x14ac:dyDescent="0.3">
      <c r="A26" s="7"/>
    </row>
    <row r="27" spans="1:6" x14ac:dyDescent="0.3">
      <c r="A27" s="9" t="s">
        <v>13</v>
      </c>
    </row>
    <row r="28" spans="1:6" x14ac:dyDescent="0.3">
      <c r="A28" s="9" t="s">
        <v>14</v>
      </c>
    </row>
    <row r="29" spans="1:6" x14ac:dyDescent="0.3">
      <c r="A29" s="7"/>
    </row>
    <row r="30" spans="1:6" x14ac:dyDescent="0.3">
      <c r="A30" s="8" t="s">
        <v>15</v>
      </c>
    </row>
    <row r="31" spans="1:6" x14ac:dyDescent="0.3">
      <c r="A31" s="7"/>
    </row>
    <row r="32" spans="1:6" x14ac:dyDescent="0.3">
      <c r="A32" s="7"/>
    </row>
    <row r="33" spans="1:1" x14ac:dyDescent="0.3">
      <c r="A33" s="10" t="s">
        <v>16</v>
      </c>
    </row>
    <row r="34" spans="1:1" x14ac:dyDescent="0.3">
      <c r="A34" s="7"/>
    </row>
    <row r="35" spans="1:1" x14ac:dyDescent="0.3">
      <c r="A35" s="8" t="s">
        <v>17</v>
      </c>
    </row>
    <row r="36" spans="1:1" x14ac:dyDescent="0.3">
      <c r="A36" s="7"/>
    </row>
    <row r="37" spans="1:1" x14ac:dyDescent="0.3">
      <c r="A37" s="7"/>
    </row>
    <row r="38" spans="1:1" x14ac:dyDescent="0.3">
      <c r="A38" s="10" t="s">
        <v>18</v>
      </c>
    </row>
    <row r="39" spans="1:1" x14ac:dyDescent="0.3">
      <c r="A39" s="7"/>
    </row>
    <row r="40" spans="1:1" x14ac:dyDescent="0.3">
      <c r="A40" s="8" t="s">
        <v>19</v>
      </c>
    </row>
    <row r="41" spans="1:1" x14ac:dyDescent="0.3">
      <c r="A41" s="7"/>
    </row>
    <row r="42" spans="1:1" x14ac:dyDescent="0.3">
      <c r="A42" s="7"/>
    </row>
    <row r="43" spans="1:1" x14ac:dyDescent="0.3">
      <c r="A43" s="10" t="s">
        <v>20</v>
      </c>
    </row>
    <row r="44" spans="1:1" x14ac:dyDescent="0.3">
      <c r="A44" s="7"/>
    </row>
    <row r="45" spans="1:1" x14ac:dyDescent="0.3">
      <c r="A45" s="8" t="s">
        <v>21</v>
      </c>
    </row>
    <row r="46" spans="1:1" x14ac:dyDescent="0.3">
      <c r="A46" s="7"/>
    </row>
    <row r="47" spans="1:1" x14ac:dyDescent="0.3">
      <c r="A47" s="7"/>
    </row>
    <row r="48" spans="1:1" x14ac:dyDescent="0.3">
      <c r="A48" s="9" t="s">
        <v>22</v>
      </c>
    </row>
  </sheetData>
  <phoneticPr fontId="3" type="noConversion"/>
  <conditionalFormatting sqref="A13:F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G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{02DBF121-1854-4B29-9848-3995620146BC}</x14:id>
        </ext>
      </extLst>
    </cfRule>
  </conditionalFormatting>
  <conditionalFormatting sqref="E21">
    <cfRule type="aboveAverage" dxfId="12" priority="6" aboveAverage="0"/>
  </conditionalFormatting>
  <conditionalFormatting sqref="I1:M7">
    <cfRule type="top10" dxfId="11" priority="1" bottom="1" rank="1"/>
    <cfRule type="top10" dxfId="10" priority="2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DBF121-1854-4B29-9848-3995620146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A13:G18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D62D-3F1E-4AFE-9062-D093A241BB71}">
  <dimension ref="A1:F15"/>
  <sheetViews>
    <sheetView topLeftCell="A12" workbookViewId="0">
      <selection sqref="A1:E8"/>
    </sheetView>
  </sheetViews>
  <sheetFormatPr defaultRowHeight="14.4" x14ac:dyDescent="0.3"/>
  <cols>
    <col min="1" max="1" width="20.109375" customWidth="1"/>
    <col min="2" max="2" width="23.33203125" customWidth="1"/>
    <col min="3" max="3" width="23.44140625" customWidth="1"/>
    <col min="4" max="4" width="20.6640625" customWidth="1"/>
    <col min="5" max="5" width="35.33203125" customWidth="1"/>
    <col min="6" max="6" width="19.88671875" customWidth="1"/>
    <col min="7" max="9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6</v>
      </c>
      <c r="B2">
        <v>2</v>
      </c>
      <c r="C2">
        <v>1.5</v>
      </c>
      <c r="D2">
        <v>0.5</v>
      </c>
      <c r="E2">
        <v>2</v>
      </c>
    </row>
    <row r="3" spans="1:6" x14ac:dyDescent="0.3">
      <c r="A3" t="s">
        <v>7</v>
      </c>
      <c r="B3">
        <v>5</v>
      </c>
      <c r="C3">
        <v>4</v>
      </c>
      <c r="D3">
        <v>1</v>
      </c>
      <c r="E3">
        <v>3</v>
      </c>
    </row>
    <row r="4" spans="1:6" x14ac:dyDescent="0.3">
      <c r="A4" t="s">
        <v>8</v>
      </c>
      <c r="B4">
        <v>3</v>
      </c>
      <c r="C4">
        <v>2</v>
      </c>
      <c r="D4">
        <v>1</v>
      </c>
      <c r="E4">
        <v>2</v>
      </c>
    </row>
    <row r="5" spans="1:6" x14ac:dyDescent="0.3">
      <c r="A5" t="s">
        <v>9</v>
      </c>
      <c r="B5">
        <v>2</v>
      </c>
      <c r="C5">
        <v>1.5</v>
      </c>
      <c r="D5">
        <v>0.5</v>
      </c>
      <c r="E5">
        <v>1</v>
      </c>
    </row>
    <row r="6" spans="1:6" x14ac:dyDescent="0.3">
      <c r="A6" t="s">
        <v>10</v>
      </c>
      <c r="B6">
        <v>4</v>
      </c>
      <c r="C6">
        <v>3</v>
      </c>
      <c r="D6">
        <v>1</v>
      </c>
      <c r="E6">
        <v>2</v>
      </c>
    </row>
    <row r="8" spans="1:6" ht="17.399999999999999" customHeight="1" x14ac:dyDescent="0.3">
      <c r="A8" t="s">
        <v>23</v>
      </c>
      <c r="B8">
        <f>AVERAGE(B2:B7)</f>
        <v>3.2</v>
      </c>
      <c r="C8">
        <f>AVERAGE(C2:C7)</f>
        <v>2.4</v>
      </c>
      <c r="D8">
        <f>AVERAGE(D2:D7)</f>
        <v>0.8</v>
      </c>
      <c r="E8">
        <f>AVERAGE(E2:E7)</f>
        <v>2</v>
      </c>
      <c r="F8" s="12" t="s">
        <v>0</v>
      </c>
    </row>
    <row r="9" spans="1:6" x14ac:dyDescent="0.3">
      <c r="A9" t="s">
        <v>24</v>
      </c>
      <c r="B9">
        <f>_xlfn.STDEV.S(B2:B7)</f>
        <v>1.3038404810405295</v>
      </c>
      <c r="C9">
        <f>_xlfn.STDEV.S(C2:C7)</f>
        <v>1.08397416943394</v>
      </c>
      <c r="D9">
        <f>_xlfn.STDEV.S(D2:D7)</f>
        <v>0.27386127875258298</v>
      </c>
      <c r="E9">
        <f>_xlfn.STDEV.S(E2:E7)</f>
        <v>0.70710678118654757</v>
      </c>
      <c r="F9" s="11" t="s">
        <v>6</v>
      </c>
    </row>
    <row r="10" spans="1:6" x14ac:dyDescent="0.3">
      <c r="A10" t="s">
        <v>25</v>
      </c>
      <c r="B10">
        <f>_xlfn.STDEV.P(B2:B7)</f>
        <v>1.1661903789690602</v>
      </c>
      <c r="C10">
        <f>_xlfn.STDEV.P(C2:C7)</f>
        <v>0.96953597148326576</v>
      </c>
      <c r="D10">
        <f>_xlfn.STDEV.P(D2:D7)</f>
        <v>0.2449489742783178</v>
      </c>
      <c r="E10">
        <f>_xlfn.STDEV.P(E2:E7)</f>
        <v>0.63245553203367588</v>
      </c>
      <c r="F10" t="s">
        <v>7</v>
      </c>
    </row>
    <row r="11" spans="1:6" x14ac:dyDescent="0.3">
      <c r="A11" t="s">
        <v>26</v>
      </c>
      <c r="B11">
        <f>MEDIAN(B2:B7)</f>
        <v>3</v>
      </c>
      <c r="C11">
        <f>MEDIAN(C2:C7)</f>
        <v>2</v>
      </c>
      <c r="D11">
        <f>MEDIAN(D2:D7)</f>
        <v>1</v>
      </c>
      <c r="E11">
        <f>MEDIAN(E2:E7)</f>
        <v>2</v>
      </c>
      <c r="F11" s="11" t="s">
        <v>8</v>
      </c>
    </row>
    <row r="12" spans="1:6" x14ac:dyDescent="0.3">
      <c r="A12" t="s">
        <v>27</v>
      </c>
      <c r="B12">
        <f>SUM(B2:B7)</f>
        <v>16</v>
      </c>
      <c r="C12">
        <f>SUM(C2:C7)</f>
        <v>12</v>
      </c>
      <c r="D12">
        <f>SUM(D2:D7)</f>
        <v>4</v>
      </c>
      <c r="E12">
        <f>SUM(E2:E7)</f>
        <v>10</v>
      </c>
      <c r="F12" t="s">
        <v>9</v>
      </c>
    </row>
    <row r="13" spans="1:6" x14ac:dyDescent="0.3">
      <c r="A13" t="s">
        <v>28</v>
      </c>
      <c r="B13">
        <f>5-0.5</f>
        <v>4.5</v>
      </c>
      <c r="F13" s="11" t="s">
        <v>10</v>
      </c>
    </row>
    <row r="15" spans="1:6" x14ac:dyDescent="0.3">
      <c r="F15" s="12"/>
    </row>
  </sheetData>
  <phoneticPr fontId="3" type="noConversion"/>
  <conditionalFormatting sqref="A1:I7">
    <cfRule type="top10" dxfId="9" priority="24" bottom="1" rank="1"/>
    <cfRule type="top10" dxfId="8" priority="25" rank="1"/>
  </conditionalFormatting>
  <conditionalFormatting sqref="F8:F14">
    <cfRule type="top10" dxfId="7" priority="1" bottom="1" rank="1"/>
    <cfRule type="top10" dxfId="6" priority="2" rank="1"/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422E-AD9B-4C16-A578-786D30DC4BFD}">
  <dimension ref="A1:P20"/>
  <sheetViews>
    <sheetView zoomScale="87" zoomScaleNormal="87" workbookViewId="0">
      <selection activeCell="AB7" sqref="AB7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1" t="s">
        <v>29</v>
      </c>
      <c r="J1" s="5" t="s">
        <v>30</v>
      </c>
      <c r="K1" s="2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</row>
    <row r="2" spans="1:16" x14ac:dyDescent="0.3">
      <c r="A2" t="s">
        <v>6</v>
      </c>
      <c r="B2">
        <v>2</v>
      </c>
      <c r="C2">
        <v>1.5</v>
      </c>
      <c r="D2">
        <v>0.5</v>
      </c>
      <c r="E2">
        <v>2</v>
      </c>
      <c r="F2" cm="1">
        <f t="array" ref="F2:F6">(D2:D6/B2:B6)*100</f>
        <v>25</v>
      </c>
      <c r="H2">
        <f>STDEVA(D2:D6)</f>
        <v>0.27386127875258298</v>
      </c>
      <c r="J2" t="str">
        <f>IF(F2 &gt; F4, "Yes", "No")</f>
        <v>No</v>
      </c>
      <c r="L2" t="s">
        <v>6</v>
      </c>
      <c r="M2">
        <v>2</v>
      </c>
      <c r="N2">
        <v>1.5</v>
      </c>
      <c r="O2">
        <v>0.5</v>
      </c>
      <c r="P2">
        <v>2</v>
      </c>
    </row>
    <row r="3" spans="1:16" x14ac:dyDescent="0.3">
      <c r="A3" t="s">
        <v>7</v>
      </c>
      <c r="B3">
        <v>5</v>
      </c>
      <c r="C3">
        <v>4</v>
      </c>
      <c r="D3">
        <v>1</v>
      </c>
      <c r="E3">
        <v>3</v>
      </c>
      <c r="F3">
        <v>20</v>
      </c>
      <c r="H3">
        <f t="shared" ref="H3:H6" si="0">STDEVA(D3:D7)</f>
        <v>0.25</v>
      </c>
      <c r="J3" t="str">
        <f t="shared" ref="J3:J5" si="1">IF(F3 &gt; F5, "Yes", "No")</f>
        <v>No</v>
      </c>
      <c r="L3" t="s">
        <v>7</v>
      </c>
      <c r="M3">
        <v>5</v>
      </c>
      <c r="N3">
        <v>4</v>
      </c>
      <c r="O3">
        <v>1</v>
      </c>
      <c r="P3">
        <v>3</v>
      </c>
    </row>
    <row r="4" spans="1:16" x14ac:dyDescent="0.3">
      <c r="A4" t="s">
        <v>8</v>
      </c>
      <c r="B4">
        <v>3</v>
      </c>
      <c r="C4">
        <v>2</v>
      </c>
      <c r="D4">
        <v>1</v>
      </c>
      <c r="E4">
        <v>2</v>
      </c>
      <c r="F4">
        <v>33.333333333333329</v>
      </c>
      <c r="H4">
        <f t="shared" si="0"/>
        <v>0.28867513459481275</v>
      </c>
      <c r="J4" t="str">
        <f t="shared" si="1"/>
        <v>Yes</v>
      </c>
      <c r="L4" t="s">
        <v>8</v>
      </c>
      <c r="M4">
        <v>3</v>
      </c>
      <c r="N4">
        <v>2</v>
      </c>
      <c r="O4">
        <v>1</v>
      </c>
      <c r="P4">
        <v>2</v>
      </c>
    </row>
    <row r="5" spans="1:16" x14ac:dyDescent="0.3">
      <c r="A5" t="s">
        <v>9</v>
      </c>
      <c r="B5">
        <v>2</v>
      </c>
      <c r="C5">
        <v>1.5</v>
      </c>
      <c r="D5">
        <v>0.5</v>
      </c>
      <c r="E5">
        <v>1</v>
      </c>
      <c r="F5">
        <v>25</v>
      </c>
      <c r="H5">
        <f t="shared" si="0"/>
        <v>0.35355339059327379</v>
      </c>
      <c r="J5" t="str">
        <f t="shared" si="1"/>
        <v>Yes</v>
      </c>
      <c r="L5" t="s">
        <v>9</v>
      </c>
      <c r="M5">
        <v>2</v>
      </c>
      <c r="N5">
        <v>1.5</v>
      </c>
      <c r="O5">
        <v>0.5</v>
      </c>
      <c r="P5">
        <v>1</v>
      </c>
    </row>
    <row r="6" spans="1:16" x14ac:dyDescent="0.3">
      <c r="A6" t="s">
        <v>10</v>
      </c>
      <c r="B6">
        <v>4</v>
      </c>
      <c r="C6">
        <v>3</v>
      </c>
      <c r="D6">
        <v>1</v>
      </c>
      <c r="E6">
        <v>2</v>
      </c>
      <c r="F6">
        <v>25</v>
      </c>
      <c r="H6" t="e">
        <f t="shared" si="0"/>
        <v>#DIV/0!</v>
      </c>
      <c r="L6" t="s">
        <v>10</v>
      </c>
      <c r="M6">
        <v>4</v>
      </c>
      <c r="N6">
        <v>3</v>
      </c>
      <c r="O6">
        <v>1</v>
      </c>
      <c r="P6">
        <v>2</v>
      </c>
    </row>
    <row r="11" spans="1:16" x14ac:dyDescent="0.3">
      <c r="A11" s="2"/>
      <c r="B11" s="2"/>
      <c r="C11" s="2"/>
      <c r="D11" s="2"/>
      <c r="E11" s="2"/>
      <c r="F11" s="3"/>
      <c r="H11" s="1"/>
    </row>
    <row r="12" spans="1:16" x14ac:dyDescent="0.3">
      <c r="A12" s="2"/>
      <c r="B12" s="2"/>
      <c r="C12" s="2"/>
      <c r="D12" s="2"/>
      <c r="E12" s="2"/>
      <c r="F12" s="3"/>
      <c r="I12" s="5"/>
      <c r="J12" s="2"/>
      <c r="K12" s="2"/>
      <c r="L12" s="2"/>
      <c r="M12" s="3"/>
    </row>
    <row r="13" spans="1:16" x14ac:dyDescent="0.3">
      <c r="A13" s="2"/>
      <c r="B13" s="3"/>
      <c r="C13" s="5"/>
    </row>
    <row r="15" spans="1:16" x14ac:dyDescent="0.3">
      <c r="C15" s="5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6" x14ac:dyDescent="0.3">
      <c r="E16" t="s">
        <v>6</v>
      </c>
      <c r="F16">
        <v>2</v>
      </c>
      <c r="G16">
        <v>1.5</v>
      </c>
      <c r="H16">
        <v>0.5</v>
      </c>
      <c r="I16">
        <v>2</v>
      </c>
    </row>
    <row r="17" spans="5:9" x14ac:dyDescent="0.3">
      <c r="E17" t="s">
        <v>7</v>
      </c>
      <c r="F17">
        <v>5</v>
      </c>
      <c r="G17">
        <v>4</v>
      </c>
      <c r="H17">
        <v>1</v>
      </c>
      <c r="I17">
        <v>3</v>
      </c>
    </row>
    <row r="18" spans="5:9" x14ac:dyDescent="0.3">
      <c r="E18" t="s">
        <v>8</v>
      </c>
      <c r="F18">
        <v>3</v>
      </c>
      <c r="G18">
        <v>2</v>
      </c>
      <c r="H18">
        <v>1</v>
      </c>
      <c r="I18">
        <v>2</v>
      </c>
    </row>
    <row r="19" spans="5:9" x14ac:dyDescent="0.3">
      <c r="E19" t="s">
        <v>9</v>
      </c>
      <c r="F19">
        <v>2</v>
      </c>
      <c r="G19">
        <v>1.5</v>
      </c>
      <c r="H19">
        <v>0.5</v>
      </c>
      <c r="I19">
        <v>1</v>
      </c>
    </row>
    <row r="20" spans="5:9" x14ac:dyDescent="0.3">
      <c r="E20" t="s">
        <v>10</v>
      </c>
      <c r="F20">
        <v>4</v>
      </c>
      <c r="G20">
        <v>3</v>
      </c>
      <c r="H20">
        <v>1</v>
      </c>
      <c r="I20">
        <v>2</v>
      </c>
    </row>
  </sheetData>
  <conditionalFormatting sqref="A13:C14 A15:A17">
    <cfRule type="containsText" dxfId="5" priority="9" operator="containsText" text="YES">
      <formula>NOT(ISERROR(SEARCH("YES",A13)))</formula>
    </cfRule>
  </conditionalFormatting>
  <conditionalFormatting sqref="A1:J2 A3:G5 I3:J5 H3:H6">
    <cfRule type="containsText" dxfId="4" priority="15" operator="containsText" text="YES">
      <formula>NOT(ISERROR(SEARCH("YES",A1)))</formula>
    </cfRule>
  </conditionalFormatting>
  <conditionalFormatting sqref="B15:C19">
    <cfRule type="containsText" dxfId="3" priority="6" operator="containsText" text="YES">
      <formula>NOT(ISERROR(SEARCH("YES",B15)))</formula>
    </cfRule>
  </conditionalFormatting>
  <conditionalFormatting sqref="E15:I19">
    <cfRule type="containsText" dxfId="2" priority="4" operator="containsText" text="YES">
      <formula>NOT(ISERROR(SEARCH("YES",E15)))</formula>
    </cfRule>
  </conditionalFormatting>
  <conditionalFormatting sqref="H12:I14">
    <cfRule type="containsText" dxfId="1" priority="14" operator="containsText" text="YES">
      <formula>NOT(ISERROR(SEARCH("YES",H12)))</formula>
    </cfRule>
  </conditionalFormatting>
  <conditionalFormatting sqref="K1:P5">
    <cfRule type="containsText" dxfId="0" priority="1" operator="containsText" text="YES">
      <formula>NOT(ISERROR(SEARCH("YES",K1)))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9924-2605-4404-B7DA-FBF0818EA122}">
  <dimension ref="A1:H23"/>
  <sheetViews>
    <sheetView tabSelected="1" topLeftCell="A9" workbookViewId="0">
      <selection activeCell="S20" sqref="S20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31</v>
      </c>
      <c r="E1" s="2" t="s">
        <v>4</v>
      </c>
      <c r="F1" s="3"/>
      <c r="G1" s="1"/>
      <c r="H1" s="1"/>
    </row>
    <row r="2" spans="1:8" x14ac:dyDescent="0.3">
      <c r="A2" t="s">
        <v>6</v>
      </c>
      <c r="B2">
        <v>2</v>
      </c>
      <c r="C2">
        <v>1.5</v>
      </c>
      <c r="D2">
        <v>0.5</v>
      </c>
      <c r="E2">
        <v>2</v>
      </c>
    </row>
    <row r="3" spans="1:8" x14ac:dyDescent="0.3">
      <c r="A3" t="s">
        <v>7</v>
      </c>
      <c r="B3">
        <v>5</v>
      </c>
      <c r="C3">
        <v>4</v>
      </c>
      <c r="D3">
        <v>1</v>
      </c>
      <c r="E3">
        <v>3</v>
      </c>
    </row>
    <row r="4" spans="1:8" x14ac:dyDescent="0.3">
      <c r="A4" t="s">
        <v>8</v>
      </c>
      <c r="B4">
        <v>3</v>
      </c>
      <c r="C4">
        <v>2</v>
      </c>
      <c r="D4">
        <v>1</v>
      </c>
      <c r="E4">
        <v>2</v>
      </c>
    </row>
    <row r="5" spans="1:8" x14ac:dyDescent="0.3">
      <c r="A5" t="s">
        <v>9</v>
      </c>
      <c r="B5">
        <v>2</v>
      </c>
      <c r="C5">
        <v>1.5</v>
      </c>
      <c r="D5">
        <v>0.5</v>
      </c>
      <c r="E5">
        <v>1</v>
      </c>
    </row>
    <row r="6" spans="1:8" x14ac:dyDescent="0.3">
      <c r="A6" t="s">
        <v>10</v>
      </c>
      <c r="B6">
        <v>4</v>
      </c>
      <c r="C6">
        <v>3</v>
      </c>
      <c r="D6">
        <v>1</v>
      </c>
      <c r="E6">
        <v>2</v>
      </c>
    </row>
    <row r="7" spans="1:8" x14ac:dyDescent="0.3">
      <c r="A7" s="4" t="s">
        <v>27</v>
      </c>
      <c r="B7" s="4">
        <f>SUM(B2:B6)</f>
        <v>16</v>
      </c>
      <c r="C7" s="4">
        <f>SUM(C2:C6)</f>
        <v>12</v>
      </c>
      <c r="D7" s="4">
        <f>SUM(D2:D6)</f>
        <v>4</v>
      </c>
      <c r="E7" s="4">
        <f>SUM(E2:E6)</f>
        <v>10</v>
      </c>
      <c r="F7" s="4"/>
    </row>
    <row r="11" spans="1:8" x14ac:dyDescent="0.3">
      <c r="A11" s="2"/>
      <c r="B11" s="3"/>
    </row>
    <row r="18" spans="1:6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1:6" x14ac:dyDescent="0.3">
      <c r="A19" t="s">
        <v>6</v>
      </c>
      <c r="B19">
        <v>2</v>
      </c>
      <c r="C19">
        <v>1.5</v>
      </c>
      <c r="D19">
        <v>0.5</v>
      </c>
      <c r="E19">
        <v>2</v>
      </c>
      <c r="F19" cm="1">
        <f t="array" ref="F19:F23">(D19:D23/B19:B23)*100</f>
        <v>25</v>
      </c>
    </row>
    <row r="20" spans="1:6" x14ac:dyDescent="0.3">
      <c r="A20" t="s">
        <v>7</v>
      </c>
      <c r="B20">
        <v>5</v>
      </c>
      <c r="C20">
        <v>4</v>
      </c>
      <c r="D20">
        <v>1</v>
      </c>
      <c r="E20">
        <v>3</v>
      </c>
      <c r="F20">
        <v>20</v>
      </c>
    </row>
    <row r="21" spans="1:6" x14ac:dyDescent="0.3">
      <c r="A21" t="s">
        <v>8</v>
      </c>
      <c r="B21">
        <v>3</v>
      </c>
      <c r="C21">
        <v>2</v>
      </c>
      <c r="D21">
        <v>1</v>
      </c>
      <c r="E21">
        <v>2</v>
      </c>
      <c r="F21">
        <v>33.333333333333329</v>
      </c>
    </row>
    <row r="22" spans="1:6" x14ac:dyDescent="0.3">
      <c r="A22" t="s">
        <v>9</v>
      </c>
      <c r="B22">
        <v>2</v>
      </c>
      <c r="C22">
        <v>1.5</v>
      </c>
      <c r="D22">
        <v>0.5</v>
      </c>
      <c r="E22">
        <v>1</v>
      </c>
      <c r="F22">
        <v>25</v>
      </c>
    </row>
    <row r="23" spans="1:6" x14ac:dyDescent="0.3">
      <c r="A23" t="s">
        <v>10</v>
      </c>
      <c r="B23">
        <v>4</v>
      </c>
      <c r="C23">
        <v>3</v>
      </c>
      <c r="D23">
        <v>1</v>
      </c>
      <c r="E23">
        <v>2</v>
      </c>
      <c r="F23">
        <v>25</v>
      </c>
    </row>
  </sheetData>
  <phoneticPr fontId="3" type="noConversion"/>
  <conditionalFormatting sqref="A21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conditional formating</vt:lpstr>
      <vt:lpstr>graphs</vt:lpstr>
      <vt:lpstr>high wasted foods</vt:lpstr>
      <vt:lpstr>total food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KEERTHI N</dc:creator>
  <cp:keywords/>
  <dc:description/>
  <cp:lastModifiedBy>KEERTHI N</cp:lastModifiedBy>
  <cp:revision/>
  <dcterms:created xsi:type="dcterms:W3CDTF">2024-12-06T23:31:53Z</dcterms:created>
  <dcterms:modified xsi:type="dcterms:W3CDTF">2024-12-09T17:38:44Z</dcterms:modified>
  <cp:category/>
  <cp:contentStatus/>
</cp:coreProperties>
</file>