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Barrett UK" sheetId="6" r:id="rId1"/>
  </sheets>
  <calcPr calcId="152511"/>
</workbook>
</file>

<file path=xl/calcChain.xml><?xml version="1.0" encoding="utf-8"?>
<calcChain xmlns="http://schemas.openxmlformats.org/spreadsheetml/2006/main">
  <c r="J6" i="6" l="1"/>
  <c r="J5" i="6"/>
  <c r="H7" i="6" l="1"/>
  <c r="H6" i="6"/>
  <c r="H12" i="6" l="1"/>
  <c r="H16" i="6" s="1"/>
  <c r="H18" i="6" s="1"/>
  <c r="H21" i="6" l="1"/>
  <c r="H19" i="6"/>
  <c r="H5" i="6"/>
  <c r="K6" i="6" l="1"/>
  <c r="K5" i="6"/>
  <c r="L5" i="6"/>
  <c r="M5" i="6" s="1"/>
  <c r="N5" i="6" s="1"/>
  <c r="L6" i="6"/>
  <c r="M6" i="6" s="1"/>
  <c r="N6" i="6" s="1"/>
</calcChain>
</file>

<file path=xl/sharedStrings.xml><?xml version="1.0" encoding="utf-8"?>
<sst xmlns="http://schemas.openxmlformats.org/spreadsheetml/2006/main" count="22" uniqueCount="20">
  <si>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</si>
  <si>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</si>
  <si>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</si>
  <si>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</si>
  <si>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</si>
  <si>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</si>
  <si>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</si>
  <si>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</si>
  <si>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</si>
  <si>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</si>
  <si>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</si>
  <si>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</si>
  <si>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Q'ty (pc)</t>
  </si>
  <si>
    <t>U. Price (USD/pc)</t>
  </si>
  <si>
    <t>T. Price (USD)</t>
  </si>
  <si>
    <t>Dimension</t>
  </si>
  <si>
    <t>Product</t>
  </si>
  <si>
    <t>A2011 CF T3, ASTM.B211</t>
  </si>
  <si>
    <t>DIA 2.0" x 0.4724" LG</t>
  </si>
  <si>
    <t>DIA 3.5" x 1.378"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</si>
</sst>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6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1"/>
  <sheetViews>
    <sheetView tabSelected="1" topLeftCell="A3" workbookViewId="0">
      <selection activeCell="N5" sqref="N5:N6"/>
    </sheetView>
  </sheetViews>
  <sheetFormatPr defaultRowHeight="15" x14ac:dyDescent="0.25"/>
  <cols>
    <col min="4" max="4" width="23.7109375" bestFit="1" customWidth="1"/>
    <col min="5" max="5" width="26" customWidth="1"/>
    <col min="6" max="6" width="12.5703125" customWidth="1"/>
    <col min="7" max="7" width="12.5703125" style="1" customWidth="1"/>
    <col min="8" max="8" width="11.5703125" style="1" customWidth="1"/>
    <col min="9" max="9" width="10.140625" style="5" bestFit="1" customWidth="1"/>
    <col min="10" max="10" width="10.140625" style="5" customWidth="1"/>
    <col min="11" max="11" width="11.42578125" style="5" customWidth="1"/>
    <col min="12" max="12" width="9.42578125" style="5" customWidth="1"/>
    <col min="13" max="13" width="9.5703125" style="1" customWidth="1"/>
    <col min="14" max="14" width="14" style="5" customWidth="1"/>
  </cols>
  <sheetData>
    <row r="4" spans="4:14" s="8" customFormat="1" ht="30" x14ac:dyDescent="0.25">
      <c r="D4" s="8" t="s">
        <v>16</v>
      </c>
      <c r="E4" s="8" t="s">
        <v>15</v>
      </c>
      <c r="F4" s="8" t="s">
        <v>12</v>
      </c>
      <c r="G4" s="9" t="s">
        <v>13</v>
      </c>
      <c r="H4" s="9" t="s">
        <v>14</v>
      </c>
      <c r="I4" s="10"/>
      <c r="J4" s="10"/>
      <c r="K4" s="10"/>
      <c r="L4" s="10"/>
      <c r="M4" s="9"/>
      <c r="N4" s="10"/>
    </row>
    <row r="5" spans="4:14" x14ac:dyDescent="0.25">
      <c r="D5" s="7" t="s">
        <v>17</v>
      </c>
      <c r="E5" s="7" t="s">
        <v>18</v>
      </c>
      <c r="F5" s="7">
        <v>1000</v>
      </c>
      <c r="G5" s="1">
        <v>0.85</v>
      </c>
      <c r="H5" s="1">
        <f>F5*G5</f>
        <v>850</v>
      </c>
      <c r="I5" s="6"/>
      <c r="J5" s="5">
        <f>H5/$H$7</f>
        <v>0.14333895446880271</v>
      </c>
      <c r="K5" s="5">
        <f>J5*$H$21</f>
        <v>439.36256323777388</v>
      </c>
      <c r="L5" s="5">
        <f>K5+H5</f>
        <v>1289.3625632377739</v>
      </c>
      <c r="M5" s="1">
        <f>L5/F5</f>
        <v>1.2893625632377739</v>
      </c>
      <c r="N5" s="5">
        <f>M5*23300</f>
        <v>30042.147723440132</v>
      </c>
    </row>
    <row r="6" spans="4:14" x14ac:dyDescent="0.25">
      <c r="D6" s="7" t="s">
        <v>17</v>
      </c>
      <c r="E6" s="7" t="s">
        <v>19</v>
      </c>
      <c r="F6" s="7">
        <v>1000</v>
      </c>
      <c r="G6" s="1">
        <v>5.08</v>
      </c>
      <c r="H6" s="1">
        <f>F6*G6</f>
        <v>5080</v>
      </c>
      <c r="I6" s="6"/>
      <c r="J6" s="5">
        <f>H6/$H$7</f>
        <v>0.85666104553119726</v>
      </c>
      <c r="K6" s="5">
        <f>J6*$H$21</f>
        <v>2625.837436762225</v>
      </c>
      <c r="L6" s="5">
        <f>K6+H6</f>
        <v>7705.8374367622255</v>
      </c>
      <c r="M6" s="1">
        <f>L6/F6</f>
        <v>7.7058374367622253</v>
      </c>
      <c r="N6" s="5">
        <f>M6*23300</f>
        <v>179546.01227655986</v>
      </c>
    </row>
    <row r="7" spans="4:14" x14ac:dyDescent="0.25">
      <c r="G7" s="11" t="s">
        <v>2</v>
      </c>
      <c r="H7" s="12">
        <f>SUM(H5:H6)</f>
        <v>5930</v>
      </c>
    </row>
    <row r="8" spans="4:14" x14ac:dyDescent="0.25">
      <c r="G8" s="2" t="s">
        <v>3</v>
      </c>
      <c r="H8" s="1">
        <v>800</v>
      </c>
    </row>
    <row r="9" spans="4:14" x14ac:dyDescent="0.25">
      <c r="G9" s="2" t="s">
        <v>4</v>
      </c>
      <c r="H9" s="2">
        <v>0</v>
      </c>
    </row>
    <row r="10" spans="4:14" x14ac:dyDescent="0.25">
      <c r="G10" s="2" t="s">
        <v>5</v>
      </c>
      <c r="H10" s="2">
        <v>25</v>
      </c>
    </row>
    <row r="11" spans="4:14" x14ac:dyDescent="0.25">
      <c r="G11" s="2" t="s">
        <v>6</v>
      </c>
      <c r="H11" s="2">
        <v>43</v>
      </c>
    </row>
    <row r="12" spans="4:14" x14ac:dyDescent="0.25">
      <c r="G12" s="2" t="s">
        <v>7</v>
      </c>
      <c r="H12" s="2">
        <f>0.1*SUM(H7:H9)</f>
        <v>673</v>
      </c>
    </row>
    <row r="13" spans="4:14" x14ac:dyDescent="0.25">
      <c r="G13" s="2" t="s">
        <v>9</v>
      </c>
      <c r="H13" s="2">
        <v>25</v>
      </c>
    </row>
    <row r="14" spans="4:14" x14ac:dyDescent="0.25">
      <c r="G14" s="2" t="s">
        <v>8</v>
      </c>
      <c r="H14" s="2" t="s">
        <v>0</v>
      </c>
    </row>
    <row r="15" spans="4:14" x14ac:dyDescent="0.25">
      <c r="G15" s="2"/>
    </row>
    <row r="16" spans="4:14" x14ac:dyDescent="0.25">
      <c r="G16" s="2" t="s">
        <v>1</v>
      </c>
      <c r="H16" s="1">
        <f>SUM(H7:H14)</f>
        <v>7496</v>
      </c>
    </row>
    <row r="17" spans="7:9" x14ac:dyDescent="0.25">
      <c r="G17" s="2" t="s">
        <v>10</v>
      </c>
      <c r="H17" s="1">
        <v>0.2</v>
      </c>
    </row>
    <row r="18" spans="7:9" x14ac:dyDescent="0.25">
      <c r="G18" s="2" t="s">
        <v>2</v>
      </c>
      <c r="H18" s="3">
        <f>H16*(1+H17)</f>
        <v>8995.1999999999989</v>
      </c>
      <c r="I18" s="13"/>
    </row>
    <row r="19" spans="7:9" x14ac:dyDescent="0.25">
      <c r="G19" s="2" t="s">
        <v>11</v>
      </c>
      <c r="H19" s="4">
        <f>H18-H16</f>
        <v>1499.1999999999989</v>
      </c>
    </row>
    <row r="21" spans="7:9" x14ac:dyDescent="0.25">
      <c r="H21" s="1">
        <f>H18-H7</f>
        <v>3065.1999999999989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Barrett UK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2019-10-10T07:13:20Z</dcterms:modified>
</cp:coreProperties>
</file>