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155" activeTab="1"/>
  </bookViews>
  <sheets>
    <sheet name="HighTemp Metals" sheetId="6" r:id="rId1"/>
    <sheet name="Sheet1" sheetId="7" r:id="rId2"/>
  </sheets>
  <calcPr calcId="152511"/>
</workbook>
</file>

<file path=xl/calcChain.xml><?xml version="1.0" encoding="utf-8"?>
<calcChain xmlns="http://schemas.openxmlformats.org/spreadsheetml/2006/main">
  <c r="L7" i="6" l="1"/>
  <c r="M5" i="7"/>
  <c r="L7" i="7"/>
  <c r="L5" i="7"/>
  <c r="H18" i="7" l="1"/>
  <c r="H16" i="7"/>
  <c r="H6" i="7"/>
  <c r="H5" i="7"/>
  <c r="J6" i="6"/>
  <c r="J5" i="6"/>
  <c r="H18" i="6"/>
  <c r="H21" i="6" s="1"/>
  <c r="K5" i="6" s="1"/>
  <c r="H16" i="6"/>
  <c r="H7" i="6"/>
  <c r="H7" i="7" l="1"/>
  <c r="H19" i="6"/>
  <c r="H6" i="6"/>
  <c r="J6" i="7" l="1"/>
  <c r="H21" i="7"/>
  <c r="H19" i="7"/>
  <c r="J5" i="7"/>
  <c r="H5" i="6"/>
  <c r="K5" i="7" l="1"/>
  <c r="N5" i="7" s="1"/>
  <c r="K6" i="7"/>
  <c r="L6" i="7" s="1"/>
  <c r="M6" i="7" s="1"/>
  <c r="N6" i="7" s="1"/>
  <c r="L5" i="6"/>
  <c r="M5" i="6" s="1"/>
  <c r="N5" i="6" l="1"/>
  <c r="K6" i="6"/>
  <c r="L6" i="6" s="1"/>
  <c r="M6" i="6" s="1"/>
  <c r="N6" i="6" s="1"/>
</calcChain>
</file>

<file path=xl/sharedStrings.xml><?xml version="1.0" encoding="utf-8"?>
<sst xmlns="http://schemas.openxmlformats.org/spreadsheetml/2006/main" count="44" uniqueCount="22">
  <si>
    <t>-</t>
  </si>
  <si>
    <t>SUM</t>
  </si>
  <si>
    <t>Total</t>
  </si>
  <si>
    <t>Shipping cost</t>
  </si>
  <si>
    <t>COO cost</t>
  </si>
  <si>
    <t>Bank cost</t>
  </si>
  <si>
    <t>Custom clearance cost</t>
  </si>
  <si>
    <t>Import tax cost</t>
  </si>
  <si>
    <t>VAT cost</t>
  </si>
  <si>
    <t>To door cost</t>
  </si>
  <si>
    <t>Margin</t>
  </si>
  <si>
    <t>Gross profit</t>
  </si>
  <si>
    <t>Q'ty (pc)</t>
  </si>
  <si>
    <t>U. Price (USD/pc)</t>
  </si>
  <si>
    <t>T. Price (USD)</t>
  </si>
  <si>
    <t>Dimension</t>
  </si>
  <si>
    <t>Product</t>
  </si>
  <si>
    <t>0 .038/0.042" x 48" x 120"</t>
  </si>
  <si>
    <t>Inconel 718, AMS 5596M</t>
  </si>
  <si>
    <t>0.078/0.086" x 48"  120"</t>
  </si>
  <si>
    <t>0 .038/0.042" x 6.75" x 36"</t>
  </si>
  <si>
    <t>0.078/0.086" x 6.75" x 36"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</si>
</sst>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#,##0.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" fontId="0" fillId="0" borderId="0" xfId="0" applyNumberFormat="1"/>
    <xf numFmtId="4" fontId="0" fillId="0" borderId="0" xfId="0" applyNumberFormat="1" applyAlignment="1">
      <alignment horizontal="right"/>
    </xf>
    <xf numFmtId="4" fontId="1" fillId="0" borderId="0" xfId="0" applyNumberFormat="1" applyFont="1"/>
    <xf numFmtId="4" fontId="0" fillId="2" borderId="0" xfId="0" applyNumberFormat="1" applyFill="1"/>
    <xf numFmtId="3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4" fontId="2" fillId="0" borderId="0" xfId="0" applyNumberFormat="1" applyFont="1" applyAlignment="1">
      <alignment horizontal="right"/>
    </xf>
    <xf numFmtId="4" fontId="2" fillId="0" borderId="0" xfId="0" applyNumberFormat="1" applyFont="1"/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N21"/>
  <sheetViews>
    <sheetView topLeftCell="A3" workbookViewId="0">
      <selection activeCell="M12" sqref="M12"/>
    </sheetView>
  </sheetViews>
  <sheetFormatPr defaultRowHeight="15" x14ac:dyDescent="0.25"/>
  <cols>
    <col min="4" max="4" width="23.7109375" bestFit="1" customWidth="1"/>
    <col min="5" max="5" width="26" customWidth="1"/>
    <col min="6" max="6" width="12.5703125" customWidth="1"/>
    <col min="7" max="7" width="12.5703125" style="1" customWidth="1"/>
    <col min="8" max="8" width="11.5703125" style="1" customWidth="1"/>
    <col min="9" max="9" width="10.140625" style="5" bestFit="1" customWidth="1"/>
    <col min="10" max="10" width="10.140625" style="5" customWidth="1"/>
    <col min="11" max="11" width="11.42578125" style="5" customWidth="1"/>
    <col min="12" max="12" width="9.42578125" style="5" customWidth="1"/>
    <col min="13" max="13" width="9.5703125" style="1" customWidth="1"/>
    <col min="14" max="14" width="14" style="5" customWidth="1"/>
  </cols>
  <sheetData>
    <row r="4" spans="4:14" s="8" customFormat="1" ht="30" x14ac:dyDescent="0.25">
      <c r="D4" s="8" t="s">
        <v>16</v>
      </c>
      <c r="E4" s="8" t="s">
        <v>15</v>
      </c>
      <c r="F4" s="8" t="s">
        <v>12</v>
      </c>
      <c r="G4" s="9" t="s">
        <v>13</v>
      </c>
      <c r="H4" s="9" t="s">
        <v>14</v>
      </c>
      <c r="I4" s="10"/>
      <c r="J4" s="10"/>
      <c r="K4" s="10"/>
      <c r="L4" s="10"/>
      <c r="M4" s="9"/>
      <c r="N4" s="10"/>
    </row>
    <row r="5" spans="4:14" x14ac:dyDescent="0.25">
      <c r="D5" s="7" t="s">
        <v>18</v>
      </c>
      <c r="E5" s="7" t="s">
        <v>17</v>
      </c>
      <c r="F5" s="7">
        <v>1</v>
      </c>
      <c r="G5" s="1">
        <v>1400</v>
      </c>
      <c r="H5" s="1">
        <f>F5*G5</f>
        <v>1400</v>
      </c>
      <c r="I5" s="6"/>
      <c r="J5" s="5">
        <f>H5/$H$7</f>
        <v>0.35443037974683544</v>
      </c>
      <c r="K5" s="5">
        <f>J5*$H$21</f>
        <v>573.06430379746826</v>
      </c>
      <c r="L5" s="5">
        <f>K5+H5</f>
        <v>1973.0643037974683</v>
      </c>
      <c r="M5" s="1">
        <f>L5/F5</f>
        <v>1973.0643037974683</v>
      </c>
      <c r="N5" s="5">
        <f>M5*23300</f>
        <v>45972398.278481014</v>
      </c>
    </row>
    <row r="6" spans="4:14" x14ac:dyDescent="0.25">
      <c r="D6" s="7" t="s">
        <v>18</v>
      </c>
      <c r="E6" s="7" t="s">
        <v>19</v>
      </c>
      <c r="F6" s="7">
        <v>1</v>
      </c>
      <c r="G6" s="1">
        <v>2550</v>
      </c>
      <c r="H6" s="1">
        <f>F6*G6</f>
        <v>2550</v>
      </c>
      <c r="I6" s="6"/>
      <c r="J6" s="5">
        <f>H6/$H$7</f>
        <v>0.64556962025316456</v>
      </c>
      <c r="K6" s="5">
        <f>J6*$H$21</f>
        <v>1043.7956962025314</v>
      </c>
      <c r="L6" s="5">
        <f>K6+H6</f>
        <v>3593.7956962025314</v>
      </c>
      <c r="M6" s="1">
        <f>L6/F6</f>
        <v>3593.7956962025314</v>
      </c>
      <c r="N6" s="5">
        <f>M6*23300</f>
        <v>83735439.721518978</v>
      </c>
    </row>
    <row r="7" spans="4:14" x14ac:dyDescent="0.25">
      <c r="G7" s="11" t="s">
        <v>2</v>
      </c>
      <c r="H7" s="12">
        <f>SUM(H5:H6)</f>
        <v>3950</v>
      </c>
      <c r="L7" s="5">
        <f>SUM(L5:L6)</f>
        <v>5566.86</v>
      </c>
    </row>
    <row r="8" spans="4:14" x14ac:dyDescent="0.25">
      <c r="G8" s="2" t="s">
        <v>3</v>
      </c>
      <c r="H8" s="1">
        <v>500</v>
      </c>
    </row>
    <row r="9" spans="4:14" x14ac:dyDescent="0.25">
      <c r="G9" s="2" t="s">
        <v>4</v>
      </c>
      <c r="H9" s="2">
        <v>0</v>
      </c>
    </row>
    <row r="10" spans="4:14" x14ac:dyDescent="0.25">
      <c r="G10" s="2" t="s">
        <v>5</v>
      </c>
      <c r="H10" s="2">
        <v>45</v>
      </c>
    </row>
    <row r="11" spans="4:14" x14ac:dyDescent="0.25">
      <c r="G11" s="2" t="s">
        <v>6</v>
      </c>
      <c r="H11" s="2">
        <v>43</v>
      </c>
    </row>
    <row r="12" spans="4:14" x14ac:dyDescent="0.25">
      <c r="G12" s="2" t="s">
        <v>7</v>
      </c>
      <c r="H12" s="2">
        <v>0</v>
      </c>
    </row>
    <row r="13" spans="4:14" x14ac:dyDescent="0.25">
      <c r="G13" s="2" t="s">
        <v>9</v>
      </c>
      <c r="H13" s="2">
        <v>25</v>
      </c>
    </row>
    <row r="14" spans="4:14" x14ac:dyDescent="0.25">
      <c r="G14" s="2" t="s">
        <v>8</v>
      </c>
      <c r="H14" s="2" t="s">
        <v>0</v>
      </c>
    </row>
    <row r="15" spans="4:14" x14ac:dyDescent="0.25">
      <c r="G15" s="2"/>
    </row>
    <row r="16" spans="4:14" x14ac:dyDescent="0.25">
      <c r="G16" s="2" t="s">
        <v>1</v>
      </c>
      <c r="H16" s="1">
        <f>SUM(H7:H14)</f>
        <v>4563</v>
      </c>
    </row>
    <row r="17" spans="7:9" x14ac:dyDescent="0.25">
      <c r="G17" s="2" t="s">
        <v>10</v>
      </c>
      <c r="H17" s="1">
        <v>0.22</v>
      </c>
    </row>
    <row r="18" spans="7:9" x14ac:dyDescent="0.25">
      <c r="G18" s="2" t="s">
        <v>2</v>
      </c>
      <c r="H18" s="3">
        <f>H16*(1+H17)</f>
        <v>5566.86</v>
      </c>
      <c r="I18" s="13"/>
    </row>
    <row r="19" spans="7:9" x14ac:dyDescent="0.25">
      <c r="G19" s="2" t="s">
        <v>11</v>
      </c>
      <c r="H19" s="4">
        <f>H18-H16</f>
        <v>1003.8599999999997</v>
      </c>
    </row>
    <row r="21" spans="7:9" x14ac:dyDescent="0.25">
      <c r="H21" s="1">
        <f>H18-H7</f>
        <v>1616.8599999999997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N21"/>
  <sheetViews>
    <sheetView tabSelected="1" topLeftCell="A2" workbookViewId="0">
      <selection activeCell="M6" sqref="M6"/>
    </sheetView>
  </sheetViews>
  <sheetFormatPr defaultRowHeight="15" x14ac:dyDescent="0.25"/>
  <cols>
    <col min="4" max="4" width="23.7109375" bestFit="1" customWidth="1"/>
    <col min="5" max="5" width="26" customWidth="1"/>
    <col min="6" max="6" width="12.5703125" customWidth="1"/>
    <col min="7" max="7" width="12.5703125" style="1" customWidth="1"/>
    <col min="8" max="8" width="11.5703125" style="1" customWidth="1"/>
    <col min="9" max="9" width="10.140625" style="5" bestFit="1" customWidth="1"/>
    <col min="10" max="10" width="10.140625" style="5" customWidth="1"/>
    <col min="11" max="11" width="11.42578125" style="5" customWidth="1"/>
    <col min="12" max="12" width="9.42578125" style="5" customWidth="1"/>
    <col min="13" max="13" width="9.5703125" style="1" customWidth="1"/>
    <col min="14" max="14" width="14" style="5" customWidth="1"/>
  </cols>
  <sheetData>
    <row r="4" spans="4:14" s="8" customFormat="1" ht="30" x14ac:dyDescent="0.25">
      <c r="D4" s="8" t="s">
        <v>16</v>
      </c>
      <c r="E4" s="8" t="s">
        <v>15</v>
      </c>
      <c r="F4" s="8" t="s">
        <v>12</v>
      </c>
      <c r="G4" s="9" t="s">
        <v>13</v>
      </c>
      <c r="H4" s="9" t="s">
        <v>14</v>
      </c>
      <c r="I4" s="10"/>
      <c r="J4" s="10"/>
      <c r="K4" s="10"/>
      <c r="L4" s="10"/>
      <c r="M4" s="9"/>
      <c r="N4" s="10"/>
    </row>
    <row r="5" spans="4:14" x14ac:dyDescent="0.25">
      <c r="D5" s="7" t="s">
        <v>18</v>
      </c>
      <c r="E5" s="7" t="s">
        <v>20</v>
      </c>
      <c r="F5" s="7">
        <v>2</v>
      </c>
      <c r="G5" s="1">
        <v>415</v>
      </c>
      <c r="H5" s="1">
        <f>F5*G5</f>
        <v>830</v>
      </c>
      <c r="I5" s="6"/>
      <c r="J5" s="5">
        <f>H5/$H$7</f>
        <v>0.5</v>
      </c>
      <c r="K5" s="5">
        <f>J5*$H$21</f>
        <v>569.27500000000009</v>
      </c>
      <c r="L5" s="5">
        <f>K5+H5</f>
        <v>1399.2750000000001</v>
      </c>
      <c r="M5" s="1">
        <f>L5/F5</f>
        <v>699.63750000000005</v>
      </c>
      <c r="N5" s="5">
        <f>M5*23300</f>
        <v>16301553.750000002</v>
      </c>
    </row>
    <row r="6" spans="4:14" x14ac:dyDescent="0.25">
      <c r="D6" s="7" t="s">
        <v>18</v>
      </c>
      <c r="E6" s="7" t="s">
        <v>21</v>
      </c>
      <c r="F6" s="7">
        <v>2</v>
      </c>
      <c r="G6" s="1">
        <v>415</v>
      </c>
      <c r="H6" s="1">
        <f>F6*G6</f>
        <v>830</v>
      </c>
      <c r="I6" s="6"/>
      <c r="J6" s="5">
        <f>H6/$H$7</f>
        <v>0.5</v>
      </c>
      <c r="K6" s="5">
        <f>J6*$H$21</f>
        <v>569.27500000000009</v>
      </c>
      <c r="L6" s="5">
        <f>K6+H6</f>
        <v>1399.2750000000001</v>
      </c>
      <c r="M6" s="1">
        <f>L6/F6</f>
        <v>699.63750000000005</v>
      </c>
      <c r="N6" s="5">
        <f>M6*23300</f>
        <v>16301553.750000002</v>
      </c>
    </row>
    <row r="7" spans="4:14" x14ac:dyDescent="0.25">
      <c r="G7" s="11" t="s">
        <v>2</v>
      </c>
      <c r="H7" s="12">
        <f>SUM(H5:H6)</f>
        <v>1660</v>
      </c>
      <c r="L7" s="5">
        <f>SUM(L5:L6)</f>
        <v>2798.55</v>
      </c>
    </row>
    <row r="8" spans="4:14" x14ac:dyDescent="0.25">
      <c r="G8" s="2" t="s">
        <v>3</v>
      </c>
      <c r="H8" s="1">
        <v>300</v>
      </c>
    </row>
    <row r="9" spans="4:14" x14ac:dyDescent="0.25">
      <c r="G9" s="2" t="s">
        <v>4</v>
      </c>
      <c r="H9" s="2">
        <v>0</v>
      </c>
    </row>
    <row r="10" spans="4:14" x14ac:dyDescent="0.25">
      <c r="G10" s="2" t="s">
        <v>5</v>
      </c>
      <c r="H10" s="2">
        <v>45</v>
      </c>
    </row>
    <row r="11" spans="4:14" x14ac:dyDescent="0.25">
      <c r="G11" s="2" t="s">
        <v>6</v>
      </c>
      <c r="H11" s="2">
        <v>43</v>
      </c>
    </row>
    <row r="12" spans="4:14" x14ac:dyDescent="0.25">
      <c r="G12" s="2" t="s">
        <v>7</v>
      </c>
      <c r="H12" s="2">
        <v>0</v>
      </c>
    </row>
    <row r="13" spans="4:14" x14ac:dyDescent="0.25">
      <c r="G13" s="2" t="s">
        <v>9</v>
      </c>
      <c r="H13" s="2">
        <v>25</v>
      </c>
    </row>
    <row r="14" spans="4:14" x14ac:dyDescent="0.25">
      <c r="G14" s="2" t="s">
        <v>8</v>
      </c>
      <c r="H14" s="2" t="s">
        <v>0</v>
      </c>
    </row>
    <row r="15" spans="4:14" x14ac:dyDescent="0.25">
      <c r="G15" s="2"/>
    </row>
    <row r="16" spans="4:14" x14ac:dyDescent="0.25">
      <c r="G16" s="2" t="s">
        <v>1</v>
      </c>
      <c r="H16" s="1">
        <f>SUM(H7:H14)</f>
        <v>2073</v>
      </c>
    </row>
    <row r="17" spans="7:9" x14ac:dyDescent="0.25">
      <c r="G17" s="2" t="s">
        <v>10</v>
      </c>
      <c r="H17" s="1">
        <v>0.35</v>
      </c>
    </row>
    <row r="18" spans="7:9" x14ac:dyDescent="0.25">
      <c r="G18" s="2" t="s">
        <v>2</v>
      </c>
      <c r="H18" s="3">
        <f>H16*(1+H17)</f>
        <v>2798.55</v>
      </c>
      <c r="I18" s="13"/>
    </row>
    <row r="19" spans="7:9" x14ac:dyDescent="0.25">
      <c r="G19" s="2" t="s">
        <v>11</v>
      </c>
      <c r="H19" s="4">
        <f>H18-H16</f>
        <v>725.55000000000018</v>
      </c>
    </row>
    <row r="21" spans="7:9" x14ac:dyDescent="0.25">
      <c r="H21" s="1">
        <f>H18-H7</f>
        <v>1138.5500000000002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HighTemp Metals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2019-10-12T01:02:26Z</dcterms:modified>
</cp:coreProperties>
</file>