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4805" windowHeight="7650" activeTab="2"/>
  </bookViews>
  <sheets>
    <sheet name="From Rolled Alloy" sheetId="5" r:id="rId1"/>
    <sheet name="From Hightemp" sheetId="6" r:id="rId2"/>
    <sheet name="From Haynes Singapore" sheetId="7" r:id="rId3"/>
  </sheets>
  <calcPr calcId="152511"/>
</workbook>
</file>

<file path=xl/calcChain.xml><?xml version="1.0" encoding="utf-8"?>
<calcChain xmlns="http://schemas.openxmlformats.org/spreadsheetml/2006/main">
  <c r="J5" i="7" l="1"/>
  <c r="J4" i="7"/>
  <c r="I17" i="7"/>
  <c r="I18" i="7" s="1"/>
  <c r="I15" i="7"/>
  <c r="I6" i="7"/>
  <c r="I5" i="7"/>
  <c r="I4" i="7"/>
  <c r="H18" i="6"/>
  <c r="H16" i="6"/>
  <c r="H7" i="6"/>
  <c r="H4" i="6"/>
  <c r="H19" i="6" l="1"/>
  <c r="J18" i="6"/>
  <c r="I20" i="7"/>
  <c r="H20" i="5"/>
  <c r="K9" i="5"/>
  <c r="K8" i="5"/>
  <c r="J8" i="5"/>
  <c r="K7" i="5"/>
  <c r="K5" i="5"/>
  <c r="K6" i="5"/>
  <c r="K4" i="5"/>
  <c r="J7" i="5"/>
  <c r="K4" i="7" l="1"/>
  <c r="L4" i="7" s="1"/>
  <c r="M4" i="7" s="1"/>
  <c r="K5" i="7"/>
  <c r="L5" i="7" s="1"/>
  <c r="M5" i="7" s="1"/>
  <c r="J5" i="5"/>
  <c r="J6" i="5"/>
  <c r="J4" i="5"/>
  <c r="I5" i="5"/>
  <c r="I6" i="5"/>
  <c r="I4" i="5"/>
  <c r="G22" i="5"/>
  <c r="H5" i="5"/>
  <c r="H6" i="5"/>
  <c r="H4" i="5"/>
  <c r="G19" i="5"/>
  <c r="G20" i="5" s="1"/>
  <c r="G17" i="5"/>
  <c r="G5" i="5"/>
  <c r="G6" i="5"/>
  <c r="M6" i="7" l="1"/>
  <c r="L6" i="7"/>
  <c r="G4" i="5"/>
  <c r="G8" i="5" s="1"/>
  <c r="G13" i="5" l="1"/>
</calcChain>
</file>

<file path=xl/sharedStrings.xml><?xml version="1.0" encoding="utf-8"?>
<sst xmlns="http://schemas.openxmlformats.org/spreadsheetml/2006/main" count="71" uniqueCount="38">
  <si>
    <t>Material</t>
  </si>
  <si>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</si>
  <si>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</si>
  <si>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</si>
  <si>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</si>
  <si>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</si>
  <si>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</si>
  <si>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</si>
  <si>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</si>
  <si>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</si>
  <si>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</si>
  <si>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Offer</t>
  </si>
  <si>
    <t>Q'ty (pc)</t>
  </si>
  <si>
    <t>Dimension (mm)</t>
  </si>
  <si>
    <t>Specification</t>
  </si>
  <si>
    <t>U. Price (USD/pc)</t>
  </si>
  <si>
    <t>T. Price (USD)</t>
  </si>
  <si>
    <t xml:space="preserve"> 0.120/0.130" thk
1219.2 x 550.0mm</t>
  </si>
  <si>
    <t xml:space="preserve"> 0.023/0.027" thk
200.0 x 100.0mm</t>
  </si>
  <si>
    <t>SHEET ALLOY X</t>
  </si>
  <si>
    <t xml:space="preserve">SHEET ALLOY X
</t>
  </si>
  <si>
    <t>AMS 5536</t>
  </si>
  <si>
    <t>AMS 5536, AMS 5536N, UNS N06002</t>
  </si>
  <si>
    <t>PLATE ALLOY L605</t>
  </si>
  <si>
    <t>AMS 5537J, UNS R30605</t>
  </si>
  <si>
    <t>0.385/0.430" thk
1219.2 x 152.4mm</t>
  </si>
  <si>
    <t>Airfreight</t>
  </si>
  <si>
    <t>Margin</t>
  </si>
  <si>
    <t>Gross profit</t>
  </si>
  <si>
    <t>L605 per AMS 5537J</t>
  </si>
  <si>
    <t>.385/.426" x 6.00" x 48"</t>
  </si>
  <si>
    <t>Alloy X per AMS 5536N</t>
  </si>
  <si>
    <t>.120/.130" x 28.875" x 36"</t>
  </si>
  <si>
    <t>.024/.027" x 3.9375" x 7.875"
.024/.027" x 4.0625" x 28"</t>
  </si>
  <si>
    <t>HASTELLOY® X ALLOY SHEET</t>
  </si>
  <si>
    <t>0.125" Thk (min/max range: 0.120" - 0.130"), 21.660" Wide, 48.000" Long</t>
  </si>
  <si>
    <t>ASME-SB-435, 2017, UNS# N06002
ASTM-B-435, 06(2016), UNS# N06002</t>
  </si>
  <si>
    <t>0.0235" Thk (min/max range: 0.022" - 0.025"), 3.940" Wide, 7.880"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</si>
</sst>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ont="1" applyFill="1"/>
    <xf numFmtId="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164" fontId="0" fillId="2" borderId="1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>
      <alignment horizontal="center" vertical="top"/>
    </xf>
    <xf numFmtId="4" fontId="0" fillId="2" borderId="0" xfId="0" applyNumberFormat="1" applyFont="1" applyFill="1" applyAlignment="1">
      <alignment horizontal="right"/>
    </xf>
    <xf numFmtId="4" fontId="0" fillId="2" borderId="0" xfId="0" applyNumberFormat="1" applyFont="1" applyFill="1" applyAlignment="1">
      <alignment horizontal="left"/>
    </xf>
    <xf numFmtId="4" fontId="0" fillId="2" borderId="0" xfId="0" quotePrefix="1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/>
    <xf numFmtId="4" fontId="0" fillId="3" borderId="0" xfId="0" applyNumberFormat="1" applyFill="1"/>
    <xf numFmtId="3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right" vertical="top"/>
    </xf>
    <xf numFmtId="164" fontId="0" fillId="2" borderId="3" xfId="0" applyNumberFormat="1" applyFont="1" applyFill="1" applyBorder="1" applyAlignment="1">
      <alignment horizontal="right" vertical="top"/>
    </xf>
    <xf numFmtId="164" fontId="0" fillId="2" borderId="4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opLeftCell="A4" workbookViewId="0">
      <selection activeCell="D22" sqref="D22"/>
    </sheetView>
  </sheetViews>
  <sheetFormatPr defaultRowHeight="15" x14ac:dyDescent="0.25"/>
  <cols>
    <col min="1" max="1" width="11" style="3" bestFit="1" customWidth="1"/>
    <col min="2" max="2" width="25.5703125" style="3" bestFit="1" customWidth="1"/>
    <col min="3" max="3" width="23.7109375" style="3" customWidth="1"/>
    <col min="4" max="4" width="27" style="4" bestFit="1" customWidth="1"/>
    <col min="5" max="5" width="6.5703125" style="3" customWidth="1"/>
    <col min="6" max="6" width="17.42578125" style="8" customWidth="1"/>
    <col min="7" max="7" width="15.42578125" style="8" bestFit="1" customWidth="1"/>
    <col min="8" max="8" width="12.7109375" style="15" bestFit="1" customWidth="1"/>
    <col min="9" max="9" width="12" style="16" bestFit="1" customWidth="1"/>
    <col min="10" max="10" width="15.42578125" style="2" bestFit="1" customWidth="1"/>
    <col min="11" max="11" width="13.85546875" style="19" bestFit="1" customWidth="1"/>
    <col min="12" max="12" width="12.7109375" style="2" bestFit="1" customWidth="1"/>
    <col min="13" max="16384" width="9.140625" style="1"/>
  </cols>
  <sheetData>
    <row r="2" spans="2:11" x14ac:dyDescent="0.25">
      <c r="B2" s="29" t="s">
        <v>11</v>
      </c>
      <c r="C2" s="29"/>
      <c r="D2" s="29"/>
      <c r="E2" s="29"/>
      <c r="F2" s="29"/>
      <c r="G2" s="29"/>
    </row>
    <row r="3" spans="2:11" ht="30" x14ac:dyDescent="0.25">
      <c r="B3" s="5" t="s">
        <v>0</v>
      </c>
      <c r="C3" s="5" t="s">
        <v>14</v>
      </c>
      <c r="D3" s="5" t="s">
        <v>13</v>
      </c>
      <c r="E3" s="5" t="s">
        <v>12</v>
      </c>
      <c r="F3" s="6" t="s">
        <v>15</v>
      </c>
      <c r="G3" s="6" t="s">
        <v>16</v>
      </c>
    </row>
    <row r="4" spans="2:11" ht="30" x14ac:dyDescent="0.25">
      <c r="B4" s="11" t="s">
        <v>19</v>
      </c>
      <c r="C4" s="11" t="s">
        <v>22</v>
      </c>
      <c r="D4" s="11" t="s">
        <v>17</v>
      </c>
      <c r="E4" s="14">
        <v>1</v>
      </c>
      <c r="F4" s="13">
        <v>1200</v>
      </c>
      <c r="G4" s="13">
        <f>E4*F4</f>
        <v>1200</v>
      </c>
      <c r="H4" s="15">
        <f>G4/$G$8</f>
        <v>0.23923444976076555</v>
      </c>
      <c r="I4" s="16">
        <f>H4*$G$22</f>
        <v>639.28229665071763</v>
      </c>
      <c r="J4" s="2">
        <f>I4+G4</f>
        <v>1839.2822966507176</v>
      </c>
      <c r="K4" s="19">
        <f>J4*$H$19</f>
        <v>43039205.741626792</v>
      </c>
    </row>
    <row r="5" spans="2:11" ht="30" x14ac:dyDescent="0.25">
      <c r="B5" s="11" t="s">
        <v>20</v>
      </c>
      <c r="C5" s="12" t="s">
        <v>21</v>
      </c>
      <c r="D5" s="11" t="s">
        <v>18</v>
      </c>
      <c r="E5" s="14">
        <v>1</v>
      </c>
      <c r="F5" s="13">
        <v>116</v>
      </c>
      <c r="G5" s="13">
        <f t="shared" ref="G5:G6" si="0">E5*F5</f>
        <v>116</v>
      </c>
      <c r="H5" s="15">
        <f t="shared" ref="H5:H6" si="1">G5/$G$8</f>
        <v>2.3125996810207338E-2</v>
      </c>
      <c r="I5" s="16">
        <f t="shared" ref="I5:I6" si="2">H5*$G$22</f>
        <v>61.797288676236043</v>
      </c>
      <c r="J5" s="2">
        <f t="shared" ref="J5:J6" si="3">I5+G5</f>
        <v>177.79728867623604</v>
      </c>
      <c r="K5" s="19">
        <f t="shared" ref="K5:K6" si="4">J5*$H$19</f>
        <v>4160456.5550239231</v>
      </c>
    </row>
    <row r="6" spans="2:11" ht="30" x14ac:dyDescent="0.25">
      <c r="B6" s="12" t="s">
        <v>23</v>
      </c>
      <c r="C6" s="12" t="s">
        <v>24</v>
      </c>
      <c r="D6" s="11" t="s">
        <v>25</v>
      </c>
      <c r="E6" s="14">
        <v>1</v>
      </c>
      <c r="F6" s="13">
        <v>3700</v>
      </c>
      <c r="G6" s="13">
        <f t="shared" si="0"/>
        <v>3700</v>
      </c>
      <c r="H6" s="15">
        <f t="shared" si="1"/>
        <v>0.73763955342902709</v>
      </c>
      <c r="I6" s="16">
        <f t="shared" si="2"/>
        <v>1971.1204146730461</v>
      </c>
      <c r="J6" s="2">
        <f t="shared" si="3"/>
        <v>5671.1204146730461</v>
      </c>
      <c r="K6" s="19">
        <f t="shared" si="4"/>
        <v>132704217.70334928</v>
      </c>
    </row>
    <row r="7" spans="2:11" x14ac:dyDescent="0.25">
      <c r="B7" s="30" t="s">
        <v>26</v>
      </c>
      <c r="C7" s="31"/>
      <c r="D7" s="31"/>
      <c r="E7" s="31"/>
      <c r="F7" s="32"/>
      <c r="G7" s="13"/>
      <c r="J7" s="2">
        <f>SUM(J4:J6)</f>
        <v>7688.2</v>
      </c>
      <c r="K7" s="19">
        <f>SUM(K4:K6)</f>
        <v>179903880</v>
      </c>
    </row>
    <row r="8" spans="2:11" x14ac:dyDescent="0.25">
      <c r="F8" s="7" t="s">
        <v>3</v>
      </c>
      <c r="G8" s="8">
        <f>SUM(G4:G7)</f>
        <v>5016</v>
      </c>
      <c r="H8" s="2"/>
      <c r="I8" s="2"/>
      <c r="J8" s="2">
        <f>J7*H19</f>
        <v>179903880</v>
      </c>
      <c r="K8" s="19">
        <f>K7*0.1</f>
        <v>17990388</v>
      </c>
    </row>
    <row r="9" spans="2:11" x14ac:dyDescent="0.25">
      <c r="E9" s="1"/>
      <c r="F9" s="7" t="s">
        <v>4</v>
      </c>
      <c r="G9" s="7">
        <v>780</v>
      </c>
      <c r="K9" s="19">
        <f>K7+K8</f>
        <v>197894268</v>
      </c>
    </row>
    <row r="10" spans="2:11" x14ac:dyDescent="0.25">
      <c r="E10" s="1"/>
      <c r="F10" s="7" t="s">
        <v>5</v>
      </c>
      <c r="G10" s="7" t="s">
        <v>1</v>
      </c>
    </row>
    <row r="11" spans="2:11" x14ac:dyDescent="0.25">
      <c r="B11" s="1"/>
      <c r="C11" s="1"/>
      <c r="E11" s="1"/>
      <c r="F11" s="7" t="s">
        <v>6</v>
      </c>
      <c r="G11" s="7">
        <v>45</v>
      </c>
    </row>
    <row r="12" spans="2:11" x14ac:dyDescent="0.25">
      <c r="B12" s="1"/>
      <c r="C12" s="1"/>
      <c r="E12" s="1"/>
      <c r="F12" s="7" t="s">
        <v>7</v>
      </c>
      <c r="G12" s="7">
        <v>43</v>
      </c>
    </row>
    <row r="13" spans="2:11" x14ac:dyDescent="0.25">
      <c r="B13" s="1"/>
      <c r="C13" s="1"/>
      <c r="E13" s="1"/>
      <c r="F13" s="7" t="s">
        <v>8</v>
      </c>
      <c r="G13" s="7">
        <f>0*SUM(G8:G10)</f>
        <v>0</v>
      </c>
    </row>
    <row r="14" spans="2:11" x14ac:dyDescent="0.25">
      <c r="B14" s="1"/>
      <c r="C14" s="1"/>
      <c r="E14" s="1"/>
      <c r="F14" s="7" t="s">
        <v>10</v>
      </c>
      <c r="G14" s="7">
        <v>30</v>
      </c>
    </row>
    <row r="15" spans="2:11" x14ac:dyDescent="0.25">
      <c r="B15" s="1"/>
      <c r="C15" s="1"/>
      <c r="E15" s="1"/>
      <c r="F15" s="7" t="s">
        <v>9</v>
      </c>
      <c r="G15" s="7" t="s">
        <v>1</v>
      </c>
    </row>
    <row r="16" spans="2:11" x14ac:dyDescent="0.25">
      <c r="B16" s="1"/>
      <c r="C16" s="1"/>
      <c r="E16" s="1"/>
      <c r="F16" s="7"/>
      <c r="G16" s="7"/>
    </row>
    <row r="17" spans="1:9" x14ac:dyDescent="0.25">
      <c r="A17" s="1"/>
      <c r="B17" s="1"/>
      <c r="C17" s="1"/>
      <c r="E17" s="1"/>
      <c r="F17" s="7" t="s">
        <v>2</v>
      </c>
      <c r="G17" s="7">
        <f>SUM(G8:G15)</f>
        <v>5914</v>
      </c>
    </row>
    <row r="18" spans="1:9" x14ac:dyDescent="0.25">
      <c r="A18" s="1"/>
      <c r="B18" s="1"/>
      <c r="C18" s="1"/>
      <c r="E18" s="1"/>
      <c r="F18" s="7" t="s">
        <v>27</v>
      </c>
      <c r="G18" s="15">
        <v>0.3</v>
      </c>
    </row>
    <row r="19" spans="1:9" x14ac:dyDescent="0.25">
      <c r="A19" s="1"/>
      <c r="B19" s="1"/>
      <c r="C19" s="1"/>
      <c r="E19" s="1"/>
      <c r="F19" s="7" t="s">
        <v>3</v>
      </c>
      <c r="G19" s="9">
        <f>G17*(1+G18)</f>
        <v>7688.2</v>
      </c>
      <c r="H19" s="15">
        <v>23400</v>
      </c>
    </row>
    <row r="20" spans="1:9" x14ac:dyDescent="0.25">
      <c r="A20" s="1"/>
      <c r="B20" s="1"/>
      <c r="C20" s="1"/>
      <c r="E20" s="1"/>
      <c r="F20" s="7" t="s">
        <v>28</v>
      </c>
      <c r="G20" s="7">
        <f>G19-G17</f>
        <v>1774.1999999999998</v>
      </c>
      <c r="H20" s="15">
        <f>G20*H19</f>
        <v>41516279.999999993</v>
      </c>
    </row>
    <row r="21" spans="1:9" x14ac:dyDescent="0.25">
      <c r="A21" s="1"/>
      <c r="B21" s="1"/>
      <c r="C21" s="1"/>
      <c r="E21" s="1"/>
      <c r="F21" s="7"/>
      <c r="G21" s="7"/>
    </row>
    <row r="22" spans="1:9" x14ac:dyDescent="0.25">
      <c r="A22" s="1"/>
      <c r="B22" s="1"/>
      <c r="C22" s="1"/>
      <c r="E22" s="1"/>
      <c r="F22" s="7"/>
      <c r="G22" s="18">
        <f>G19-G8</f>
        <v>2672.2</v>
      </c>
      <c r="I22" s="17"/>
    </row>
    <row r="23" spans="1:9" x14ac:dyDescent="0.25">
      <c r="A23" s="1"/>
      <c r="B23" s="1"/>
      <c r="C23" s="1"/>
      <c r="E23" s="1"/>
      <c r="F23" s="7"/>
      <c r="G23" s="10"/>
    </row>
    <row r="24" spans="1:9" x14ac:dyDescent="0.25">
      <c r="A24" s="1"/>
      <c r="B24" s="1"/>
      <c r="C24" s="1"/>
      <c r="E24" s="1"/>
      <c r="F24" s="7"/>
    </row>
    <row r="25" spans="1:9" x14ac:dyDescent="0.25">
      <c r="A25" s="1"/>
      <c r="B25" s="1"/>
      <c r="C25" s="1"/>
      <c r="E25" s="1"/>
      <c r="F25" s="7"/>
    </row>
  </sheetData>
  <mergeCells count="2">
    <mergeCell ref="B2:G2"/>
    <mergeCell ref="B7:F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9"/>
  <sheetViews>
    <sheetView workbookViewId="0">
      <selection activeCell="J18" sqref="J18"/>
    </sheetView>
  </sheetViews>
  <sheetFormatPr defaultRowHeight="15" x14ac:dyDescent="0.25"/>
  <cols>
    <col min="4" max="4" width="21.140625" bestFit="1" customWidth="1"/>
    <col min="5" max="5" width="26" customWidth="1"/>
    <col min="6" max="6" width="12.5703125" customWidth="1"/>
    <col min="7" max="8" width="9.140625" style="21"/>
    <col min="9" max="9" width="9.140625" style="28"/>
    <col min="10" max="10" width="12" style="28" bestFit="1" customWidth="1"/>
  </cols>
  <sheetData>
    <row r="4" spans="4:8" x14ac:dyDescent="0.25">
      <c r="D4" t="s">
        <v>29</v>
      </c>
      <c r="E4" t="s">
        <v>30</v>
      </c>
      <c r="F4">
        <v>1</v>
      </c>
      <c r="G4" s="21">
        <v>2645</v>
      </c>
      <c r="H4" s="21">
        <f>F4*G4</f>
        <v>2645</v>
      </c>
    </row>
    <row r="5" spans="4:8" x14ac:dyDescent="0.25">
      <c r="D5" t="s">
        <v>31</v>
      </c>
      <c r="E5" t="s">
        <v>32</v>
      </c>
      <c r="F5">
        <v>1</v>
      </c>
      <c r="G5" s="21">
        <v>820</v>
      </c>
    </row>
    <row r="6" spans="4:8" ht="30" x14ac:dyDescent="0.25">
      <c r="D6" t="s">
        <v>31</v>
      </c>
      <c r="E6" s="20" t="s">
        <v>33</v>
      </c>
      <c r="F6" s="20">
        <v>1</v>
      </c>
      <c r="G6" s="21">
        <v>415</v>
      </c>
    </row>
    <row r="7" spans="4:8" x14ac:dyDescent="0.25">
      <c r="G7" s="22" t="s">
        <v>3</v>
      </c>
      <c r="H7" s="21">
        <f>SUM(H4:H6)</f>
        <v>2645</v>
      </c>
    </row>
    <row r="8" spans="4:8" x14ac:dyDescent="0.25">
      <c r="G8" s="22" t="s">
        <v>4</v>
      </c>
      <c r="H8" s="21">
        <v>300</v>
      </c>
    </row>
    <row r="9" spans="4:8" x14ac:dyDescent="0.25">
      <c r="G9" s="22" t="s">
        <v>5</v>
      </c>
      <c r="H9" s="22" t="s">
        <v>1</v>
      </c>
    </row>
    <row r="10" spans="4:8" x14ac:dyDescent="0.25">
      <c r="G10" s="22" t="s">
        <v>6</v>
      </c>
      <c r="H10" s="22">
        <v>30</v>
      </c>
    </row>
    <row r="11" spans="4:8" x14ac:dyDescent="0.25">
      <c r="G11" s="22" t="s">
        <v>7</v>
      </c>
      <c r="H11" s="22">
        <v>43</v>
      </c>
    </row>
    <row r="12" spans="4:8" x14ac:dyDescent="0.25">
      <c r="G12" s="22" t="s">
        <v>8</v>
      </c>
      <c r="H12" s="22">
        <v>0</v>
      </c>
    </row>
    <row r="13" spans="4:8" x14ac:dyDescent="0.25">
      <c r="G13" s="22" t="s">
        <v>10</v>
      </c>
      <c r="H13" s="22">
        <v>20</v>
      </c>
    </row>
    <row r="14" spans="4:8" x14ac:dyDescent="0.25">
      <c r="G14" s="22" t="s">
        <v>9</v>
      </c>
      <c r="H14" s="22" t="s">
        <v>1</v>
      </c>
    </row>
    <row r="15" spans="4:8" x14ac:dyDescent="0.25">
      <c r="G15" s="22"/>
    </row>
    <row r="16" spans="4:8" x14ac:dyDescent="0.25">
      <c r="G16" s="22" t="s">
        <v>2</v>
      </c>
      <c r="H16" s="21">
        <f>SUM(H7:H14)</f>
        <v>3038</v>
      </c>
    </row>
    <row r="17" spans="7:10" x14ac:dyDescent="0.25">
      <c r="G17" s="22" t="s">
        <v>27</v>
      </c>
      <c r="H17" s="21">
        <v>0.26700000000000002</v>
      </c>
    </row>
    <row r="18" spans="7:10" x14ac:dyDescent="0.25">
      <c r="G18" s="22" t="s">
        <v>3</v>
      </c>
      <c r="H18" s="23">
        <f>H16*(1+H17)</f>
        <v>3849.1459999999997</v>
      </c>
      <c r="I18" s="28">
        <v>23365</v>
      </c>
      <c r="J18" s="28">
        <f>H18*I18</f>
        <v>89935296.289999992</v>
      </c>
    </row>
    <row r="19" spans="7:10" x14ac:dyDescent="0.25">
      <c r="G19" s="22" t="s">
        <v>28</v>
      </c>
      <c r="H19" s="27">
        <f>H18-H16</f>
        <v>811.14599999999973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0"/>
  <sheetViews>
    <sheetView tabSelected="1" topLeftCell="B4" workbookViewId="0">
      <selection activeCell="M5" sqref="M5"/>
    </sheetView>
  </sheetViews>
  <sheetFormatPr defaultRowHeight="15" x14ac:dyDescent="0.25"/>
  <cols>
    <col min="4" max="4" width="25.5703125" bestFit="1" customWidth="1"/>
    <col min="5" max="5" width="29.85546875" style="20" customWidth="1"/>
    <col min="6" max="6" width="33.7109375" customWidth="1"/>
    <col min="12" max="12" width="9.140625" style="21"/>
    <col min="13" max="13" width="10.140625" style="28" bestFit="1" customWidth="1"/>
  </cols>
  <sheetData>
    <row r="3" spans="4:13" x14ac:dyDescent="0.25">
      <c r="K3">
        <v>23365</v>
      </c>
    </row>
    <row r="4" spans="4:13" ht="45" x14ac:dyDescent="0.25">
      <c r="D4" t="s">
        <v>34</v>
      </c>
      <c r="E4" s="20" t="s">
        <v>35</v>
      </c>
      <c r="F4" s="20" t="s">
        <v>36</v>
      </c>
      <c r="G4">
        <v>1</v>
      </c>
      <c r="H4">
        <v>720</v>
      </c>
      <c r="I4">
        <f>G4*H4</f>
        <v>720</v>
      </c>
      <c r="J4">
        <f>I4/$I$6</f>
        <v>0.99310344827586206</v>
      </c>
      <c r="K4">
        <f>J4*$I$20</f>
        <v>723.37655172413804</v>
      </c>
      <c r="L4" s="21">
        <f>K4+I4</f>
        <v>1443.3765517241382</v>
      </c>
      <c r="M4" s="28">
        <f>L4*$K$3</f>
        <v>33724493.131034486</v>
      </c>
    </row>
    <row r="5" spans="4:13" ht="45" x14ac:dyDescent="0.25">
      <c r="D5" t="s">
        <v>34</v>
      </c>
      <c r="E5" s="20" t="s">
        <v>37</v>
      </c>
      <c r="F5" s="20" t="s">
        <v>36</v>
      </c>
      <c r="G5">
        <v>1</v>
      </c>
      <c r="H5">
        <v>5</v>
      </c>
      <c r="I5">
        <f>G5*H5</f>
        <v>5</v>
      </c>
      <c r="J5">
        <f>I5/$I$6</f>
        <v>6.8965517241379309E-3</v>
      </c>
      <c r="K5">
        <f>J5*$I$20</f>
        <v>5.0234482758620693</v>
      </c>
      <c r="L5" s="21">
        <f>K5+I5</f>
        <v>10.023448275862069</v>
      </c>
      <c r="M5" s="28">
        <f>L5*$K$3</f>
        <v>234197.86896551726</v>
      </c>
    </row>
    <row r="6" spans="4:13" x14ac:dyDescent="0.25">
      <c r="H6" s="24" t="s">
        <v>3</v>
      </c>
      <c r="I6" s="24">
        <f>SUM(I4:I5)</f>
        <v>725</v>
      </c>
      <c r="L6" s="21">
        <f>SUM(L4:L5)</f>
        <v>1453.4000000000003</v>
      </c>
      <c r="M6" s="28">
        <f>SUM(M4:M5)</f>
        <v>33958691</v>
      </c>
    </row>
    <row r="7" spans="4:13" x14ac:dyDescent="0.25">
      <c r="H7" s="24" t="s">
        <v>4</v>
      </c>
      <c r="I7" s="24">
        <v>300</v>
      </c>
    </row>
    <row r="8" spans="4:13" x14ac:dyDescent="0.25">
      <c r="H8" s="24" t="s">
        <v>5</v>
      </c>
      <c r="I8" s="24" t="s">
        <v>1</v>
      </c>
    </row>
    <row r="9" spans="4:13" x14ac:dyDescent="0.25">
      <c r="H9" s="24" t="s">
        <v>6</v>
      </c>
      <c r="I9" s="24">
        <v>20</v>
      </c>
    </row>
    <row r="10" spans="4:13" x14ac:dyDescent="0.25">
      <c r="H10" s="24" t="s">
        <v>7</v>
      </c>
      <c r="I10" s="24">
        <v>43</v>
      </c>
    </row>
    <row r="11" spans="4:13" x14ac:dyDescent="0.25">
      <c r="H11" s="24" t="s">
        <v>8</v>
      </c>
      <c r="I11" s="24">
        <v>0</v>
      </c>
    </row>
    <row r="12" spans="4:13" x14ac:dyDescent="0.25">
      <c r="H12" s="24" t="s">
        <v>10</v>
      </c>
      <c r="I12" s="24">
        <v>30</v>
      </c>
    </row>
    <row r="13" spans="4:13" x14ac:dyDescent="0.25">
      <c r="H13" s="24" t="s">
        <v>9</v>
      </c>
      <c r="I13" s="24" t="s">
        <v>1</v>
      </c>
    </row>
    <row r="14" spans="4:13" x14ac:dyDescent="0.25">
      <c r="H14" s="24"/>
      <c r="I14" s="24"/>
    </row>
    <row r="15" spans="4:13" x14ac:dyDescent="0.25">
      <c r="H15" s="24" t="s">
        <v>2</v>
      </c>
      <c r="I15" s="24">
        <f>SUM(I6:I13)</f>
        <v>1118</v>
      </c>
    </row>
    <row r="16" spans="4:13" x14ac:dyDescent="0.25">
      <c r="H16" s="24" t="s">
        <v>27</v>
      </c>
      <c r="I16">
        <v>0.3</v>
      </c>
    </row>
    <row r="17" spans="8:9" x14ac:dyDescent="0.25">
      <c r="H17" s="24" t="s">
        <v>3</v>
      </c>
      <c r="I17" s="25">
        <f>I15*(1+I16)</f>
        <v>1453.4</v>
      </c>
    </row>
    <row r="18" spans="8:9" x14ac:dyDescent="0.25">
      <c r="H18" s="24" t="s">
        <v>28</v>
      </c>
      <c r="I18" s="26">
        <f>I17-I15</f>
        <v>335.40000000000009</v>
      </c>
    </row>
    <row r="20" spans="8:9" x14ac:dyDescent="0.25">
      <c r="I20">
        <f>I17-I6</f>
        <v>728.40000000000009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Rolled Alloy</vt:lpstr>
      <vt:lpstr>From Hightemp</vt:lpstr>
      <vt:lpstr>From Haynes Singapore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2019-07-10T02:40:00Z</dcterms:modified>
</cp:coreProperties>
</file>