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5" windowWidth="14805" windowHeight="7650" activeTab="1"/>
  </bookViews>
  <sheets>
    <sheet name="Option 01" sheetId="7" r:id="rId1"/>
    <sheet name="Option 02" sheetId="8" r:id="rId2"/>
  </sheets>
  <calcPr calcId="152511"/>
</workbook>
</file>

<file path=xl/calcChain.xml><?xml version="1.0" encoding="utf-8"?>
<calcChain xmlns="http://schemas.openxmlformats.org/spreadsheetml/2006/main">
  <c r="H5" i="7" l="1"/>
  <c r="J5" i="7" s="1"/>
  <c r="H4" i="7"/>
  <c r="J4" i="7" s="1"/>
  <c r="H5" i="8"/>
  <c r="J5" i="8" s="1"/>
  <c r="H4" i="8"/>
  <c r="J4" i="8" s="1"/>
  <c r="J6" i="7" l="1"/>
  <c r="J11" i="7" l="1"/>
  <c r="J15" i="7" s="1"/>
  <c r="J17" i="7" s="1"/>
  <c r="K4" i="7"/>
  <c r="K5" i="7"/>
  <c r="J6" i="8"/>
  <c r="J20" i="7" l="1"/>
  <c r="L4" i="7" s="1"/>
  <c r="M4" i="7" s="1"/>
  <c r="J18" i="7"/>
  <c r="L5" i="7"/>
  <c r="M5" i="7" s="1"/>
  <c r="J11" i="8"/>
  <c r="J15" i="8" s="1"/>
  <c r="J17" i="8" s="1"/>
  <c r="K5" i="8"/>
  <c r="K4" i="8"/>
  <c r="O4" i="7" l="1"/>
  <c r="P4" i="7" s="1"/>
  <c r="M6" i="7"/>
  <c r="N4" i="7"/>
  <c r="O5" i="7"/>
  <c r="P5" i="7" s="1"/>
  <c r="N5" i="7"/>
  <c r="J20" i="8"/>
  <c r="L5" i="8" s="1"/>
  <c r="M5" i="8" s="1"/>
  <c r="J18" i="8"/>
  <c r="L4" i="8"/>
  <c r="M4" i="8" s="1"/>
  <c r="O4" i="8" l="1"/>
  <c r="P4" i="8" s="1"/>
  <c r="N4" i="8"/>
  <c r="M6" i="8"/>
  <c r="O5" i="8"/>
  <c r="P5" i="8" s="1"/>
  <c r="N5" i="8"/>
</calcChain>
</file>

<file path=xl/sharedStrings.xml><?xml version="1.0" encoding="utf-8"?>
<sst xmlns="http://schemas.openxmlformats.org/spreadsheetml/2006/main" count="48" uniqueCount="21">
  <si>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</si>
  <si>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</si>
  <si>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</si>
  <si>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</si>
  <si>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</si>
  <si>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</si>
  <si>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</si>
  <si>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</si>
  <si>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</si>
  <si>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</si>
  <si>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Q'ty (pc)</t>
  </si>
  <si>
    <t>T. Price (USD)</t>
  </si>
  <si>
    <t>Margin</t>
  </si>
  <si>
    <t>Gross profit</t>
  </si>
  <si>
    <t>36SMnPb14
Cold drawn h9</t>
  </si>
  <si>
    <t>40mmOD x 3000mmLg</t>
  </si>
  <si>
    <t>50mmOD x 3000mmLg</t>
  </si>
  <si>
    <t>T. Weight (kg)</t>
  </si>
  <si>
    <t>USD/kg</t>
  </si>
  <si>
    <t>USD/pc</t>
  </si>
  <si>
    <t>Unit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</si>
</sst>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/>
    <xf numFmtId="164" fontId="1" fillId="2" borderId="0" xfId="0" applyNumberFormat="1" applyFont="1" applyFill="1"/>
    <xf numFmtId="4" fontId="0" fillId="2" borderId="1" xfId="0" applyNumberFormat="1" applyFill="1" applyBorder="1"/>
    <xf numFmtId="4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0"/>
  <sheetViews>
    <sheetView topLeftCell="B1" workbookViewId="0">
      <selection activeCell="N16" sqref="N16"/>
    </sheetView>
  </sheetViews>
  <sheetFormatPr defaultRowHeight="15" x14ac:dyDescent="0.25"/>
  <cols>
    <col min="1" max="3" width="9.140625" style="1"/>
    <col min="4" max="4" width="13.7109375" style="1" bestFit="1" customWidth="1"/>
    <col min="5" max="5" width="20.5703125" style="2" bestFit="1" customWidth="1"/>
    <col min="6" max="6" width="8.42578125" style="1" bestFit="1" customWidth="1"/>
    <col min="7" max="7" width="15.5703125" style="3" bestFit="1" customWidth="1"/>
    <col min="8" max="8" width="13.42578125" style="3" bestFit="1" customWidth="1"/>
    <col min="9" max="9" width="9.140625" style="1"/>
    <col min="10" max="10" width="12.85546875" style="10" bestFit="1" customWidth="1"/>
    <col min="11" max="13" width="9.140625" style="1"/>
    <col min="14" max="14" width="9.140625" style="3"/>
    <col min="15" max="15" width="10.140625" style="4" bestFit="1" customWidth="1"/>
    <col min="16" max="16" width="11.7109375" style="3" bestFit="1" customWidth="1"/>
    <col min="17" max="16384" width="9.140625" style="1"/>
  </cols>
  <sheetData>
    <row r="3" spans="4:16" x14ac:dyDescent="0.25">
      <c r="D3" s="7"/>
      <c r="E3" s="8"/>
      <c r="F3" s="7" t="s">
        <v>10</v>
      </c>
      <c r="G3" s="14" t="s">
        <v>20</v>
      </c>
      <c r="H3" s="14" t="s">
        <v>17</v>
      </c>
      <c r="I3" s="7" t="s">
        <v>18</v>
      </c>
      <c r="J3" s="9" t="s">
        <v>11</v>
      </c>
      <c r="L3" s="1">
        <v>23400</v>
      </c>
      <c r="N3" s="3" t="s">
        <v>18</v>
      </c>
      <c r="O3" s="4" t="s">
        <v>19</v>
      </c>
    </row>
    <row r="4" spans="4:16" ht="30" x14ac:dyDescent="0.25">
      <c r="D4" s="8" t="s">
        <v>14</v>
      </c>
      <c r="E4" s="8" t="s">
        <v>15</v>
      </c>
      <c r="F4" s="8">
        <v>8</v>
      </c>
      <c r="G4" s="15">
        <v>30</v>
      </c>
      <c r="H4" s="15">
        <f>F4*G4</f>
        <v>240</v>
      </c>
      <c r="I4" s="7">
        <v>1.52</v>
      </c>
      <c r="J4" s="9">
        <f>H4*I4</f>
        <v>364.8</v>
      </c>
      <c r="K4" s="1">
        <f>J4/J6</f>
        <v>0.49683947412694979</v>
      </c>
      <c r="L4" s="1">
        <f>K4*J20</f>
        <v>1011.3782115509412</v>
      </c>
      <c r="M4" s="10">
        <f>L4+J4</f>
        <v>1376.1782115509411</v>
      </c>
      <c r="N4" s="3">
        <f>M4/H4</f>
        <v>5.734075881462255</v>
      </c>
      <c r="O4" s="4">
        <f>M4/F4</f>
        <v>172.02227644386764</v>
      </c>
      <c r="P4" s="3">
        <f>O4*$L$3</f>
        <v>4025321.2687865025</v>
      </c>
    </row>
    <row r="5" spans="4:16" ht="30" x14ac:dyDescent="0.25">
      <c r="D5" s="8" t="s">
        <v>14</v>
      </c>
      <c r="E5" s="8" t="s">
        <v>16</v>
      </c>
      <c r="F5" s="8">
        <v>5</v>
      </c>
      <c r="G5" s="15">
        <v>46.764705882352942</v>
      </c>
      <c r="H5" s="15">
        <f>F5*G5</f>
        <v>233.8235294117647</v>
      </c>
      <c r="I5" s="7">
        <v>1.58</v>
      </c>
      <c r="J5" s="9">
        <f>H5*I5</f>
        <v>369.44117647058823</v>
      </c>
      <c r="K5" s="1">
        <f>J5/J6</f>
        <v>0.50316052587305016</v>
      </c>
      <c r="L5" s="1">
        <f>K5*J20</f>
        <v>1024.2454943314121</v>
      </c>
      <c r="M5" s="10">
        <f>L5+J5</f>
        <v>1393.6866708020004</v>
      </c>
      <c r="N5" s="3">
        <f>M5/H5</f>
        <v>5.9604209820462914</v>
      </c>
      <c r="O5" s="4">
        <f>M5/F5</f>
        <v>278.73733416040011</v>
      </c>
      <c r="P5" s="3">
        <f>O5*$L$3</f>
        <v>6522453.6193533624</v>
      </c>
    </row>
    <row r="6" spans="4:16" x14ac:dyDescent="0.25">
      <c r="I6" s="5" t="s">
        <v>2</v>
      </c>
      <c r="J6" s="10">
        <f>SUM(J4:J5)</f>
        <v>734.24117647058824</v>
      </c>
      <c r="K6" s="5"/>
      <c r="M6" s="10">
        <f>SUM(M4:M5)</f>
        <v>2769.8648823529415</v>
      </c>
    </row>
    <row r="7" spans="4:16" x14ac:dyDescent="0.25">
      <c r="I7" s="5" t="s">
        <v>3</v>
      </c>
      <c r="J7" s="10">
        <v>1000</v>
      </c>
      <c r="K7" s="5"/>
    </row>
    <row r="8" spans="4:16" x14ac:dyDescent="0.25">
      <c r="I8" s="5" t="s">
        <v>4</v>
      </c>
      <c r="J8" s="10">
        <v>100</v>
      </c>
      <c r="K8" s="5"/>
    </row>
    <row r="9" spans="4:16" x14ac:dyDescent="0.25">
      <c r="I9" s="5" t="s">
        <v>5</v>
      </c>
      <c r="J9" s="10">
        <v>20</v>
      </c>
      <c r="K9" s="5"/>
    </row>
    <row r="10" spans="4:16" x14ac:dyDescent="0.25">
      <c r="I10" s="5" t="s">
        <v>6</v>
      </c>
      <c r="J10" s="10">
        <v>43</v>
      </c>
      <c r="K10" s="5"/>
    </row>
    <row r="11" spans="4:16" x14ac:dyDescent="0.25">
      <c r="I11" s="5" t="s">
        <v>7</v>
      </c>
      <c r="J11" s="10">
        <f>0.1*SUM(J6:J8)</f>
        <v>183.42411764705884</v>
      </c>
      <c r="K11" s="5"/>
    </row>
    <row r="12" spans="4:16" x14ac:dyDescent="0.25">
      <c r="I12" s="5" t="s">
        <v>9</v>
      </c>
      <c r="J12" s="10">
        <v>50</v>
      </c>
      <c r="K12" s="5"/>
    </row>
    <row r="13" spans="4:16" x14ac:dyDescent="0.25">
      <c r="I13" s="5" t="s">
        <v>8</v>
      </c>
      <c r="J13" s="11" t="s">
        <v>0</v>
      </c>
      <c r="K13" s="5"/>
    </row>
    <row r="14" spans="4:16" x14ac:dyDescent="0.25">
      <c r="I14" s="5"/>
      <c r="K14" s="5"/>
    </row>
    <row r="15" spans="4:16" x14ac:dyDescent="0.25">
      <c r="I15" s="5" t="s">
        <v>1</v>
      </c>
      <c r="J15" s="10">
        <f>SUM(J6:J13)</f>
        <v>2130.6652941176471</v>
      </c>
      <c r="K15" s="5"/>
    </row>
    <row r="16" spans="4:16" x14ac:dyDescent="0.25">
      <c r="I16" s="5" t="s">
        <v>12</v>
      </c>
      <c r="J16" s="3">
        <v>0.3</v>
      </c>
    </row>
    <row r="17" spans="9:11" x14ac:dyDescent="0.25">
      <c r="I17" s="5" t="s">
        <v>2</v>
      </c>
      <c r="J17" s="13">
        <f>J15*(1+J16)</f>
        <v>2769.8648823529415</v>
      </c>
      <c r="K17" s="6"/>
    </row>
    <row r="18" spans="9:11" x14ac:dyDescent="0.25">
      <c r="I18" s="5" t="s">
        <v>13</v>
      </c>
      <c r="J18" s="12">
        <f>J17-J15</f>
        <v>639.19958823529441</v>
      </c>
    </row>
    <row r="20" spans="9:11" x14ac:dyDescent="0.25">
      <c r="J20" s="10">
        <f>J17-J6</f>
        <v>2035.6237058823533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0"/>
  <sheetViews>
    <sheetView tabSelected="1" workbookViewId="0">
      <selection activeCell="P5" sqref="P5"/>
    </sheetView>
  </sheetViews>
  <sheetFormatPr defaultRowHeight="15" x14ac:dyDescent="0.25"/>
  <cols>
    <col min="1" max="3" width="9.140625" style="1"/>
    <col min="4" max="4" width="13.7109375" style="1" bestFit="1" customWidth="1"/>
    <col min="5" max="5" width="20.5703125" style="2" bestFit="1" customWidth="1"/>
    <col min="6" max="6" width="8.42578125" style="1" bestFit="1" customWidth="1"/>
    <col min="7" max="7" width="15.5703125" style="3" bestFit="1" customWidth="1"/>
    <col min="8" max="8" width="13.42578125" style="3" bestFit="1" customWidth="1"/>
    <col min="9" max="9" width="9.140625" style="1"/>
    <col min="10" max="10" width="12.85546875" style="10" bestFit="1" customWidth="1"/>
    <col min="11" max="13" width="9.140625" style="1"/>
    <col min="14" max="14" width="9.140625" style="3"/>
    <col min="15" max="15" width="10.140625" style="4" bestFit="1" customWidth="1"/>
    <col min="16" max="16" width="11.7109375" style="3" bestFit="1" customWidth="1"/>
    <col min="17" max="16384" width="9.140625" style="1"/>
  </cols>
  <sheetData>
    <row r="3" spans="4:16" x14ac:dyDescent="0.25">
      <c r="D3" s="7"/>
      <c r="E3" s="8"/>
      <c r="F3" s="7" t="s">
        <v>10</v>
      </c>
      <c r="G3" s="14" t="s">
        <v>20</v>
      </c>
      <c r="H3" s="14" t="s">
        <v>17</v>
      </c>
      <c r="I3" s="7" t="s">
        <v>18</v>
      </c>
      <c r="J3" s="9" t="s">
        <v>11</v>
      </c>
      <c r="L3" s="1">
        <v>23400</v>
      </c>
      <c r="N3" s="3" t="s">
        <v>18</v>
      </c>
      <c r="O3" s="4" t="s">
        <v>19</v>
      </c>
    </row>
    <row r="4" spans="4:16" ht="30" x14ac:dyDescent="0.25">
      <c r="D4" s="8" t="s">
        <v>14</v>
      </c>
      <c r="E4" s="8" t="s">
        <v>15</v>
      </c>
      <c r="F4" s="8">
        <v>20</v>
      </c>
      <c r="G4" s="15">
        <v>30</v>
      </c>
      <c r="H4" s="15">
        <f>F4*G4</f>
        <v>600</v>
      </c>
      <c r="I4" s="7">
        <v>1.52</v>
      </c>
      <c r="J4" s="9">
        <f>H4*I4</f>
        <v>912</v>
      </c>
      <c r="K4" s="1">
        <f>J4/J6</f>
        <v>0.50704446450296292</v>
      </c>
      <c r="L4" s="1">
        <f>K4*J20</f>
        <v>1264.2257744986462</v>
      </c>
      <c r="M4" s="10">
        <f>L4+J4</f>
        <v>2176.2257744986464</v>
      </c>
      <c r="N4" s="3">
        <f>M4/H4</f>
        <v>3.6270429574977441</v>
      </c>
      <c r="O4" s="4">
        <f>M4/F4</f>
        <v>108.81128872493233</v>
      </c>
      <c r="P4" s="3">
        <f>O4*$L$3</f>
        <v>2546184.1561634163</v>
      </c>
    </row>
    <row r="5" spans="4:16" ht="30" x14ac:dyDescent="0.25">
      <c r="D5" s="8" t="s">
        <v>14</v>
      </c>
      <c r="E5" s="8" t="s">
        <v>16</v>
      </c>
      <c r="F5" s="8">
        <v>12</v>
      </c>
      <c r="G5" s="15">
        <v>46.764705882352942</v>
      </c>
      <c r="H5" s="15">
        <f>F5*G5</f>
        <v>561.17647058823536</v>
      </c>
      <c r="I5" s="7">
        <v>1.58</v>
      </c>
      <c r="J5" s="9">
        <f>H5*I5</f>
        <v>886.65882352941196</v>
      </c>
      <c r="K5" s="1">
        <f>J5/J6</f>
        <v>0.49295553549703702</v>
      </c>
      <c r="L5" s="1">
        <f>K5*J20</f>
        <v>1229.0975196190013</v>
      </c>
      <c r="M5" s="10">
        <f>L5+J5</f>
        <v>2115.7563431484132</v>
      </c>
      <c r="N5" s="3">
        <f>M5/H5</f>
        <v>3.7702157058200232</v>
      </c>
      <c r="O5" s="4">
        <f>M5/F5</f>
        <v>176.3130285957011</v>
      </c>
      <c r="P5" s="3">
        <f>O5*$L$3</f>
        <v>4125724.8691394059</v>
      </c>
    </row>
    <row r="6" spans="4:16" x14ac:dyDescent="0.25">
      <c r="I6" s="5" t="s">
        <v>2</v>
      </c>
      <c r="J6" s="10">
        <f>SUM(J4:J5)</f>
        <v>1798.6588235294121</v>
      </c>
      <c r="K6" s="5"/>
      <c r="M6" s="10">
        <f>SUM(M4:M5)</f>
        <v>4291.9821176470596</v>
      </c>
    </row>
    <row r="7" spans="4:16" x14ac:dyDescent="0.25">
      <c r="I7" s="5" t="s">
        <v>3</v>
      </c>
      <c r="J7" s="10">
        <v>1000</v>
      </c>
      <c r="K7" s="5"/>
    </row>
    <row r="8" spans="4:16" x14ac:dyDescent="0.25">
      <c r="I8" s="5" t="s">
        <v>4</v>
      </c>
      <c r="J8" s="10">
        <v>100</v>
      </c>
      <c r="K8" s="5"/>
    </row>
    <row r="9" spans="4:16" x14ac:dyDescent="0.25">
      <c r="I9" s="5" t="s">
        <v>5</v>
      </c>
      <c r="J9" s="10">
        <v>20</v>
      </c>
      <c r="K9" s="5"/>
    </row>
    <row r="10" spans="4:16" x14ac:dyDescent="0.25">
      <c r="I10" s="5" t="s">
        <v>6</v>
      </c>
      <c r="J10" s="10">
        <v>43</v>
      </c>
      <c r="K10" s="5"/>
    </row>
    <row r="11" spans="4:16" x14ac:dyDescent="0.25">
      <c r="I11" s="5" t="s">
        <v>7</v>
      </c>
      <c r="J11" s="10">
        <f>0.1*SUM(J6:J8)</f>
        <v>289.86588235294124</v>
      </c>
      <c r="K11" s="5"/>
    </row>
    <row r="12" spans="4:16" x14ac:dyDescent="0.25">
      <c r="I12" s="5" t="s">
        <v>9</v>
      </c>
      <c r="J12" s="10">
        <v>50</v>
      </c>
      <c r="K12" s="5"/>
    </row>
    <row r="13" spans="4:16" x14ac:dyDescent="0.25">
      <c r="I13" s="5" t="s">
        <v>8</v>
      </c>
      <c r="J13" s="11" t="s">
        <v>0</v>
      </c>
      <c r="K13" s="5"/>
    </row>
    <row r="14" spans="4:16" x14ac:dyDescent="0.25">
      <c r="I14" s="5"/>
      <c r="K14" s="5"/>
    </row>
    <row r="15" spans="4:16" x14ac:dyDescent="0.25">
      <c r="I15" s="5" t="s">
        <v>1</v>
      </c>
      <c r="J15" s="10">
        <f>SUM(J6:J13)</f>
        <v>3301.5247058823534</v>
      </c>
      <c r="K15" s="5"/>
    </row>
    <row r="16" spans="4:16" x14ac:dyDescent="0.25">
      <c r="I16" s="5" t="s">
        <v>12</v>
      </c>
      <c r="J16" s="3">
        <v>0.3</v>
      </c>
    </row>
    <row r="17" spans="9:11" x14ac:dyDescent="0.25">
      <c r="I17" s="5" t="s">
        <v>2</v>
      </c>
      <c r="J17" s="13">
        <f>J15*(1+J16)</f>
        <v>4291.9821176470596</v>
      </c>
      <c r="K17" s="6"/>
    </row>
    <row r="18" spans="9:11" x14ac:dyDescent="0.25">
      <c r="I18" s="5" t="s">
        <v>13</v>
      </c>
      <c r="J18" s="12">
        <f>J17-J15</f>
        <v>990.45741176470619</v>
      </c>
    </row>
    <row r="20" spans="9:11" x14ac:dyDescent="0.25">
      <c r="J20" s="10">
        <f>J17-J6</f>
        <v>2493.3232941176475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01</vt:lpstr>
      <vt:lpstr>Option 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2019-07-09T07:14:30Z</dcterms:modified>
</cp:coreProperties>
</file>