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25" windowWidth="14805" windowHeight="7590"/>
  </bookViews>
  <sheets>
    <sheet name="Golden Win" sheetId="6" r:id="rId1"/>
    <sheet name="Barrett UK" sheetId="7" r:id="rId2"/>
  </sheets>
  <calcPr calcId="152511"/>
</workbook>
</file>

<file path=xl/calcChain.xml><?xml version="1.0" encoding="utf-8"?>
<calcChain xmlns="http://schemas.openxmlformats.org/spreadsheetml/2006/main">
  <c r="K6" i="6" l="1"/>
  <c r="K5" i="6"/>
  <c r="I6" i="6"/>
  <c r="I5" i="6"/>
  <c r="I9" i="6" l="1"/>
  <c r="I18" i="6" s="1"/>
  <c r="I20" i="6" s="1"/>
  <c r="I23" i="6" l="1"/>
  <c r="I21" i="6"/>
  <c r="L6" i="6" l="1"/>
  <c r="M6" i="6" s="1"/>
  <c r="N6" i="6" s="1"/>
  <c r="L5" i="6"/>
  <c r="M5" i="6" s="1"/>
  <c r="N5" i="6" s="1"/>
</calcChain>
</file>

<file path=xl/sharedStrings.xml><?xml version="1.0" encoding="utf-8"?>
<sst xmlns="http://schemas.openxmlformats.org/spreadsheetml/2006/main" count="22" uniqueCount="19">
  <si>
    <t>-</t>
  </si>
  <si>
    <t>SUM</t>
  </si>
  <si>
    <t>Total</t>
  </si>
  <si>
    <t>Shipping cost</t>
  </si>
  <si>
    <t>COO cost</t>
  </si>
  <si>
    <t>Bank cost</t>
  </si>
  <si>
    <t>Custom clearance cost</t>
  </si>
  <si>
    <t>Import tax cost</t>
  </si>
  <si>
    <t>VAT cost</t>
  </si>
  <si>
    <t>To door cost</t>
  </si>
  <si>
    <t>Margin</t>
  </si>
  <si>
    <t>Gross profit</t>
  </si>
  <si>
    <t>VND</t>
  </si>
  <si>
    <t>17-4PH HH1150</t>
  </si>
  <si>
    <t>OD 32mm x 185mm</t>
  </si>
  <si>
    <t>OD 32mm x 160mm</t>
  </si>
  <si>
    <t>SL</t>
  </si>
  <si>
    <t>Tổng KL (kg)</t>
  </si>
  <si>
    <t>Đơn giá
(VND/Kg)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</si>
</sst>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000000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4" fontId="0" fillId="0" borderId="0" xfId="0" applyNumberFormat="1"/>
    <xf numFmtId="4" fontId="0" fillId="0" borderId="0" xfId="0" applyNumberFormat="1" applyAlignment="1">
      <alignment horizontal="right"/>
    </xf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center" vertical="center"/>
    </xf>
    <xf numFmtId="3" fontId="1" fillId="0" borderId="0" xfId="0" applyNumberFormat="1" applyFont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N23"/>
  <sheetViews>
    <sheetView tabSelected="1" topLeftCell="B1" workbookViewId="0">
      <selection activeCell="E16" sqref="E16"/>
    </sheetView>
  </sheetViews>
  <sheetFormatPr defaultRowHeight="15" x14ac:dyDescent="0.25"/>
  <cols>
    <col min="4" max="4" width="21.140625" bestFit="1" customWidth="1"/>
    <col min="5" max="5" width="26" customWidth="1"/>
    <col min="6" max="6" width="17.42578125" customWidth="1"/>
    <col min="7" max="7" width="12.5703125" customWidth="1"/>
    <col min="8" max="8" width="11.140625" style="2" bestFit="1" customWidth="1"/>
    <col min="9" max="9" width="12.5703125" style="4" customWidth="1"/>
    <col min="10" max="10" width="10.140625" style="4" customWidth="1"/>
    <col min="11" max="11" width="8.28515625" style="4" customWidth="1"/>
    <col min="12" max="12" width="13.85546875" customWidth="1"/>
    <col min="13" max="13" width="11.140625" customWidth="1"/>
    <col min="14" max="14" width="10.140625" style="4" bestFit="1" customWidth="1"/>
  </cols>
  <sheetData>
    <row r="4" spans="4:14" ht="30" x14ac:dyDescent="0.25">
      <c r="F4" s="7" t="s">
        <v>16</v>
      </c>
      <c r="G4" s="8" t="s">
        <v>17</v>
      </c>
      <c r="H4" s="9" t="s">
        <v>18</v>
      </c>
      <c r="I4" s="11" t="s">
        <v>12</v>
      </c>
    </row>
    <row r="5" spans="4:14" x14ac:dyDescent="0.25">
      <c r="D5" t="s">
        <v>13</v>
      </c>
      <c r="E5" t="s">
        <v>14</v>
      </c>
      <c r="F5" s="7">
        <v>8</v>
      </c>
      <c r="G5" s="7">
        <v>10</v>
      </c>
      <c r="H5" s="4">
        <v>175000</v>
      </c>
      <c r="I5" s="4">
        <f>G5*H5</f>
        <v>1750000</v>
      </c>
      <c r="J5" s="5"/>
      <c r="K5" s="2">
        <f>I5/$I$9</f>
        <v>0.55555555555555558</v>
      </c>
      <c r="L5" s="4">
        <f>K5*$I$23</f>
        <v>2711111.1111111119</v>
      </c>
      <c r="M5" s="4">
        <f>L5+I5</f>
        <v>4461111.1111111119</v>
      </c>
      <c r="N5" s="4">
        <f>M5/F5</f>
        <v>557638.88888888899</v>
      </c>
    </row>
    <row r="6" spans="4:14" x14ac:dyDescent="0.25">
      <c r="D6" t="s">
        <v>13</v>
      </c>
      <c r="E6" t="s">
        <v>15</v>
      </c>
      <c r="F6" s="7">
        <v>8</v>
      </c>
      <c r="G6" s="7">
        <v>8</v>
      </c>
      <c r="H6" s="4">
        <v>175000</v>
      </c>
      <c r="I6" s="4">
        <f>G6*H6</f>
        <v>1400000</v>
      </c>
      <c r="J6" s="5"/>
      <c r="K6" s="2">
        <f>I6/$I$9</f>
        <v>0.44444444444444442</v>
      </c>
      <c r="L6" s="4">
        <f>K6*$I$23</f>
        <v>2168888.888888889</v>
      </c>
      <c r="M6" s="4">
        <f>L6+I6</f>
        <v>3568888.888888889</v>
      </c>
      <c r="N6" s="4">
        <f>M6/F6</f>
        <v>446111.11111111112</v>
      </c>
    </row>
    <row r="7" spans="4:14" x14ac:dyDescent="0.25">
      <c r="J7" s="5"/>
      <c r="L7" s="6"/>
    </row>
    <row r="8" spans="4:14" x14ac:dyDescent="0.25">
      <c r="E8" s="1"/>
      <c r="F8" s="1"/>
      <c r="G8" s="1"/>
    </row>
    <row r="9" spans="4:14" x14ac:dyDescent="0.25">
      <c r="H9" s="3" t="s">
        <v>2</v>
      </c>
      <c r="I9" s="4">
        <f>SUM(I5:I7)</f>
        <v>3150000</v>
      </c>
    </row>
    <row r="10" spans="4:14" x14ac:dyDescent="0.25">
      <c r="H10" s="3" t="s">
        <v>3</v>
      </c>
      <c r="I10" s="4">
        <v>0</v>
      </c>
    </row>
    <row r="11" spans="4:14" x14ac:dyDescent="0.25">
      <c r="H11" s="3" t="s">
        <v>4</v>
      </c>
      <c r="I11" s="10" t="s">
        <v>0</v>
      </c>
    </row>
    <row r="12" spans="4:14" x14ac:dyDescent="0.25">
      <c r="H12" s="3" t="s">
        <v>5</v>
      </c>
      <c r="I12" s="10">
        <v>0</v>
      </c>
    </row>
    <row r="13" spans="4:14" x14ac:dyDescent="0.25">
      <c r="H13" s="3" t="s">
        <v>6</v>
      </c>
      <c r="I13" s="10">
        <v>0</v>
      </c>
    </row>
    <row r="14" spans="4:14" x14ac:dyDescent="0.25">
      <c r="H14" s="3" t="s">
        <v>7</v>
      </c>
      <c r="I14" s="10">
        <v>0</v>
      </c>
    </row>
    <row r="15" spans="4:14" x14ac:dyDescent="0.25">
      <c r="H15" s="3" t="s">
        <v>9</v>
      </c>
      <c r="I15" s="10">
        <v>500000</v>
      </c>
    </row>
    <row r="16" spans="4:14" x14ac:dyDescent="0.25">
      <c r="H16" s="3" t="s">
        <v>8</v>
      </c>
      <c r="I16" s="10" t="s">
        <v>0</v>
      </c>
    </row>
    <row r="17" spans="8:9" x14ac:dyDescent="0.25">
      <c r="H17" s="3"/>
    </row>
    <row r="18" spans="8:9" x14ac:dyDescent="0.25">
      <c r="H18" s="3" t="s">
        <v>1</v>
      </c>
      <c r="I18" s="4">
        <f>SUM(I9:I16)</f>
        <v>3650000</v>
      </c>
    </row>
    <row r="19" spans="8:9" x14ac:dyDescent="0.25">
      <c r="H19" s="3" t="s">
        <v>10</v>
      </c>
      <c r="I19" s="4">
        <v>1.2</v>
      </c>
    </row>
    <row r="20" spans="8:9" x14ac:dyDescent="0.25">
      <c r="H20" s="3" t="s">
        <v>2</v>
      </c>
      <c r="I20" s="12">
        <f>I18*(1+I19)</f>
        <v>8030000.0000000009</v>
      </c>
    </row>
    <row r="21" spans="8:9" x14ac:dyDescent="0.25">
      <c r="H21" s="3" t="s">
        <v>11</v>
      </c>
      <c r="I21" s="13">
        <f>I20-I18</f>
        <v>4380000.0000000009</v>
      </c>
    </row>
    <row r="23" spans="8:9" x14ac:dyDescent="0.25">
      <c r="I23" s="4">
        <f>I20-I9</f>
        <v>4880000.0000000009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5" sqref="E1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Golden Win</vt:lpstr>
      <vt:lpstr>Barrett UK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2019-08-19T02:38:34Z</dcterms:modified>
</cp:coreProperties>
</file>