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/>
  </bookViews>
  <sheets>
    <sheet name="Phần 4" sheetId="4" r:id="rId1"/>
    <sheet name="Sheet1" sheetId="5" r:id="rId2"/>
  </sheets>
  <definedNames>
    <definedName name="_xlnm.Print_Area" localSheetId="0">'Phần 4'!$A$1:$G$35</definedName>
    <definedName name="_xlnm.Print_Titles" localSheetId="0">'Phần 4'!$3:$3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4" l="1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4" i="4"/>
  <c r="S36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4" i="4"/>
  <c r="M46" i="4"/>
  <c r="M42" i="4"/>
  <c r="M44" i="4"/>
  <c r="M40" i="4"/>
  <c r="M36" i="4"/>
</calcChain>
</file>

<file path=xl/sharedStrings.xml><?xml version="1.0" encoding="utf-8"?>
<sst xmlns="http://schemas.openxmlformats.org/spreadsheetml/2006/main" count="221" uniqueCount="105">
  <si>
    <t>Stt</t>
  </si>
  <si>
    <t>MESC ID
(ID code)</t>
  </si>
  <si>
    <t>EU/G7</t>
  </si>
  <si>
    <t>m</t>
  </si>
  <si>
    <t>PIPE,SEAMLESS,1/2IN,A106 GR.B-S,80</t>
  </si>
  <si>
    <t>ITEM NAME:PIPE,SEAMLESS MATERIAL:CARBON STEEL MATERIAL SPEC:API 5L Gr.B-S DIMENSIONAL SPEC:ASME B36.10M SIZE:1/2 Inches(In) DIAMETER, OD:21.3 millimeters(mm) THICKNESS:3.73 millimeters(mm) SCHEDULE NUMBER:80 END PREPARATION:PLAIN END (PE) ADDITIONAL INFORMATION:6M (LENGTH)</t>
  </si>
  <si>
    <t>EU/G7/Korea/ Malaysia/Singapore</t>
  </si>
  <si>
    <t>PIPE, SEAMLESS, CARBON STEEL;</t>
  </si>
  <si>
    <t>ITEM NAME: PIPE, SEAMLESS, CARBON STEEL; Material: CARBON STEEL; Mat, spec: ASTM A106-B-S; Dimensional spec: ASME B36.10M; Manufacturing process: SEAMLESS; Size: 1/2 Inches (In); Diameter, OD: 21.3 Millimeters (mm); THICKNESS, WALL: 7.47 Millimeters (mm); Schedule number: XXS; End preparation: PLAIN;</t>
  </si>
  <si>
    <t>PIPE, STAINLESS STEEL</t>
  </si>
  <si>
    <t>ITEM NAME: PIPE, STAINLESS STEEL; MATERIAL: STAINLESS STEEL TP304L; MAT, SPEC: ASTM A312-TP304L-S; DIMENSIONAL SPEC: ASME B36.19M; MANUFACTURING PROCESS: SEAMLESS; SCHEDULE NUMBER: 40S; SIZE: 1/2 Inches (In); THICKNESS, WALL: 2.77 (MM); DIAMETER, OD: 21.3 (MM); END PREPARATION: PLAIN;</t>
  </si>
  <si>
    <t>PIPE,STAINLESS STEE</t>
  </si>
  <si>
    <t>ITEM NAME: PIPE,STAINLESS STEEL; MATERIAL: 25Cr/22Ni/2Mo; MAT, SPEC: ASTM A312-TP310MoLN; DIMENSIONAL SPEC: ASME B36.19M; MANUFACTURING PROCESS: SEAMLESS; SCHEDULE NUMBER: 80S; SIZE: 1/2 Inches (In); THICKNESS, WALL: 3.73 Millimeters (mm); DIAMETER, OD: 21.3 Millimeters (mm); END PREPARATION: PLAIN;</t>
  </si>
  <si>
    <t>PIPE,SEAMLESS,3/4IN,API 5L GR.B-S,80</t>
  </si>
  <si>
    <t>ITEM NAME:PIPE,SEAMLESS MATERIAL:CARBON STEEL MATERIAL SPEC:API 5L Gr.B-S DIMENSIONAL SPEC:ASME B36.10M SIZE:3/4 Inches(In) DIAMETER, OD:26.7 millimeters(mm) THICKNESS:3.91 millimeters(mm) SCHEDULE NUMBER:80 END PREPARATION:PLAIN END (PE) ADDITIONAL INFORMATION:6M (LENGTH)</t>
  </si>
  <si>
    <t>PIPE,SEAMLESS,CARBON STEEL;CARBON STEEL</t>
  </si>
  <si>
    <t>PIPE, CS, ASTM A106 GR B; Mat, spec:ASTM A106 GRADE B; Size:NPS 3/4; Schedule number:160; Length:SRL; Mandatory requirements:MESC SPE 74/002 2015; Mass:2.89 kg/m; Manufacturing process:SEAMLESS; Material:CARBON STEEL; Caps code:PIPE CS02; Diameter, od:26.7 mm; Dimensional spec:ASME B36.10M; End preparation:PLAIN; Inspection, certif:ISO 10474 -3.1B; SEARCH CODES:PIPE,A106 GR.B,160, DN20; ITEM NAME:PIPE,SEAMLESS,CARBON STEEL;</t>
  </si>
  <si>
    <t>SMLS PIPE</t>
  </si>
  <si>
    <t>ITEM NAME: PIPE,SEAMLESS,LOW ALLOY STEEL; MATERIAL: LOW ALLOY STEEL P11; MAT, SPEC: ASTM A335-P11-S; DIMENSIONAL SPEC: ASME B36.10M; MANUFACTURING PROCESS: SEAMLESS; SCHEDULE NUMBER: Sch.160S; SIZE: 3/4 Inches; THICKNESS, WALL: 5.56 Millimeters; DIAMETER, OD: 26.7 Millimeters; END PREPARATION: Plain; MASS: 2.9 Kg/m.</t>
  </si>
  <si>
    <t>PIPE A312 TP304L-S, DN 20</t>
  </si>
  <si>
    <t>PIPE SMLS, ASME B36.19M, SCH 40S, BE, Material A312 TP304L-S, DN 20</t>
  </si>
  <si>
    <t>ITEM NAME: PIPE,SEAMLESS; MATERIAL: STAINLESS STEEL; MATERIAL SPEC: ASTM A312-TP316L-S; DIMENSIONAL SPEC: ASME B36.19M; SIZE: 3/4 IN; DIAMETER, OD: 26.7 MM; THICKNESS: 2.87 MM; SCHEDULE NUMBER: 40S; END PREPARATION: PLAIN END (PE); ADDITIONAL INFORMATION:6M (LENGTH).</t>
  </si>
  <si>
    <t>ITEM NAME: PIPE,STAINLESS STEEL; MATERIAL: 25Cr/22Ni/2Mo; MAT, SPEC: ASTM A312-TP310MoLN; DIMENSIONAL SPEC: ASME B36.19M; MANUFACTURING PROCESS: SEAMLESS; SCHEDULE NUMBER: 80S; SIZE: 3/4 Inches (In); THICKNESS, WALL: 3.91 Millimeters (mm); DIAMETER, OD: 26.7 Millimeters (mm); END PREPARATION: PLAIN;</t>
  </si>
  <si>
    <t>PIPE,SEAMLESS</t>
  </si>
  <si>
    <t>ITEM NAME:PIPE,SEAMLESS SIZE:1 Inches(In) MATERIAL SPEC:API 5L Gr.B-S DIAMETER, OD:33.4 millimeters(mm) THICKNESS:4.55 millimeters(mm) DESIGN_SPEC:ASME B36.10M LENGTH L:6 meters(m) SCHEDULE NUMBER:80 END PREPARATION:PLAIN END (PE) MATERIAL:CARBON STEEL</t>
  </si>
  <si>
    <t>ITEM NAME: PIPE,SEAMLESS; MATERIAL: STAINLESS STEEL; MATERIAL SPEC: ASTM A312-TP316L-S; DIMENSIONAL SPEC: ASME B36.19M; SIZE: 1 IN; DIAMETER, OD:33.4 MM; THICKNESS:3.38 MM; SCHEDULE NUMBER: 40S; END PREPARATION: PLAIN END (PE); ADDITIONAL INFORMATION:6M (LENGTH).</t>
  </si>
  <si>
    <t>PIPE,STAINLESS STEEL;</t>
  </si>
  <si>
    <t>ITEM NAME: PIPE,STAINLESS STEEL; MATERIAL: 25Cr/22Ni/2Mo; MAT, SPEC: ASTM A312-TP310MoLN; DIMENSIONAL SPEC: ASME B36.19M; MANUFACTURING PROCESS: SEAMLESS; SCHEDULE NUMBER: 80S; SIZE: 1 Inches (In); THICKNESS, WALL: 4.55 Millimeters (mm); DIAMETER, OD: 33.4 Millimeters (mm); END PREPARATION: PLAIN;</t>
  </si>
  <si>
    <t>PIPE,SEAMLESS,1-1/2IN,API 5L GR.B-S,80</t>
  </si>
  <si>
    <t>ITEM NAME:PIPE,SEAMLESS MATERIAL:CARBON STEEL MATERIAL SPEC:API 5L Gr.B-S SIZE:1-1/2 Inches(In) DIAMETER, OD:48.3 millimeters(mm) THICKNESS:5.08 millimeters(mm) SCHEDULE NUMBER:80 END PREPARATION:PLAIN END (PE) DESIGN_SPEC:ASME B36.10M ADDITIONAL INFORMATION:6M (LENGTH)</t>
  </si>
  <si>
    <t>PIPE,STAINLESS STEEL;STAINLESS STEEL TP3</t>
  </si>
  <si>
    <t>PIPE, HIGH ALLOY STEEL, ASTM A312 TP304/TP304L; ITEM NAME:PIPE,STAINLESS STEEL; MATERIAL:STAINLESS STEEL TP304; MAT, SPEC:ASTM A312 GRADE TP304-S; DIMENSIONAL SPEC:ASME B36.19M; MANUFACTURING PROCESS:SEAMLESS; SCHEDULE NUMBER:40S; SIZE:DN 40 / NPS 1 1/2; THICKNESS, WALL:3.68 MILLIMETERS(MM); DIAMETER, OD:48.3 MILLIMETERS(MM); END PREPARATION:PLAIN;</t>
  </si>
  <si>
    <t>ITEM NAME: PIPE, STAINLESS STEEL MATERIAL: STAINLESS STEEL TP316L MAT, SPEC: ASTM A312-TP316L-S DIMENSIONAL SPEC: ASME B36.19M MANUFACTURING PROCESS: SEAMLESS SCHEDULE NUMBER: 40S SIZE: 1-1/2 Inches (In) LENGTH: 6.0 (M) THICKNESS, WALL: 3.68 (MM) DIAMETER, OD: 48.3 (MM) END PREPARATION: PLAIN</t>
  </si>
  <si>
    <t>PIPE, HIGH ALLOY STEEL, ASTM A312 TP304/TP304L; ITEM NAME:PIPE,SEAMLESS; MATERIAL SPEC:ASTM A312 TP304; DIMENSIONAL SPEC:ASME B36.19M; SIZE:2 IN; DIAMETER, OD:603 MM; THICKNESS:277MM; SCHEDULE NUMBER:10S; END PREPARATION:PLAIN END (PE); MATERIAL:STAINLESS STEEL; ADDITIONAL INFORMATION:6M (LENGTH);</t>
  </si>
  <si>
    <t>Pieces</t>
  </si>
  <si>
    <t>ELBOW, SOCKET WELD, CARBON STEEL</t>
  </si>
  <si>
    <t>ITEM NAME: ELBOW, SOCKET WELD, CARBON STEEL MATERIAL: CARBON STEEL TYPE: SOCKET WELD DESIGN SPEC: ASME B16. 11 MAT SPEC: ASTM A105 ANGLE: 90 DEGREES(DEG) PRESSURE DESIGNATION: CLASS 9000 SIZE: 3/4 Inches (In) END CONNECTION: SOCKET WELD</t>
  </si>
  <si>
    <t>ITEM NAME: ELBOW, SOCKET WELD, CARBON STEEL MATERIAL: CARBON STEEL TYPE: SOCKET WELD DESIGN SPEC: ASME B16.11 MAT SPEC: ASTM A105 ANGLE: 90 DEGREES(DEG) PRESSURE DESIGNATION: CLASS 3000 SIZE: 1-1/2 Inches (In) END CONNECTION: SOCKET WELD</t>
  </si>
  <si>
    <t>ELBOW, SOCKET WELD, STAINLESS STEEL</t>
  </si>
  <si>
    <t>ITEM NAME: ELBOW, SOCKET WELD, STAINLESS STEEL MATERIAL: STAINLESS STEEL 304L TYPE: SOCKET WELD DESIGN SPEC: ASME B16.11 MAT SPEC:ASTM A182-F304L ANGLE: 90 DEGREES(DEG) PRESSURE DESIGNATION: CLASS 3000 SIZE: 1-1/2 Inches (In) END CONNECTION: SOCKET WELD</t>
  </si>
  <si>
    <t>ITEM NAME: ELBOW, SOCKET WELD, STAINLESS STEEL MATERIAL: STAINLESS STEEL 316L TYPE: SOCKET WELD DESIGN SPEC: ASME B16.11 MAT SPEC: ASTM A182-F316L ANGLE: 90 DEGREES(DEG) PRESSURE DESIGNATION: CLASS 3000 SIZE: 1-1/2 Inches (In) END CONNECTION: SOCKET WELD</t>
  </si>
  <si>
    <t>ELBOW, STAINLESS STEEL</t>
  </si>
  <si>
    <t>ITEM NAME: ELBOW, STAINLESS STEEL Material: STAINLESS STEEL 304L TYPE: LONG RADIUS Mat spec, fitting: ASTM A403-WP304L-S Design spec: ASME B16.9 Dimensional spec: ASME B36.19M Manufacturing process: SEAMLESS Angle: 90 DEGREES(DEG) Schedule number: 10S Size: 2 Inches (In) END CONNECTION: BUTTWELD</t>
  </si>
  <si>
    <t>SOCKET WELD EQUAL TEE</t>
  </si>
  <si>
    <t>ITEM NAME: TEE,SOCKET WELD,HIGH ALLOY STEEL; MATERIAL: LOW ALLOY STEEL; MATERIAL SPEC: SA182-F11; DESIGN SPEC: ASME B16.11; MANUFACTURING PROCESS: SEAMLESS; END PREPARATION: SOCKET WELD; PRESSURE DESIGNATION: CLASS 6000; SIZE: 3/4 Inches.</t>
  </si>
  <si>
    <t>EQUAL TEE, SOCKET WELD, CARBON STEEL</t>
  </si>
  <si>
    <t>ITEM NAME: EQUAL TEE, SOCKET WELD, CARBON STEEL Material: CARBON STEEL Mat spec: ASTM A105 Design spec: ASME B16.11 MANUFACTURING PROCESS: SEAMLESS END PREPARATION: SOCKET WELD Pressure designation: CLASS 9000 Size: 3/4 Inches (In)</t>
  </si>
  <si>
    <t>EQUAL TEE, STAINLESS STEEL</t>
  </si>
  <si>
    <t>ITEM NAME: EQUAL TEE, STAINLESS STEEL MATERIAL: 304 SS MAT SPEC: A182-F304 DESIGN SPEC: ASME B16.11 END PREPARATION: SOCKET WELD PRESSURE DESIGNATION: CLASS 3000 SIZE: 1 Inches (In)</t>
  </si>
  <si>
    <t>Equal tee, 1.1/2"-3000lb-SW, A182-F304</t>
  </si>
  <si>
    <t>ITEM NAME: TEE, SOCKET WELD, STAINLESS STEEL; MATERIAL: STAINLESS STEEL 304; MAT SPEC: ASTM A182-F304; DESIGN SPEC: ASME B16.11; SIZE: 1.1/2"-3000lb-SW;</t>
  </si>
  <si>
    <t>ITEM NAME: EQUAL TEE, STAINLESS STEEL MATERIAL: 316L SS MAT SPEC: A182-F316L DESIGN SPEC: ASME B16.11 END PREPARATION: SOCKET WELD PRESSURE DESIGNATION: CLASS 3000 SIZE: 1-1/2 Inches (In)</t>
  </si>
  <si>
    <t>EQUAL TEE, CARBON STEEL</t>
  </si>
  <si>
    <t>ITEM NAME: EQUAL TEE, CARBON STEEL; Material: CARBON STEEL LOW TEMP; Mat spec, fitting: ASTM A420-WPL6-S; Design spec: ASME B16.9; Dimensional spec, pipe: ASME B36.10M; Manufacturing process: SEAMLESS; END PREPARATION: BUTTWELD; Schedule number: STD; Size: 4 Inches (In);</t>
  </si>
  <si>
    <t>REDUCING TEE, CARBON STEEL</t>
  </si>
  <si>
    <t>ITEM NAME: REDUCING TEE, CARBON STEEL Material: CARBON STEEL Mat spec: A105 Design spec: ASME B16.11 MANUFACTURING PROCESS: SEAMLESS END PREPARATION: SOCKET WELD Pressure designation: CLASS 3000 Size: 1-1/2 Inches (In) x 3/4 Inches (In)</t>
  </si>
  <si>
    <t>HALF COUPLING, STAINLESS STEEL</t>
  </si>
  <si>
    <t>ITEM NAME: HALF COUPLING, STAINLESS STEEL MATERIAL: STAINLESSS STEEL 316L; TYPE: HALF COUPLING; MAT SPEC: ASTM A182-F316L; DESIGN SPEC: ASME B16.11; PRESSURE DESIGNATION: CLASS 3000; END CONNECTION: SOCKET WELD; SIZE: 1-1/2 Inches (In)</t>
  </si>
  <si>
    <t>REDUCER, ECCENTRIC, BUTTWELD, CARBON STE</t>
  </si>
  <si>
    <t>ITEM NAME: REDUCER, ECCENTRIC, BUTTWELD, CARBON STEEL; Material: CARBON STEEL; Mat spec, fitting: ASTM A234 WPB-S; Design spec: ASME B16.9; TYPE: ECCENTRIC; DIMENSIONAL SPEC: ASME B36.10M; Manufacturing process: SEAMLESS; CONNECTION TYPE: BUTTWELD; Schedule number: 160; Size: 2 Inches X 1 Inches; Size: 2" x 1"</t>
  </si>
  <si>
    <t>FLANGE, WELD NECK, ALLOY STEEL</t>
  </si>
  <si>
    <t>ITEM NAME: FLANGE, WELD NECK, ALLOY STEEL; Material: CARBON STEEL LOW TEMP; TYPE: WN/RF; Design spec: ASME B16.5; Mat, spec: A350-LF2-CL2; Facing, flange: RAISED FACE; Pressure designation: CLASS 300; SHEDULE: STD; Size: 4 Inches (In);</t>
  </si>
  <si>
    <t>Mô tả chi tiết (Description)</t>
  </si>
  <si>
    <t>Số lượng
(Qty.)</t>
  </si>
  <si>
    <t>ĐVT
(Unit)</t>
  </si>
  <si>
    <t>Tên vật tư (Material)</t>
  </si>
  <si>
    <t>Xuất xứ
(Origin)</t>
  </si>
  <si>
    <t>Section 4: FITTING</t>
  </si>
  <si>
    <t>1/2" x SCH 80 x 6000mm</t>
  </si>
  <si>
    <t>Xuất xứ</t>
  </si>
  <si>
    <t>Kích thước</t>
  </si>
  <si>
    <t>Germany</t>
  </si>
  <si>
    <t>Số lượng (pc)</t>
  </si>
  <si>
    <t>Unit price (VNĐ)</t>
  </si>
  <si>
    <t>Total Price (VNĐ)</t>
  </si>
  <si>
    <t>Ghi chú</t>
  </si>
  <si>
    <t>Thời gian giao hàng (ngày)</t>
  </si>
  <si>
    <t>ASTM A106 Gr.B / ASTM A53 Gr.B PE</t>
  </si>
  <si>
    <t>API5L L245 PSL1/ API5L L290 PSL1 PE</t>
  </si>
  <si>
    <t>3/4" x SCH 80 x 6000mm</t>
  </si>
  <si>
    <t>Japan</t>
  </si>
  <si>
    <t>API 5L L245 PSL1 / API 5L L290 PSL1 PE</t>
  </si>
  <si>
    <t>20-30</t>
  </si>
  <si>
    <t>Địa điểm giao hàng</t>
  </si>
  <si>
    <t>Đồng Nai</t>
  </si>
  <si>
    <t>3/4" x SCH 160 x 6000mm</t>
  </si>
  <si>
    <t>1" x SCH 80 x 6000mm</t>
  </si>
  <si>
    <t>1 1/2" x SCH 80 x 6000mm</t>
  </si>
  <si>
    <t>Phí đóng gói</t>
  </si>
  <si>
    <t>Phí nhập khẩu</t>
  </si>
  <si>
    <t>Hàng nhập khẩu, có CQ (nhưng không xuất được CO)</t>
  </si>
  <si>
    <t>Seamless Pipe A/SA312 TP304/304L</t>
  </si>
  <si>
    <t>21.34 x 2.77 x 6000.0</t>
  </si>
  <si>
    <t>Hàng có sẵn, đầy đủ CO CQ</t>
  </si>
  <si>
    <t>4-6</t>
  </si>
  <si>
    <t>26.67 x 2.87 x 6000.0</t>
  </si>
  <si>
    <t>Seamless Pipe A/SA312 TP316/316L</t>
  </si>
  <si>
    <t>33.4 x 3.38 x 6000.0</t>
  </si>
  <si>
    <t>Seamless A/SA312 TP304/304L</t>
  </si>
  <si>
    <t>48.26 x 3.68 x 6000.0</t>
  </si>
  <si>
    <t>Seamless A/SA312 TP316/316L</t>
  </si>
  <si>
    <t>60.33 x 2.77 x 6000.0</t>
  </si>
  <si>
    <t>SUM</t>
  </si>
  <si>
    <t>Total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</si>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</sst>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0" fillId="0" borderId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65" fontId="12" fillId="0" borderId="0" xfId="1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left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7" fillId="0" borderId="2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7" fillId="0" borderId="2" xfId="2" applyNumberFormat="1" applyFont="1" applyFill="1" applyBorder="1" applyAlignment="1">
      <alignment horizontal="left" vertical="center"/>
    </xf>
    <xf numFmtId="165" fontId="12" fillId="0" borderId="0" xfId="1" applyNumberFormat="1" applyFont="1" applyFill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6" fillId="2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 wrapText="1"/>
    </xf>
    <xf numFmtId="165" fontId="12" fillId="0" borderId="0" xfId="1" applyNumberFormat="1" applyFont="1" applyFill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3" fillId="0" borderId="0" xfId="0" applyNumberFormat="1" applyFont="1" applyAlignment="1">
      <alignment horizontal="right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2" applyNumberFormat="1" applyFont="1" applyFill="1" applyBorder="1" applyAlignment="1">
      <alignment horizontal="center" vertical="center" wrapText="1"/>
    </xf>
    <xf numFmtId="0" fontId="11" fillId="0" borderId="2" xfId="2" applyNumberFormat="1" applyFont="1" applyFill="1" applyBorder="1" applyAlignment="1">
      <alignment horizontal="left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11" fillId="0" borderId="2" xfId="2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left" vertical="center"/>
    </xf>
    <xf numFmtId="165" fontId="11" fillId="0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" fontId="3" fillId="0" borderId="2" xfId="0" quotePrefix="1" applyNumberFormat="1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11" fillId="0" borderId="0" xfId="2" applyNumberFormat="1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11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left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4" fontId="3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</cellXfs>
  <cellStyles count="4">
    <cellStyle name="Comma" xfId="1" builtinId="3"/>
    <cellStyle name="Normal" xfId="0" builtinId="0"/>
    <cellStyle name="Normal 2 2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tabSelected="1" topLeftCell="E1" zoomScale="85" zoomScaleNormal="85" workbookViewId="0">
      <selection sqref="A1:G1"/>
    </sheetView>
  </sheetViews>
  <sheetFormatPr defaultColWidth="9.140625" defaultRowHeight="15" x14ac:dyDescent="0.25"/>
  <cols>
    <col min="1" max="1" width="5.85546875" style="4" bestFit="1" customWidth="1"/>
    <col min="2" max="2" width="12.85546875" style="4" bestFit="1" customWidth="1"/>
    <col min="3" max="3" width="25.85546875" style="5" customWidth="1"/>
    <col min="4" max="4" width="60.28515625" style="5" customWidth="1"/>
    <col min="5" max="5" width="19.85546875" style="5" customWidth="1"/>
    <col min="6" max="6" width="10.42578125" style="6" customWidth="1"/>
    <col min="7" max="7" width="9" style="6" customWidth="1"/>
    <col min="8" max="8" width="23" style="27" customWidth="1"/>
    <col min="9" max="9" width="10.140625" style="36" bestFit="1" customWidth="1"/>
    <col min="10" max="10" width="28.42578125" style="21" bestFit="1" customWidth="1"/>
    <col min="11" max="11" width="10.28515625" style="6" bestFit="1" customWidth="1"/>
    <col min="12" max="12" width="9.85546875" style="23" customWidth="1"/>
    <col min="13" max="13" width="11.28515625" style="23" bestFit="1" customWidth="1"/>
    <col min="14" max="14" width="13" style="1" customWidth="1"/>
    <col min="15" max="15" width="11.28515625" style="1" customWidth="1"/>
    <col min="16" max="16" width="13.42578125" style="37" customWidth="1"/>
    <col min="17" max="18" width="9.140625" style="1"/>
    <col min="19" max="19" width="11.28515625" style="1" bestFit="1" customWidth="1"/>
    <col min="20" max="20" width="12.28515625" style="23" bestFit="1" customWidth="1"/>
    <col min="21" max="16384" width="9.140625" style="1"/>
  </cols>
  <sheetData>
    <row r="1" spans="1:20" ht="37.5" customHeight="1" x14ac:dyDescent="0.25">
      <c r="A1" s="14" t="s">
        <v>67</v>
      </c>
      <c r="B1" s="14"/>
      <c r="C1" s="14"/>
      <c r="D1" s="14"/>
      <c r="E1" s="14"/>
      <c r="F1" s="14"/>
      <c r="G1" s="14"/>
      <c r="H1" s="17"/>
      <c r="I1" s="13"/>
      <c r="J1" s="17"/>
      <c r="K1" s="13"/>
    </row>
    <row r="2" spans="1:20" ht="21" customHeight="1" x14ac:dyDescent="0.25">
      <c r="A2" s="2"/>
      <c r="B2" s="2"/>
      <c r="C2" s="2"/>
      <c r="D2" s="2"/>
      <c r="E2" s="15"/>
      <c r="F2" s="15"/>
      <c r="G2" s="15"/>
      <c r="H2" s="26"/>
      <c r="I2" s="16"/>
      <c r="J2" s="18"/>
      <c r="K2" s="22"/>
    </row>
    <row r="3" spans="1:20" ht="49.5" customHeight="1" x14ac:dyDescent="0.25">
      <c r="A3" s="3" t="s">
        <v>0</v>
      </c>
      <c r="B3" s="3" t="s">
        <v>1</v>
      </c>
      <c r="C3" s="3" t="s">
        <v>65</v>
      </c>
      <c r="D3" s="3" t="s">
        <v>62</v>
      </c>
      <c r="E3" s="3" t="s">
        <v>66</v>
      </c>
      <c r="F3" s="3" t="s">
        <v>63</v>
      </c>
      <c r="G3" s="3" t="s">
        <v>64</v>
      </c>
      <c r="H3" s="19"/>
      <c r="I3" s="3" t="s">
        <v>69</v>
      </c>
      <c r="J3" s="3" t="s">
        <v>70</v>
      </c>
      <c r="K3" s="3" t="s">
        <v>72</v>
      </c>
      <c r="L3" s="24" t="s">
        <v>73</v>
      </c>
      <c r="M3" s="24" t="s">
        <v>74</v>
      </c>
      <c r="N3" s="3" t="s">
        <v>76</v>
      </c>
      <c r="O3" s="3" t="s">
        <v>83</v>
      </c>
      <c r="P3" s="3" t="s">
        <v>75</v>
      </c>
    </row>
    <row r="4" spans="1:20" ht="94.5" x14ac:dyDescent="0.25">
      <c r="A4" s="7">
        <v>1</v>
      </c>
      <c r="B4" s="8">
        <v>7410770063</v>
      </c>
      <c r="C4" s="8" t="s">
        <v>4</v>
      </c>
      <c r="D4" s="9" t="s">
        <v>5</v>
      </c>
      <c r="E4" s="10" t="s">
        <v>6</v>
      </c>
      <c r="F4" s="11">
        <v>30</v>
      </c>
      <c r="G4" s="11" t="s">
        <v>3</v>
      </c>
      <c r="H4" s="9" t="s">
        <v>77</v>
      </c>
      <c r="I4" s="36" t="s">
        <v>71</v>
      </c>
      <c r="J4" s="20" t="s">
        <v>68</v>
      </c>
      <c r="K4" s="11">
        <v>5</v>
      </c>
      <c r="L4" s="25"/>
      <c r="M4" s="25">
        <v>5112720</v>
      </c>
      <c r="N4" s="12" t="s">
        <v>82</v>
      </c>
      <c r="O4" s="12" t="s">
        <v>84</v>
      </c>
      <c r="P4" s="28" t="s">
        <v>90</v>
      </c>
      <c r="Q4" s="1">
        <f>M4/$M$36</f>
        <v>3.1967467203477748E-2</v>
      </c>
      <c r="R4" s="1">
        <f>Q4*$M$46</f>
        <v>2296207.3363786512</v>
      </c>
      <c r="S4" s="23">
        <f>R4+M4</f>
        <v>7408927.3363786507</v>
      </c>
      <c r="T4" s="23">
        <f>S4/K4</f>
        <v>1481785.4672757301</v>
      </c>
    </row>
    <row r="5" spans="1:20" ht="94.5" x14ac:dyDescent="0.25">
      <c r="A5" s="7">
        <v>2</v>
      </c>
      <c r="B5" s="8">
        <v>7430050283</v>
      </c>
      <c r="C5" s="8" t="s">
        <v>7</v>
      </c>
      <c r="D5" s="9" t="s">
        <v>8</v>
      </c>
      <c r="E5" s="10" t="s">
        <v>6</v>
      </c>
      <c r="F5" s="11">
        <v>6</v>
      </c>
      <c r="G5" s="11" t="s">
        <v>3</v>
      </c>
      <c r="I5" s="11"/>
      <c r="J5" s="20"/>
      <c r="K5" s="11"/>
      <c r="L5" s="25"/>
      <c r="M5" s="25"/>
      <c r="N5" s="12"/>
      <c r="O5" s="12"/>
      <c r="P5" s="28"/>
      <c r="Q5" s="1">
        <f t="shared" ref="Q5:Q35" si="0">M5/$M$36</f>
        <v>0</v>
      </c>
      <c r="R5" s="1">
        <f t="shared" ref="R5:R35" si="1">Q5*$M$46</f>
        <v>0</v>
      </c>
      <c r="S5" s="23">
        <f t="shared" ref="S5:S38" si="2">R5+M5</f>
        <v>0</v>
      </c>
      <c r="T5" s="23" t="e">
        <f t="shared" ref="T5:T38" si="3">S5/K5</f>
        <v>#DIV/0!</v>
      </c>
    </row>
    <row r="6" spans="1:20" ht="110.25" x14ac:dyDescent="0.25">
      <c r="A6" s="7">
        <v>3</v>
      </c>
      <c r="B6" s="8">
        <v>7436040183</v>
      </c>
      <c r="C6" s="8" t="s">
        <v>9</v>
      </c>
      <c r="D6" s="9" t="s">
        <v>10</v>
      </c>
      <c r="E6" s="10" t="s">
        <v>6</v>
      </c>
      <c r="F6" s="11">
        <v>12</v>
      </c>
      <c r="G6" s="11" t="s">
        <v>3</v>
      </c>
      <c r="H6" s="9" t="s">
        <v>91</v>
      </c>
      <c r="I6" s="11" t="s">
        <v>80</v>
      </c>
      <c r="J6" s="20" t="s">
        <v>92</v>
      </c>
      <c r="K6" s="11">
        <v>2</v>
      </c>
      <c r="L6" s="25"/>
      <c r="M6" s="25">
        <v>3712632</v>
      </c>
      <c r="N6" s="38" t="s">
        <v>94</v>
      </c>
      <c r="O6" s="12" t="s">
        <v>84</v>
      </c>
      <c r="P6" s="28" t="s">
        <v>93</v>
      </c>
      <c r="Q6" s="1">
        <f t="shared" si="0"/>
        <v>2.3213366211836756E-2</v>
      </c>
      <c r="R6" s="1">
        <f t="shared" si="1"/>
        <v>1667404.5978802175</v>
      </c>
      <c r="S6" s="23">
        <f t="shared" si="2"/>
        <v>5380036.5978802172</v>
      </c>
      <c r="T6" s="23">
        <f t="shared" si="3"/>
        <v>2690018.2989401086</v>
      </c>
    </row>
    <row r="7" spans="1:20" ht="105" x14ac:dyDescent="0.25">
      <c r="A7" s="30">
        <v>4</v>
      </c>
      <c r="B7" s="31">
        <v>7436310383</v>
      </c>
      <c r="C7" s="31" t="s">
        <v>11</v>
      </c>
      <c r="D7" s="32" t="s">
        <v>12</v>
      </c>
      <c r="E7" s="33" t="s">
        <v>2</v>
      </c>
      <c r="F7" s="34">
        <v>6</v>
      </c>
      <c r="G7" s="34" t="s">
        <v>3</v>
      </c>
      <c r="H7" s="32"/>
      <c r="I7" s="34"/>
      <c r="J7" s="35"/>
      <c r="K7" s="34"/>
      <c r="L7" s="25"/>
      <c r="M7" s="25"/>
      <c r="N7" s="12"/>
      <c r="O7" s="12"/>
      <c r="P7" s="28"/>
      <c r="Q7" s="1">
        <f t="shared" si="0"/>
        <v>0</v>
      </c>
      <c r="R7" s="1">
        <f t="shared" si="1"/>
        <v>0</v>
      </c>
      <c r="S7" s="23">
        <f t="shared" si="2"/>
        <v>0</v>
      </c>
      <c r="T7" s="23" t="e">
        <f t="shared" si="3"/>
        <v>#DIV/0!</v>
      </c>
    </row>
    <row r="8" spans="1:20" ht="90" x14ac:dyDescent="0.25">
      <c r="A8" s="30">
        <v>5</v>
      </c>
      <c r="B8" s="31">
        <v>7410770073</v>
      </c>
      <c r="C8" s="31" t="s">
        <v>13</v>
      </c>
      <c r="D8" s="32" t="s">
        <v>14</v>
      </c>
      <c r="E8" s="33" t="s">
        <v>6</v>
      </c>
      <c r="F8" s="34">
        <v>40</v>
      </c>
      <c r="G8" s="34" t="s">
        <v>3</v>
      </c>
      <c r="H8" s="32" t="s">
        <v>81</v>
      </c>
      <c r="I8" s="34" t="s">
        <v>80</v>
      </c>
      <c r="J8" s="35" t="s">
        <v>79</v>
      </c>
      <c r="K8" s="34">
        <v>7</v>
      </c>
      <c r="L8" s="25"/>
      <c r="M8" s="25">
        <v>8649749</v>
      </c>
      <c r="N8" s="12" t="s">
        <v>82</v>
      </c>
      <c r="O8" s="12" t="s">
        <v>84</v>
      </c>
      <c r="P8" s="28" t="s">
        <v>90</v>
      </c>
      <c r="Q8" s="1">
        <f t="shared" si="0"/>
        <v>5.4082869289891582E-2</v>
      </c>
      <c r="R8" s="1">
        <f t="shared" si="1"/>
        <v>3884745.7149294121</v>
      </c>
      <c r="S8" s="23">
        <f t="shared" si="2"/>
        <v>12534494.714929413</v>
      </c>
      <c r="T8" s="23">
        <f t="shared" si="3"/>
        <v>1790642.1021327733</v>
      </c>
    </row>
    <row r="9" spans="1:20" ht="120" x14ac:dyDescent="0.25">
      <c r="A9" s="30">
        <v>6</v>
      </c>
      <c r="B9" s="31">
        <v>7430050301</v>
      </c>
      <c r="C9" s="31" t="s">
        <v>15</v>
      </c>
      <c r="D9" s="32" t="s">
        <v>16</v>
      </c>
      <c r="E9" s="33" t="s">
        <v>6</v>
      </c>
      <c r="F9" s="34">
        <v>6</v>
      </c>
      <c r="G9" s="34" t="s">
        <v>3</v>
      </c>
      <c r="H9" s="32" t="s">
        <v>77</v>
      </c>
      <c r="I9" s="34" t="s">
        <v>80</v>
      </c>
      <c r="J9" s="35" t="s">
        <v>85</v>
      </c>
      <c r="K9" s="34">
        <v>1</v>
      </c>
      <c r="L9" s="25"/>
      <c r="M9" s="25">
        <v>1687104</v>
      </c>
      <c r="N9" s="12" t="s">
        <v>82</v>
      </c>
      <c r="O9" s="12" t="s">
        <v>84</v>
      </c>
      <c r="P9" s="28" t="s">
        <v>90</v>
      </c>
      <c r="Q9" s="1">
        <f t="shared" si="0"/>
        <v>1.0548678939753425E-2</v>
      </c>
      <c r="R9" s="1">
        <f t="shared" si="1"/>
        <v>757706.38369278354</v>
      </c>
      <c r="S9" s="23">
        <f t="shared" si="2"/>
        <v>2444810.3836927833</v>
      </c>
      <c r="T9" s="23">
        <f t="shared" si="3"/>
        <v>2444810.3836927833</v>
      </c>
    </row>
    <row r="10" spans="1:20" ht="105" x14ac:dyDescent="0.25">
      <c r="A10" s="30">
        <v>7</v>
      </c>
      <c r="B10" s="31">
        <v>7433110301</v>
      </c>
      <c r="C10" s="31" t="s">
        <v>17</v>
      </c>
      <c r="D10" s="32" t="s">
        <v>18</v>
      </c>
      <c r="E10" s="33" t="s">
        <v>6</v>
      </c>
      <c r="F10" s="34">
        <v>6</v>
      </c>
      <c r="G10" s="34" t="s">
        <v>3</v>
      </c>
      <c r="H10" s="32"/>
      <c r="I10" s="34"/>
      <c r="J10" s="35"/>
      <c r="K10" s="34"/>
      <c r="L10" s="25"/>
      <c r="M10" s="25"/>
      <c r="N10" s="12"/>
      <c r="O10" s="12"/>
      <c r="P10" s="28"/>
      <c r="Q10" s="1">
        <f t="shared" si="0"/>
        <v>0</v>
      </c>
      <c r="R10" s="1">
        <f t="shared" si="1"/>
        <v>0</v>
      </c>
      <c r="S10" s="23">
        <f t="shared" si="2"/>
        <v>0</v>
      </c>
      <c r="T10" s="23" t="e">
        <f t="shared" si="3"/>
        <v>#DIV/0!</v>
      </c>
    </row>
    <row r="11" spans="1:20" ht="45" x14ac:dyDescent="0.25">
      <c r="A11" s="30">
        <v>8</v>
      </c>
      <c r="B11" s="31">
        <v>7436040173</v>
      </c>
      <c r="C11" s="31" t="s">
        <v>19</v>
      </c>
      <c r="D11" s="32" t="s">
        <v>20</v>
      </c>
      <c r="E11" s="33" t="s">
        <v>6</v>
      </c>
      <c r="F11" s="34">
        <v>18</v>
      </c>
      <c r="G11" s="34" t="s">
        <v>3</v>
      </c>
      <c r="H11" s="32" t="s">
        <v>91</v>
      </c>
      <c r="I11" s="34" t="s">
        <v>80</v>
      </c>
      <c r="J11" s="35" t="s">
        <v>95</v>
      </c>
      <c r="K11" s="34">
        <v>3</v>
      </c>
      <c r="L11" s="25"/>
      <c r="M11" s="25">
        <v>6323184</v>
      </c>
      <c r="N11" s="38" t="s">
        <v>94</v>
      </c>
      <c r="O11" s="12" t="s">
        <v>84</v>
      </c>
      <c r="P11" s="28" t="s">
        <v>93</v>
      </c>
      <c r="Q11" s="1">
        <f t="shared" si="0"/>
        <v>3.95359372587498E-2</v>
      </c>
      <c r="R11" s="1">
        <f t="shared" si="1"/>
        <v>2839846.7919369936</v>
      </c>
      <c r="S11" s="23">
        <f t="shared" si="2"/>
        <v>9163030.7919369936</v>
      </c>
      <c r="T11" s="23">
        <f t="shared" si="3"/>
        <v>3054343.5973123312</v>
      </c>
    </row>
    <row r="12" spans="1:20" ht="90" x14ac:dyDescent="0.25">
      <c r="A12" s="30">
        <v>9</v>
      </c>
      <c r="B12" s="31">
        <v>7436310063</v>
      </c>
      <c r="C12" s="31" t="s">
        <v>17</v>
      </c>
      <c r="D12" s="32" t="s">
        <v>21</v>
      </c>
      <c r="E12" s="33" t="s">
        <v>6</v>
      </c>
      <c r="F12" s="34">
        <v>6</v>
      </c>
      <c r="G12" s="34" t="s">
        <v>3</v>
      </c>
      <c r="H12" s="32" t="s">
        <v>96</v>
      </c>
      <c r="I12" s="34" t="s">
        <v>80</v>
      </c>
      <c r="J12" s="35" t="s">
        <v>95</v>
      </c>
      <c r="K12" s="34">
        <v>1</v>
      </c>
      <c r="L12" s="25"/>
      <c r="M12" s="25">
        <v>2980614</v>
      </c>
      <c r="N12" s="38" t="s">
        <v>94</v>
      </c>
      <c r="O12" s="12" t="s">
        <v>84</v>
      </c>
      <c r="P12" s="28" t="s">
        <v>93</v>
      </c>
      <c r="Q12" s="1">
        <f t="shared" si="0"/>
        <v>1.8636397121537387E-2</v>
      </c>
      <c r="R12" s="1">
        <f t="shared" si="1"/>
        <v>1338643.1750052646</v>
      </c>
      <c r="S12" s="23">
        <f t="shared" si="2"/>
        <v>4319257.1750052646</v>
      </c>
      <c r="T12" s="23">
        <f t="shared" si="3"/>
        <v>4319257.1750052646</v>
      </c>
    </row>
    <row r="13" spans="1:20" ht="105" x14ac:dyDescent="0.25">
      <c r="A13" s="30">
        <v>10</v>
      </c>
      <c r="B13" s="31">
        <v>7436310393</v>
      </c>
      <c r="C13" s="31" t="s">
        <v>11</v>
      </c>
      <c r="D13" s="32" t="s">
        <v>22</v>
      </c>
      <c r="E13" s="33" t="s">
        <v>2</v>
      </c>
      <c r="F13" s="34">
        <v>6</v>
      </c>
      <c r="G13" s="34" t="s">
        <v>3</v>
      </c>
      <c r="H13" s="32"/>
      <c r="I13" s="34"/>
      <c r="J13" s="35"/>
      <c r="K13" s="34"/>
      <c r="L13" s="25"/>
      <c r="M13" s="25"/>
      <c r="N13" s="12"/>
      <c r="O13" s="12"/>
      <c r="P13" s="28"/>
      <c r="Q13" s="1">
        <f t="shared" si="0"/>
        <v>0</v>
      </c>
      <c r="R13" s="1">
        <f t="shared" si="1"/>
        <v>0</v>
      </c>
      <c r="S13" s="23">
        <f t="shared" si="2"/>
        <v>0</v>
      </c>
      <c r="T13" s="23" t="e">
        <f t="shared" si="3"/>
        <v>#DIV/0!</v>
      </c>
    </row>
    <row r="14" spans="1:20" ht="90" x14ac:dyDescent="0.25">
      <c r="A14" s="30">
        <v>11</v>
      </c>
      <c r="B14" s="31">
        <v>7410770033</v>
      </c>
      <c r="C14" s="31" t="s">
        <v>23</v>
      </c>
      <c r="D14" s="32" t="s">
        <v>24</v>
      </c>
      <c r="E14" s="33" t="s">
        <v>6</v>
      </c>
      <c r="F14" s="34">
        <v>72</v>
      </c>
      <c r="G14" s="34" t="s">
        <v>3</v>
      </c>
      <c r="H14" s="32" t="s">
        <v>78</v>
      </c>
      <c r="I14" s="34" t="s">
        <v>80</v>
      </c>
      <c r="J14" s="35" t="s">
        <v>86</v>
      </c>
      <c r="K14" s="34">
        <v>12</v>
      </c>
      <c r="L14" s="25"/>
      <c r="M14" s="25">
        <v>18548793</v>
      </c>
      <c r="N14" s="12" t="s">
        <v>82</v>
      </c>
      <c r="O14" s="12" t="s">
        <v>84</v>
      </c>
      <c r="P14" s="28" t="s">
        <v>90</v>
      </c>
      <c r="Q14" s="1">
        <f t="shared" si="0"/>
        <v>0.11597700087069068</v>
      </c>
      <c r="R14" s="1">
        <f t="shared" si="1"/>
        <v>8330570.5314527238</v>
      </c>
      <c r="S14" s="23">
        <f t="shared" si="2"/>
        <v>26879363.531452723</v>
      </c>
      <c r="T14" s="23">
        <f t="shared" si="3"/>
        <v>2239946.9609543937</v>
      </c>
    </row>
    <row r="15" spans="1:20" ht="90" x14ac:dyDescent="0.25">
      <c r="A15" s="30">
        <v>12</v>
      </c>
      <c r="B15" s="31">
        <v>7436310103</v>
      </c>
      <c r="C15" s="31" t="s">
        <v>17</v>
      </c>
      <c r="D15" s="32" t="s">
        <v>25</v>
      </c>
      <c r="E15" s="33" t="s">
        <v>6</v>
      </c>
      <c r="F15" s="34">
        <v>24</v>
      </c>
      <c r="G15" s="34" t="s">
        <v>3</v>
      </c>
      <c r="H15" s="32" t="s">
        <v>96</v>
      </c>
      <c r="I15" s="34" t="s">
        <v>80</v>
      </c>
      <c r="J15" s="35" t="s">
        <v>97</v>
      </c>
      <c r="K15" s="34">
        <v>4</v>
      </c>
      <c r="L15" s="25"/>
      <c r="M15" s="25">
        <v>14754096</v>
      </c>
      <c r="N15" s="38" t="s">
        <v>94</v>
      </c>
      <c r="O15" s="12" t="s">
        <v>84</v>
      </c>
      <c r="P15" s="28" t="s">
        <v>93</v>
      </c>
      <c r="Q15" s="1">
        <f t="shared" si="0"/>
        <v>9.2250520270416192E-2</v>
      </c>
      <c r="R15" s="1">
        <f t="shared" si="1"/>
        <v>6626309.1811863184</v>
      </c>
      <c r="S15" s="23">
        <f t="shared" si="2"/>
        <v>21380405.181186318</v>
      </c>
      <c r="T15" s="23">
        <f t="shared" si="3"/>
        <v>5345101.2952965796</v>
      </c>
    </row>
    <row r="16" spans="1:20" ht="105" x14ac:dyDescent="0.25">
      <c r="A16" s="30">
        <v>13</v>
      </c>
      <c r="B16" s="31">
        <v>7436310403</v>
      </c>
      <c r="C16" s="31" t="s">
        <v>26</v>
      </c>
      <c r="D16" s="32" t="s">
        <v>27</v>
      </c>
      <c r="E16" s="33" t="s">
        <v>2</v>
      </c>
      <c r="F16" s="34">
        <v>6</v>
      </c>
      <c r="G16" s="34" t="s">
        <v>3</v>
      </c>
      <c r="H16" s="12"/>
      <c r="I16" s="12"/>
      <c r="J16" s="12"/>
      <c r="K16" s="34"/>
      <c r="L16" s="25"/>
      <c r="M16" s="25"/>
      <c r="N16" s="12"/>
      <c r="O16" s="12"/>
      <c r="P16" s="28"/>
      <c r="Q16" s="1">
        <f t="shared" si="0"/>
        <v>0</v>
      </c>
      <c r="R16" s="1">
        <f t="shared" si="1"/>
        <v>0</v>
      </c>
      <c r="S16" s="23">
        <f t="shared" si="2"/>
        <v>0</v>
      </c>
      <c r="T16" s="23" t="e">
        <f t="shared" si="3"/>
        <v>#DIV/0!</v>
      </c>
    </row>
    <row r="17" spans="1:20" ht="90" x14ac:dyDescent="0.25">
      <c r="A17" s="30">
        <v>14</v>
      </c>
      <c r="B17" s="31">
        <v>7410770043</v>
      </c>
      <c r="C17" s="31" t="s">
        <v>28</v>
      </c>
      <c r="D17" s="32" t="s">
        <v>29</v>
      </c>
      <c r="E17" s="33" t="s">
        <v>6</v>
      </c>
      <c r="F17" s="34">
        <v>162</v>
      </c>
      <c r="G17" s="34" t="s">
        <v>3</v>
      </c>
      <c r="H17" s="32" t="s">
        <v>78</v>
      </c>
      <c r="I17" s="34" t="s">
        <v>80</v>
      </c>
      <c r="J17" s="35" t="s">
        <v>87</v>
      </c>
      <c r="K17" s="34">
        <v>27</v>
      </c>
      <c r="L17" s="25"/>
      <c r="M17" s="25">
        <v>69742874</v>
      </c>
      <c r="N17" s="12" t="s">
        <v>82</v>
      </c>
      <c r="O17" s="12" t="s">
        <v>84</v>
      </c>
      <c r="P17" s="28" t="s">
        <v>90</v>
      </c>
      <c r="Q17" s="1">
        <f t="shared" si="0"/>
        <v>0.43606984878328581</v>
      </c>
      <c r="R17" s="1">
        <f t="shared" si="1"/>
        <v>31322681.261428725</v>
      </c>
      <c r="S17" s="23">
        <f t="shared" si="2"/>
        <v>101065555.26142873</v>
      </c>
      <c r="T17" s="23">
        <f t="shared" si="3"/>
        <v>3743168.7133862493</v>
      </c>
    </row>
    <row r="18" spans="1:20" ht="120" x14ac:dyDescent="0.25">
      <c r="A18" s="30">
        <v>15</v>
      </c>
      <c r="B18" s="31">
        <v>7436080123</v>
      </c>
      <c r="C18" s="31" t="s">
        <v>30</v>
      </c>
      <c r="D18" s="32" t="s">
        <v>31</v>
      </c>
      <c r="E18" s="33" t="s">
        <v>6</v>
      </c>
      <c r="F18" s="34">
        <v>6</v>
      </c>
      <c r="G18" s="34" t="s">
        <v>3</v>
      </c>
      <c r="H18" s="32" t="s">
        <v>98</v>
      </c>
      <c r="I18" s="34" t="s">
        <v>80</v>
      </c>
      <c r="J18" s="35" t="s">
        <v>99</v>
      </c>
      <c r="K18" s="34">
        <v>1</v>
      </c>
      <c r="L18" s="25"/>
      <c r="M18" s="25">
        <v>4218900</v>
      </c>
      <c r="N18" s="38" t="s">
        <v>94</v>
      </c>
      <c r="O18" s="12" t="s">
        <v>84</v>
      </c>
      <c r="P18" s="28" t="s">
        <v>93</v>
      </c>
      <c r="Q18" s="1">
        <f t="shared" si="0"/>
        <v>2.6378825240723585E-2</v>
      </c>
      <c r="R18" s="1">
        <f t="shared" si="1"/>
        <v>1894777.9521366106</v>
      </c>
      <c r="S18" s="23">
        <f t="shared" si="2"/>
        <v>6113677.9521366106</v>
      </c>
      <c r="T18" s="23">
        <f t="shared" si="3"/>
        <v>6113677.9521366106</v>
      </c>
    </row>
    <row r="19" spans="1:20" ht="90" x14ac:dyDescent="0.25">
      <c r="A19" s="30">
        <v>16</v>
      </c>
      <c r="B19" s="31">
        <v>7436310073</v>
      </c>
      <c r="C19" s="31" t="s">
        <v>9</v>
      </c>
      <c r="D19" s="32" t="s">
        <v>32</v>
      </c>
      <c r="E19" s="33" t="s">
        <v>6</v>
      </c>
      <c r="F19" s="34">
        <v>12</v>
      </c>
      <c r="G19" s="34" t="s">
        <v>3</v>
      </c>
      <c r="H19" s="32" t="s">
        <v>100</v>
      </c>
      <c r="I19" s="34" t="s">
        <v>80</v>
      </c>
      <c r="J19" s="35" t="s">
        <v>99</v>
      </c>
      <c r="K19" s="34">
        <v>2</v>
      </c>
      <c r="L19" s="25"/>
      <c r="M19" s="25">
        <v>11909352</v>
      </c>
      <c r="N19" s="38" t="s">
        <v>94</v>
      </c>
      <c r="O19" s="12" t="s">
        <v>84</v>
      </c>
      <c r="P19" s="28" t="s">
        <v>93</v>
      </c>
      <c r="Q19" s="1">
        <f t="shared" si="0"/>
        <v>7.4463655250956856E-2</v>
      </c>
      <c r="R19" s="1">
        <f t="shared" si="1"/>
        <v>5348687.4763170602</v>
      </c>
      <c r="S19" s="23">
        <f t="shared" si="2"/>
        <v>17258039.476317059</v>
      </c>
      <c r="T19" s="23">
        <f t="shared" si="3"/>
        <v>8629019.7381585296</v>
      </c>
    </row>
    <row r="20" spans="1:20" ht="105" x14ac:dyDescent="0.25">
      <c r="A20" s="30">
        <v>17</v>
      </c>
      <c r="B20" s="31">
        <v>7436080013</v>
      </c>
      <c r="C20" s="31" t="s">
        <v>23</v>
      </c>
      <c r="D20" s="32" t="s">
        <v>33</v>
      </c>
      <c r="E20" s="33" t="s">
        <v>6</v>
      </c>
      <c r="F20" s="34">
        <v>18</v>
      </c>
      <c r="G20" s="34" t="s">
        <v>34</v>
      </c>
      <c r="H20" s="32" t="s">
        <v>98</v>
      </c>
      <c r="I20" s="34" t="s">
        <v>80</v>
      </c>
      <c r="J20" s="35" t="s">
        <v>101</v>
      </c>
      <c r="K20" s="34">
        <v>3</v>
      </c>
      <c r="L20" s="25"/>
      <c r="M20" s="25">
        <v>12295080</v>
      </c>
      <c r="N20" s="38" t="s">
        <v>94</v>
      </c>
      <c r="O20" s="12" t="s">
        <v>84</v>
      </c>
      <c r="P20" s="28" t="s">
        <v>93</v>
      </c>
      <c r="Q20" s="1">
        <f t="shared" si="0"/>
        <v>7.6875433558680165E-2</v>
      </c>
      <c r="R20" s="1">
        <f t="shared" si="1"/>
        <v>5521924.3176552653</v>
      </c>
      <c r="S20" s="23">
        <f t="shared" si="2"/>
        <v>17817004.317655265</v>
      </c>
      <c r="T20" s="23">
        <f t="shared" si="3"/>
        <v>5939001.4392184215</v>
      </c>
    </row>
    <row r="21" spans="1:20" ht="90" x14ac:dyDescent="0.25">
      <c r="A21" s="30">
        <v>18</v>
      </c>
      <c r="B21" s="31">
        <v>7634350163</v>
      </c>
      <c r="C21" s="31" t="s">
        <v>35</v>
      </c>
      <c r="D21" s="32" t="s">
        <v>36</v>
      </c>
      <c r="E21" s="33" t="s">
        <v>6</v>
      </c>
      <c r="F21" s="34">
        <v>10</v>
      </c>
      <c r="G21" s="34" t="s">
        <v>34</v>
      </c>
      <c r="H21" s="32"/>
      <c r="I21" s="34"/>
      <c r="J21" s="35"/>
      <c r="K21" s="34"/>
      <c r="L21" s="25"/>
      <c r="M21" s="25"/>
      <c r="N21" s="12"/>
      <c r="O21" s="12"/>
      <c r="P21" s="28"/>
      <c r="Q21" s="1">
        <f t="shared" si="0"/>
        <v>0</v>
      </c>
      <c r="R21" s="1">
        <f t="shared" si="1"/>
        <v>0</v>
      </c>
      <c r="S21" s="23">
        <f t="shared" si="2"/>
        <v>0</v>
      </c>
      <c r="T21" s="23" t="e">
        <f t="shared" si="3"/>
        <v>#DIV/0!</v>
      </c>
    </row>
    <row r="22" spans="1:20" ht="90" x14ac:dyDescent="0.25">
      <c r="A22" s="30">
        <v>19</v>
      </c>
      <c r="B22" s="31">
        <v>7634350173</v>
      </c>
      <c r="C22" s="31" t="s">
        <v>35</v>
      </c>
      <c r="D22" s="32" t="s">
        <v>37</v>
      </c>
      <c r="E22" s="33" t="s">
        <v>6</v>
      </c>
      <c r="F22" s="34">
        <v>30</v>
      </c>
      <c r="G22" s="34" t="s">
        <v>34</v>
      </c>
      <c r="H22" s="32"/>
      <c r="I22" s="34"/>
      <c r="J22" s="35"/>
      <c r="K22" s="34"/>
      <c r="L22" s="25"/>
      <c r="M22" s="25"/>
      <c r="N22" s="12"/>
      <c r="O22" s="12"/>
      <c r="P22" s="28"/>
      <c r="Q22" s="1">
        <f t="shared" si="0"/>
        <v>0</v>
      </c>
      <c r="R22" s="1">
        <f t="shared" si="1"/>
        <v>0</v>
      </c>
      <c r="S22" s="23">
        <f t="shared" si="2"/>
        <v>0</v>
      </c>
      <c r="T22" s="23" t="e">
        <f t="shared" si="3"/>
        <v>#DIV/0!</v>
      </c>
    </row>
    <row r="23" spans="1:20" ht="90" x14ac:dyDescent="0.25">
      <c r="A23" s="30">
        <v>20</v>
      </c>
      <c r="B23" s="31">
        <v>7637390053</v>
      </c>
      <c r="C23" s="31" t="s">
        <v>38</v>
      </c>
      <c r="D23" s="32" t="s">
        <v>39</v>
      </c>
      <c r="E23" s="33" t="s">
        <v>6</v>
      </c>
      <c r="F23" s="34">
        <v>10</v>
      </c>
      <c r="G23" s="34" t="s">
        <v>34</v>
      </c>
      <c r="H23" s="32"/>
      <c r="I23" s="34"/>
      <c r="J23" s="35"/>
      <c r="K23" s="34"/>
      <c r="L23" s="25"/>
      <c r="M23" s="25"/>
      <c r="N23" s="12"/>
      <c r="O23" s="12"/>
      <c r="P23" s="28"/>
      <c r="Q23" s="1">
        <f t="shared" si="0"/>
        <v>0</v>
      </c>
      <c r="R23" s="1">
        <f t="shared" si="1"/>
        <v>0</v>
      </c>
      <c r="S23" s="23">
        <f t="shared" si="2"/>
        <v>0</v>
      </c>
      <c r="T23" s="23" t="e">
        <f t="shared" si="3"/>
        <v>#DIV/0!</v>
      </c>
    </row>
    <row r="24" spans="1:20" ht="90" x14ac:dyDescent="0.25">
      <c r="A24" s="30">
        <v>21</v>
      </c>
      <c r="B24" s="31">
        <v>7637390253</v>
      </c>
      <c r="C24" s="31" t="s">
        <v>38</v>
      </c>
      <c r="D24" s="32" t="s">
        <v>40</v>
      </c>
      <c r="E24" s="33" t="s">
        <v>6</v>
      </c>
      <c r="F24" s="34">
        <v>10</v>
      </c>
      <c r="G24" s="34" t="s">
        <v>34</v>
      </c>
      <c r="H24" s="32"/>
      <c r="I24" s="34"/>
      <c r="J24" s="35"/>
      <c r="K24" s="34"/>
      <c r="L24" s="25"/>
      <c r="M24" s="25"/>
      <c r="N24" s="12"/>
      <c r="O24" s="12"/>
      <c r="P24" s="28"/>
      <c r="Q24" s="1">
        <f t="shared" si="0"/>
        <v>0</v>
      </c>
      <c r="R24" s="1">
        <f t="shared" si="1"/>
        <v>0</v>
      </c>
      <c r="S24" s="23">
        <f t="shared" si="2"/>
        <v>0</v>
      </c>
      <c r="T24" s="23" t="e">
        <f t="shared" si="3"/>
        <v>#DIV/0!</v>
      </c>
    </row>
    <row r="25" spans="1:20" ht="90" x14ac:dyDescent="0.25">
      <c r="A25" s="30">
        <v>22</v>
      </c>
      <c r="B25" s="31">
        <v>7633490063</v>
      </c>
      <c r="C25" s="31" t="s">
        <v>41</v>
      </c>
      <c r="D25" s="32" t="s">
        <v>42</v>
      </c>
      <c r="E25" s="33" t="s">
        <v>6</v>
      </c>
      <c r="F25" s="34">
        <v>10</v>
      </c>
      <c r="G25" s="34" t="s">
        <v>34</v>
      </c>
      <c r="H25" s="32"/>
      <c r="I25" s="34"/>
      <c r="J25" s="35"/>
      <c r="K25" s="34"/>
      <c r="L25" s="25"/>
      <c r="M25" s="25"/>
      <c r="N25" s="12"/>
      <c r="O25" s="12"/>
      <c r="P25" s="28"/>
      <c r="Q25" s="1">
        <f t="shared" si="0"/>
        <v>0</v>
      </c>
      <c r="R25" s="1">
        <f t="shared" si="1"/>
        <v>0</v>
      </c>
      <c r="S25" s="23">
        <f t="shared" si="2"/>
        <v>0</v>
      </c>
      <c r="T25" s="23" t="e">
        <f t="shared" si="3"/>
        <v>#DIV/0!</v>
      </c>
    </row>
    <row r="26" spans="1:20" ht="90" x14ac:dyDescent="0.25">
      <c r="A26" s="30">
        <v>23</v>
      </c>
      <c r="B26" s="31">
        <v>7637840003</v>
      </c>
      <c r="C26" s="31" t="s">
        <v>43</v>
      </c>
      <c r="D26" s="32" t="s">
        <v>44</v>
      </c>
      <c r="E26" s="33" t="s">
        <v>6</v>
      </c>
      <c r="F26" s="34">
        <v>15</v>
      </c>
      <c r="G26" s="34" t="s">
        <v>34</v>
      </c>
      <c r="H26" s="32"/>
      <c r="I26" s="34"/>
      <c r="J26" s="35"/>
      <c r="K26" s="34"/>
      <c r="L26" s="25"/>
      <c r="M26" s="25"/>
      <c r="N26" s="12"/>
      <c r="O26" s="12"/>
      <c r="P26" s="28"/>
      <c r="Q26" s="1">
        <f t="shared" si="0"/>
        <v>0</v>
      </c>
      <c r="R26" s="1">
        <f t="shared" si="1"/>
        <v>0</v>
      </c>
      <c r="S26" s="23">
        <f t="shared" si="2"/>
        <v>0</v>
      </c>
      <c r="T26" s="23" t="e">
        <f t="shared" si="3"/>
        <v>#DIV/0!</v>
      </c>
    </row>
    <row r="27" spans="1:20" ht="75" x14ac:dyDescent="0.25">
      <c r="A27" s="30">
        <v>24</v>
      </c>
      <c r="B27" s="31">
        <v>7634800013</v>
      </c>
      <c r="C27" s="31" t="s">
        <v>45</v>
      </c>
      <c r="D27" s="32" t="s">
        <v>46</v>
      </c>
      <c r="E27" s="33" t="s">
        <v>6</v>
      </c>
      <c r="F27" s="34">
        <v>5</v>
      </c>
      <c r="G27" s="34" t="s">
        <v>34</v>
      </c>
      <c r="H27" s="32"/>
      <c r="I27" s="34"/>
      <c r="J27" s="35"/>
      <c r="K27" s="34"/>
      <c r="L27" s="25"/>
      <c r="M27" s="25"/>
      <c r="N27" s="12"/>
      <c r="O27" s="12"/>
      <c r="P27" s="28"/>
      <c r="Q27" s="1">
        <f t="shared" si="0"/>
        <v>0</v>
      </c>
      <c r="R27" s="1">
        <f t="shared" si="1"/>
        <v>0</v>
      </c>
      <c r="S27" s="23">
        <f t="shared" si="2"/>
        <v>0</v>
      </c>
      <c r="T27" s="23" t="e">
        <f t="shared" si="3"/>
        <v>#DIV/0!</v>
      </c>
    </row>
    <row r="28" spans="1:20" ht="60" x14ac:dyDescent="0.25">
      <c r="A28" s="30">
        <v>25</v>
      </c>
      <c r="B28" s="31">
        <v>7637840083</v>
      </c>
      <c r="C28" s="31" t="s">
        <v>47</v>
      </c>
      <c r="D28" s="32" t="s">
        <v>48</v>
      </c>
      <c r="E28" s="33" t="s">
        <v>6</v>
      </c>
      <c r="F28" s="34">
        <v>5</v>
      </c>
      <c r="G28" s="34" t="s">
        <v>34</v>
      </c>
      <c r="H28" s="32"/>
      <c r="I28" s="34"/>
      <c r="J28" s="35"/>
      <c r="K28" s="34"/>
      <c r="L28" s="25"/>
      <c r="M28" s="25"/>
      <c r="N28" s="12"/>
      <c r="O28" s="12"/>
      <c r="P28" s="28"/>
      <c r="Q28" s="1">
        <f t="shared" si="0"/>
        <v>0</v>
      </c>
      <c r="R28" s="1">
        <f t="shared" si="1"/>
        <v>0</v>
      </c>
      <c r="S28" s="23">
        <f t="shared" si="2"/>
        <v>0</v>
      </c>
      <c r="T28" s="23" t="e">
        <f t="shared" si="3"/>
        <v>#DIV/0!</v>
      </c>
    </row>
    <row r="29" spans="1:20" ht="45" x14ac:dyDescent="0.25">
      <c r="A29" s="30">
        <v>26</v>
      </c>
      <c r="B29" s="31">
        <v>7637840103</v>
      </c>
      <c r="C29" s="31" t="s">
        <v>49</v>
      </c>
      <c r="D29" s="32" t="s">
        <v>50</v>
      </c>
      <c r="E29" s="33" t="s">
        <v>6</v>
      </c>
      <c r="F29" s="34">
        <v>5</v>
      </c>
      <c r="G29" s="34" t="s">
        <v>34</v>
      </c>
      <c r="H29" s="32"/>
      <c r="I29" s="34"/>
      <c r="J29" s="35"/>
      <c r="K29" s="34"/>
      <c r="L29" s="25"/>
      <c r="M29" s="25"/>
      <c r="N29" s="12"/>
      <c r="O29" s="12"/>
      <c r="P29" s="28"/>
      <c r="Q29" s="1">
        <f t="shared" si="0"/>
        <v>0</v>
      </c>
      <c r="R29" s="1">
        <f t="shared" si="1"/>
        <v>0</v>
      </c>
      <c r="S29" s="23">
        <f t="shared" si="2"/>
        <v>0</v>
      </c>
      <c r="T29" s="23" t="e">
        <f t="shared" si="3"/>
        <v>#DIV/0!</v>
      </c>
    </row>
    <row r="30" spans="1:20" ht="60" x14ac:dyDescent="0.25">
      <c r="A30" s="30">
        <v>27</v>
      </c>
      <c r="B30" s="31">
        <v>7637840143</v>
      </c>
      <c r="C30" s="31" t="s">
        <v>47</v>
      </c>
      <c r="D30" s="32" t="s">
        <v>51</v>
      </c>
      <c r="E30" s="33" t="s">
        <v>6</v>
      </c>
      <c r="F30" s="34">
        <v>3</v>
      </c>
      <c r="G30" s="34" t="s">
        <v>34</v>
      </c>
      <c r="H30" s="32"/>
      <c r="I30" s="34"/>
      <c r="J30" s="35"/>
      <c r="K30" s="34"/>
      <c r="L30" s="25"/>
      <c r="M30" s="25"/>
      <c r="N30" s="12"/>
      <c r="O30" s="12"/>
      <c r="P30" s="28"/>
      <c r="Q30" s="1">
        <f t="shared" si="0"/>
        <v>0</v>
      </c>
      <c r="R30" s="1">
        <f t="shared" si="1"/>
        <v>0</v>
      </c>
      <c r="S30" s="23">
        <f t="shared" si="2"/>
        <v>0</v>
      </c>
      <c r="T30" s="23" t="e">
        <f t="shared" si="3"/>
        <v>#DIV/0!</v>
      </c>
    </row>
    <row r="31" spans="1:20" ht="90" x14ac:dyDescent="0.25">
      <c r="A31" s="30">
        <v>28</v>
      </c>
      <c r="B31" s="31">
        <v>7631840103</v>
      </c>
      <c r="C31" s="31" t="s">
        <v>52</v>
      </c>
      <c r="D31" s="32" t="s">
        <v>53</v>
      </c>
      <c r="E31" s="33" t="s">
        <v>6</v>
      </c>
      <c r="F31" s="34">
        <v>1</v>
      </c>
      <c r="G31" s="34" t="s">
        <v>34</v>
      </c>
      <c r="H31" s="32"/>
      <c r="I31" s="34"/>
      <c r="J31" s="35"/>
      <c r="K31" s="34"/>
      <c r="L31" s="25"/>
      <c r="M31" s="25"/>
      <c r="N31" s="12"/>
      <c r="O31" s="12"/>
      <c r="P31" s="28"/>
      <c r="Q31" s="1">
        <f t="shared" si="0"/>
        <v>0</v>
      </c>
      <c r="R31" s="1">
        <f t="shared" si="1"/>
        <v>0</v>
      </c>
      <c r="S31" s="23">
        <f t="shared" si="2"/>
        <v>0</v>
      </c>
      <c r="T31" s="23" t="e">
        <f t="shared" si="3"/>
        <v>#DIV/0!</v>
      </c>
    </row>
    <row r="32" spans="1:20" ht="75" x14ac:dyDescent="0.25">
      <c r="A32" s="30">
        <v>29</v>
      </c>
      <c r="B32" s="31">
        <v>7634810073</v>
      </c>
      <c r="C32" s="31" t="s">
        <v>54</v>
      </c>
      <c r="D32" s="32" t="s">
        <v>55</v>
      </c>
      <c r="E32" s="33" t="s">
        <v>6</v>
      </c>
      <c r="F32" s="34">
        <v>10</v>
      </c>
      <c r="G32" s="34" t="s">
        <v>34</v>
      </c>
      <c r="H32" s="32"/>
      <c r="I32" s="34"/>
      <c r="J32" s="35"/>
      <c r="K32" s="34"/>
      <c r="L32" s="25"/>
      <c r="M32" s="25"/>
      <c r="N32" s="12"/>
      <c r="O32" s="12"/>
      <c r="P32" s="28"/>
      <c r="Q32" s="1">
        <f t="shared" si="0"/>
        <v>0</v>
      </c>
      <c r="R32" s="1">
        <f t="shared" si="1"/>
        <v>0</v>
      </c>
      <c r="S32" s="23">
        <f t="shared" si="2"/>
        <v>0</v>
      </c>
      <c r="T32" s="23" t="e">
        <f t="shared" si="3"/>
        <v>#DIV/0!</v>
      </c>
    </row>
    <row r="33" spans="1:20" ht="75" x14ac:dyDescent="0.25">
      <c r="A33" s="30">
        <v>30</v>
      </c>
      <c r="B33" s="31">
        <v>7637280773</v>
      </c>
      <c r="C33" s="31" t="s">
        <v>56</v>
      </c>
      <c r="D33" s="32" t="s">
        <v>57</v>
      </c>
      <c r="E33" s="33" t="s">
        <v>6</v>
      </c>
      <c r="F33" s="34">
        <v>2</v>
      </c>
      <c r="G33" s="34" t="s">
        <v>34</v>
      </c>
      <c r="H33" s="32"/>
      <c r="I33" s="34"/>
      <c r="J33" s="35"/>
      <c r="K33" s="34"/>
      <c r="L33" s="25"/>
      <c r="M33" s="25"/>
      <c r="N33" s="12"/>
      <c r="O33" s="12"/>
      <c r="P33" s="28"/>
      <c r="Q33" s="1">
        <f t="shared" si="0"/>
        <v>0</v>
      </c>
      <c r="R33" s="1">
        <f t="shared" si="1"/>
        <v>0</v>
      </c>
      <c r="S33" s="23">
        <f t="shared" si="2"/>
        <v>0</v>
      </c>
      <c r="T33" s="23" t="e">
        <f t="shared" si="3"/>
        <v>#DIV/0!</v>
      </c>
    </row>
    <row r="34" spans="1:20" ht="105" x14ac:dyDescent="0.25">
      <c r="A34" s="30">
        <v>31</v>
      </c>
      <c r="B34" s="31">
        <v>7630730313</v>
      </c>
      <c r="C34" s="31" t="s">
        <v>58</v>
      </c>
      <c r="D34" s="32" t="s">
        <v>59</v>
      </c>
      <c r="E34" s="33" t="s">
        <v>6</v>
      </c>
      <c r="F34" s="34">
        <v>2</v>
      </c>
      <c r="G34" s="34" t="s">
        <v>34</v>
      </c>
      <c r="H34" s="32"/>
      <c r="I34" s="34"/>
      <c r="J34" s="35"/>
      <c r="K34" s="34"/>
      <c r="L34" s="25"/>
      <c r="M34" s="25"/>
      <c r="N34" s="12"/>
      <c r="O34" s="12"/>
      <c r="P34" s="28"/>
      <c r="Q34" s="1">
        <f t="shared" si="0"/>
        <v>0</v>
      </c>
      <c r="R34" s="1">
        <f t="shared" si="1"/>
        <v>0</v>
      </c>
      <c r="S34" s="23">
        <f t="shared" si="2"/>
        <v>0</v>
      </c>
      <c r="T34" s="23" t="e">
        <f t="shared" si="3"/>
        <v>#DIV/0!</v>
      </c>
    </row>
    <row r="35" spans="1:20" ht="75" x14ac:dyDescent="0.25">
      <c r="A35" s="30">
        <v>32</v>
      </c>
      <c r="B35" s="31">
        <v>7665810823</v>
      </c>
      <c r="C35" s="31" t="s">
        <v>60</v>
      </c>
      <c r="D35" s="32" t="s">
        <v>61</v>
      </c>
      <c r="E35" s="33" t="s">
        <v>6</v>
      </c>
      <c r="F35" s="34">
        <v>2</v>
      </c>
      <c r="G35" s="34" t="s">
        <v>34</v>
      </c>
      <c r="H35" s="32"/>
      <c r="I35" s="34"/>
      <c r="J35" s="35"/>
      <c r="K35" s="34"/>
      <c r="L35" s="25"/>
      <c r="M35" s="25"/>
      <c r="N35" s="12"/>
      <c r="O35" s="12"/>
      <c r="P35" s="28"/>
      <c r="Q35" s="1">
        <f t="shared" si="0"/>
        <v>0</v>
      </c>
      <c r="R35" s="1">
        <f t="shared" si="1"/>
        <v>0</v>
      </c>
      <c r="S35" s="23">
        <f t="shared" si="2"/>
        <v>0</v>
      </c>
      <c r="T35" s="23" t="e">
        <f t="shared" si="3"/>
        <v>#DIV/0!</v>
      </c>
    </row>
    <row r="36" spans="1:20" x14ac:dyDescent="0.25">
      <c r="A36" s="39"/>
      <c r="B36" s="40"/>
      <c r="C36" s="40"/>
      <c r="D36" s="41"/>
      <c r="E36" s="42"/>
      <c r="F36" s="43"/>
      <c r="G36" s="43"/>
      <c r="H36" s="41"/>
      <c r="I36" s="43"/>
      <c r="J36" s="44"/>
      <c r="K36" s="43"/>
      <c r="L36" s="45" t="s">
        <v>102</v>
      </c>
      <c r="M36" s="45">
        <f>SUM(M4:M35)</f>
        <v>159935098</v>
      </c>
      <c r="N36" s="46"/>
      <c r="O36" s="46"/>
      <c r="P36" s="47"/>
      <c r="S36" s="45">
        <f>SUM(S4:S35)</f>
        <v>231764602.72</v>
      </c>
      <c r="T36" s="23" t="e">
        <f t="shared" si="3"/>
        <v>#DIV/0!</v>
      </c>
    </row>
    <row r="37" spans="1:20" x14ac:dyDescent="0.25">
      <c r="L37" s="29" t="s">
        <v>88</v>
      </c>
      <c r="M37" s="23">
        <v>5150420</v>
      </c>
      <c r="S37" s="23"/>
      <c r="T37" s="23" t="e">
        <f t="shared" si="3"/>
        <v>#DIV/0!</v>
      </c>
    </row>
    <row r="38" spans="1:20" x14ac:dyDescent="0.25">
      <c r="L38" s="29" t="s">
        <v>89</v>
      </c>
      <c r="M38" s="23">
        <v>41847163</v>
      </c>
      <c r="S38" s="23"/>
      <c r="T38" s="23" t="e">
        <f t="shared" si="3"/>
        <v>#DIV/0!</v>
      </c>
    </row>
    <row r="40" spans="1:20" x14ac:dyDescent="0.25">
      <c r="L40" s="23" t="s">
        <v>103</v>
      </c>
      <c r="M40" s="23">
        <f>SUM(M36:M38)</f>
        <v>206932681</v>
      </c>
    </row>
    <row r="41" spans="1:20" x14ac:dyDescent="0.25">
      <c r="L41" s="23" t="s">
        <v>104</v>
      </c>
      <c r="M41" s="48">
        <v>0.12</v>
      </c>
    </row>
    <row r="42" spans="1:20" x14ac:dyDescent="0.25">
      <c r="M42" s="49">
        <f>M40*(1+M41)</f>
        <v>231764602.72000003</v>
      </c>
    </row>
    <row r="44" spans="1:20" x14ac:dyDescent="0.25">
      <c r="M44" s="50">
        <f>M42-M40</f>
        <v>24831921.720000029</v>
      </c>
    </row>
    <row r="46" spans="1:20" x14ac:dyDescent="0.25">
      <c r="M46" s="49">
        <f>M42-M36</f>
        <v>71829504.720000029</v>
      </c>
    </row>
  </sheetData>
  <mergeCells count="2">
    <mergeCell ref="A1:G1"/>
    <mergeCell ref="E2:G2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Phần 4</vt:lpstr>
      <vt:lpstr>Sheet1</vt:lpstr>
      <vt:lpstr>'Phần 4'!Print_Area</vt:lpstr>
      <vt:lpstr>'Phần 4'!Print_Titles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Xuan Anh Duc</dc:creator>
  <cp:lastModifiedBy>Phu Nguyen</cp:lastModifiedBy>
  <cp:lastPrinted>2019-06-03T09:57:40Z</cp:lastPrinted>
  <dcterms:created xsi:type="dcterms:W3CDTF">2019-06-03T09:43:26Z</dcterms:created>
  <dcterms:modified xsi:type="dcterms:W3CDTF">2019-06-12T10:46:54Z</dcterms:modified>
</cp:coreProperties>
</file>