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/>
  </bookViews>
  <sheets>
    <sheet name="Proposal" sheetId="5" r:id="rId1"/>
  </sheets>
  <calcPr calcId="144525"/>
</workbook>
</file>

<file path=xl/calcChain.xml><?xml version="1.0" encoding="utf-8"?>
<calcChain xmlns="http://schemas.openxmlformats.org/spreadsheetml/2006/main">
  <c r="O18" i="5" l="1"/>
  <c r="O17" i="5"/>
  <c r="O16" i="5" l="1"/>
  <c r="M5" i="5"/>
  <c r="I19" i="5" l="1"/>
  <c r="G6" i="5"/>
  <c r="G7" i="5"/>
  <c r="G5" i="5"/>
  <c r="G8" i="5" l="1"/>
  <c r="G13" i="5" l="1"/>
  <c r="G17" i="5" s="1"/>
  <c r="G19" i="5" s="1"/>
  <c r="N4" i="5" s="1"/>
  <c r="M6" i="5"/>
  <c r="M7" i="5"/>
  <c r="N7" i="5" l="1"/>
  <c r="O7" i="5" s="1"/>
  <c r="P7" i="5" s="1"/>
  <c r="G20" i="5"/>
  <c r="G22" i="5" l="1"/>
  <c r="G23" i="5" s="1"/>
  <c r="N6" i="5"/>
  <c r="O6" i="5" s="1"/>
  <c r="P6" i="5" s="1"/>
  <c r="N5" i="5"/>
  <c r="O5" i="5" s="1"/>
  <c r="P5" i="5" s="1"/>
  <c r="O8" i="5" l="1"/>
</calcChain>
</file>

<file path=xl/sharedStrings.xml><?xml version="1.0" encoding="utf-8"?>
<sst xmlns="http://schemas.openxmlformats.org/spreadsheetml/2006/main" count="37" uniqueCount="33">
  <si>
    <t>Q'ty (pc)</t>
  </si>
  <si>
    <t>SUM</t>
  </si>
  <si>
    <t>Margin</t>
  </si>
  <si>
    <t>Total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</si>
  <si>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</si>
  <si>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</si>
  <si>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</si>
  <si>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</si>
  <si>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</si>
  <si>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</si>
  <si>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</si>
  <si>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USD</t>
  </si>
  <si>
    <t>Length (m)</t>
  </si>
  <si>
    <t>STAINLESS STEEL WELDED PIPE ASTM A928 Gr. S32750 CL 1</t>
  </si>
  <si>
    <t>STAINLESS STEEL WELDED PIPE ASTM A928 Gr. S32750 CL 1
DN250 x SCH10s x 5800mmL</t>
  </si>
  <si>
    <t>STAINLESS STEEL WELDED PIPE ASTM A790/928 Gr. S32750 CL 1
DN200 x SCH10s x 5800mmL</t>
  </si>
  <si>
    <t>STAINLESS STEEL WELDED PIPE ASTM A790/928 Gr. S32750 CL 1
DN150 x SCH10s x 5800mmL</t>
  </si>
  <si>
    <t>USD/pc</t>
  </si>
  <si>
    <t>days</t>
  </si>
  <si>
    <t>Production time</t>
  </si>
  <si>
    <t>Paper works</t>
  </si>
  <si>
    <t>Transit time (seafreight)</t>
  </si>
  <si>
    <t>Total delivery time</t>
  </si>
  <si>
    <t>Gross Profit</t>
  </si>
  <si>
    <t>Supplier: Manufacturer in UK, with requested payment term TT 30% before production, 70% after having BL</t>
  </si>
  <si>
    <t>Net Profit will be shared 50/50</t>
  </si>
  <si>
    <r>
      <t xml:space="preserve">Use my company - </t>
    </r>
    <r>
      <rPr>
        <b/>
        <sz val="11"/>
        <color theme="1"/>
        <rFont val="Calibri"/>
        <family val="2"/>
        <scheme val="minor"/>
      </rPr>
      <t>SUPER Materials Company Limited</t>
    </r>
    <r>
      <rPr>
        <sz val="11"/>
        <color theme="1"/>
        <rFont val="Calibri"/>
        <family val="2"/>
        <scheme val="minor"/>
      </rPr>
      <t xml:space="preserve"> for doing this business because I am in Doosan's vendor list already</t>
    </r>
  </si>
  <si>
    <t>NOTES:</t>
  </si>
  <si>
    <t>Customer: Doosan Quảng Ngãi, with requested payment term TT 100% after delivery within 30 days</t>
  </si>
  <si>
    <t>Commission for people inside Doosan</t>
  </si>
  <si>
    <t>Company tax (20%)</t>
  </si>
  <si>
    <t>Net Profit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</si>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</sst>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4" fontId="0" fillId="2" borderId="0" xfId="0" applyNumberForma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4" fontId="0" fillId="2" borderId="1" xfId="0" applyNumberFormat="1" applyFill="1" applyBorder="1"/>
    <xf numFmtId="4" fontId="0" fillId="2" borderId="1" xfId="0" applyNumberFormat="1" applyFill="1" applyBorder="1" applyAlignment="1">
      <alignment horizontal="right"/>
    </xf>
    <xf numFmtId="4" fontId="0" fillId="2" borderId="0" xfId="0" applyNumberFormat="1" applyFill="1"/>
    <xf numFmtId="0" fontId="3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4" fontId="3" fillId="2" borderId="0" xfId="0" applyNumberFormat="1" applyFont="1" applyFill="1" applyAlignment="1">
      <alignment horizontal="center" vertical="center" wrapText="1"/>
    </xf>
    <xf numFmtId="4" fontId="0" fillId="2" borderId="0" xfId="0" applyNumberFormat="1" applyFill="1" applyBorder="1" applyAlignment="1">
      <alignment horizontal="right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4" fontId="4" fillId="2" borderId="0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left"/>
    </xf>
    <xf numFmtId="4" fontId="4" fillId="2" borderId="0" xfId="0" applyNumberFormat="1" applyFont="1" applyFill="1" applyAlignment="1">
      <alignment horizontal="right"/>
    </xf>
    <xf numFmtId="4" fontId="2" fillId="2" borderId="0" xfId="0" applyNumberFormat="1" applyFont="1" applyFill="1"/>
    <xf numFmtId="0" fontId="0" fillId="2" borderId="0" xfId="0" applyFill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right" wrapText="1"/>
    </xf>
    <xf numFmtId="0" fontId="0" fillId="2" borderId="4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5"/>
  <sheetViews>
    <sheetView tabSelected="1" topLeftCell="D1" workbookViewId="0">
      <selection activeCell="O18" sqref="O18"/>
    </sheetView>
  </sheetViews>
  <sheetFormatPr defaultRowHeight="15" x14ac:dyDescent="0.25"/>
  <cols>
    <col min="1" max="1" width="9.42578125" style="2" customWidth="1"/>
    <col min="2" max="2" width="25.42578125" style="2" customWidth="1"/>
    <col min="3" max="3" width="29.28515625" style="1" customWidth="1"/>
    <col min="4" max="5" width="8.140625" style="1" customWidth="1"/>
    <col min="6" max="6" width="20.85546875" style="5" bestFit="1" customWidth="1"/>
    <col min="7" max="7" width="9.140625" style="1"/>
    <col min="8" max="8" width="19.42578125" style="1" bestFit="1" customWidth="1"/>
    <col min="9" max="9" width="9.140625" style="5"/>
    <col min="10" max="10" width="9.140625" style="2"/>
    <col min="11" max="11" width="9.140625" style="10"/>
    <col min="12" max="12" width="9.140625" style="1"/>
    <col min="13" max="13" width="38.140625" style="19" customWidth="1"/>
    <col min="14" max="14" width="12" style="1" bestFit="1" customWidth="1"/>
    <col min="15" max="15" width="11" style="10" bestFit="1" customWidth="1"/>
    <col min="16" max="16" width="10.42578125" style="1" customWidth="1"/>
    <col min="17" max="16384" width="9.140625" style="1"/>
  </cols>
  <sheetData>
    <row r="4" spans="2:16" s="12" customFormat="1" ht="30" x14ac:dyDescent="0.25">
      <c r="B4" s="28" t="s">
        <v>13</v>
      </c>
      <c r="C4" s="28"/>
      <c r="D4" s="11" t="s">
        <v>12</v>
      </c>
      <c r="E4" s="11" t="s">
        <v>0</v>
      </c>
      <c r="F4" s="11" t="s">
        <v>17</v>
      </c>
      <c r="G4" s="11" t="s">
        <v>11</v>
      </c>
      <c r="I4" s="17"/>
      <c r="J4" s="16"/>
      <c r="K4" s="14"/>
      <c r="M4" s="18"/>
      <c r="N4" s="10">
        <f>G19-G8</f>
        <v>8375.9375</v>
      </c>
      <c r="O4" s="14"/>
    </row>
    <row r="5" spans="2:16" ht="33.75" customHeight="1" x14ac:dyDescent="0.25">
      <c r="B5" s="29" t="s">
        <v>14</v>
      </c>
      <c r="C5" s="30"/>
      <c r="D5" s="13">
        <v>5.8</v>
      </c>
      <c r="E5" s="13">
        <v>1</v>
      </c>
      <c r="F5" s="8">
        <v>7830</v>
      </c>
      <c r="G5" s="9">
        <f>E5*F5</f>
        <v>7830</v>
      </c>
      <c r="H5" s="34" t="s">
        <v>19</v>
      </c>
      <c r="I5" s="35">
        <v>35</v>
      </c>
      <c r="J5" s="36" t="s">
        <v>18</v>
      </c>
      <c r="M5" s="19">
        <f>G5/$G$8</f>
        <v>0.43669827105409925</v>
      </c>
      <c r="N5" s="1">
        <f>M5*$N$4</f>
        <v>3657.7574247071943</v>
      </c>
      <c r="O5" s="10">
        <f>G5+N5</f>
        <v>11487.757424707193</v>
      </c>
      <c r="P5" s="10">
        <f>O5/E5</f>
        <v>11487.757424707193</v>
      </c>
    </row>
    <row r="6" spans="2:16" ht="33" customHeight="1" x14ac:dyDescent="0.25">
      <c r="B6" s="29" t="s">
        <v>15</v>
      </c>
      <c r="C6" s="31"/>
      <c r="D6" s="13">
        <v>5.8</v>
      </c>
      <c r="E6" s="13">
        <v>1</v>
      </c>
      <c r="F6" s="8">
        <v>6810</v>
      </c>
      <c r="G6" s="9">
        <f t="shared" ref="G6:G7" si="0">E6*F6</f>
        <v>6810</v>
      </c>
      <c r="H6" s="34"/>
      <c r="I6" s="35"/>
      <c r="J6" s="36"/>
      <c r="M6" s="19">
        <f>G6/$G$8</f>
        <v>0.37981037367540438</v>
      </c>
      <c r="N6" s="1">
        <f>M6*$N$4</f>
        <v>3181.2679517568322</v>
      </c>
      <c r="O6" s="10">
        <f>G6+N6</f>
        <v>9991.2679517568322</v>
      </c>
      <c r="P6" s="10">
        <f>O6/E6</f>
        <v>9991.2679517568322</v>
      </c>
    </row>
    <row r="7" spans="2:16" ht="36" customHeight="1" x14ac:dyDescent="0.25">
      <c r="B7" s="29" t="s">
        <v>16</v>
      </c>
      <c r="C7" s="31"/>
      <c r="D7" s="13">
        <v>5.8</v>
      </c>
      <c r="E7" s="13">
        <v>1</v>
      </c>
      <c r="F7" s="8">
        <v>3290</v>
      </c>
      <c r="G7" s="9">
        <f t="shared" si="0"/>
        <v>3290</v>
      </c>
      <c r="H7" s="34"/>
      <c r="I7" s="35"/>
      <c r="J7" s="36"/>
      <c r="M7" s="19">
        <f>G7/$G$8</f>
        <v>0.18349135527049637</v>
      </c>
      <c r="N7" s="1">
        <f>M7*$N$4</f>
        <v>1536.9121235359733</v>
      </c>
      <c r="O7" s="10">
        <f>G7+N7</f>
        <v>4826.9121235359735</v>
      </c>
      <c r="P7" s="10">
        <f>O7/E7</f>
        <v>4826.9121235359735</v>
      </c>
    </row>
    <row r="8" spans="2:16" x14ac:dyDescent="0.25">
      <c r="B8" s="6"/>
      <c r="C8" s="7"/>
      <c r="D8" s="7"/>
      <c r="E8" s="7"/>
      <c r="F8" s="15" t="s">
        <v>1</v>
      </c>
      <c r="G8" s="23">
        <f>SUM(G5:G7)</f>
        <v>17930</v>
      </c>
      <c r="H8" s="5"/>
      <c r="O8" s="10">
        <f>SUM(O5:O7)</f>
        <v>26305.9375</v>
      </c>
      <c r="P8" s="10"/>
    </row>
    <row r="9" spans="2:16" x14ac:dyDescent="0.25">
      <c r="F9" s="5" t="s">
        <v>4</v>
      </c>
      <c r="G9" s="3">
        <v>1800</v>
      </c>
      <c r="H9" s="33" t="s">
        <v>21</v>
      </c>
      <c r="I9" s="5">
        <v>40</v>
      </c>
      <c r="J9" s="2" t="s">
        <v>18</v>
      </c>
    </row>
    <row r="10" spans="2:16" x14ac:dyDescent="0.25">
      <c r="B10" s="24" t="s">
        <v>27</v>
      </c>
      <c r="F10" s="5" t="s">
        <v>5</v>
      </c>
      <c r="G10" s="3">
        <v>65</v>
      </c>
      <c r="H10" s="33"/>
    </row>
    <row r="11" spans="2:16" ht="15" customHeight="1" x14ac:dyDescent="0.25">
      <c r="B11" s="32" t="s">
        <v>28</v>
      </c>
      <c r="C11" s="32"/>
      <c r="D11" s="32"/>
      <c r="F11" s="5" t="s">
        <v>6</v>
      </c>
      <c r="G11" s="3">
        <v>45</v>
      </c>
      <c r="H11" s="5"/>
    </row>
    <row r="12" spans="2:16" x14ac:dyDescent="0.25">
      <c r="B12" s="32"/>
      <c r="C12" s="32"/>
      <c r="D12" s="32"/>
      <c r="F12" s="5" t="s">
        <v>7</v>
      </c>
      <c r="G12" s="3">
        <v>65</v>
      </c>
      <c r="H12" s="5"/>
    </row>
    <row r="13" spans="2:16" ht="15" customHeight="1" x14ac:dyDescent="0.25">
      <c r="B13" s="32" t="s">
        <v>24</v>
      </c>
      <c r="C13" s="32"/>
      <c r="D13" s="32"/>
      <c r="F13" s="5" t="s">
        <v>8</v>
      </c>
      <c r="G13" s="3">
        <f>0.05*SUM(G8:G10)</f>
        <v>989.75</v>
      </c>
      <c r="H13" s="5"/>
      <c r="O13" s="10">
        <v>11487.757424707193</v>
      </c>
    </row>
    <row r="14" spans="2:16" x14ac:dyDescent="0.25">
      <c r="B14" s="32"/>
      <c r="C14" s="32"/>
      <c r="D14" s="32"/>
      <c r="F14" s="5" t="s">
        <v>10</v>
      </c>
      <c r="G14" s="3">
        <v>150</v>
      </c>
      <c r="H14" s="5"/>
      <c r="O14" s="10">
        <v>9991.2679517568322</v>
      </c>
    </row>
    <row r="15" spans="2:16" x14ac:dyDescent="0.25">
      <c r="F15" s="5" t="s">
        <v>9</v>
      </c>
      <c r="G15" s="3" t="s">
        <v>32</v>
      </c>
      <c r="H15" s="5"/>
      <c r="O15" s="10">
        <v>4826.9121235359735</v>
      </c>
    </row>
    <row r="16" spans="2:16" x14ac:dyDescent="0.25">
      <c r="B16" s="2" t="s">
        <v>25</v>
      </c>
      <c r="G16" s="3"/>
      <c r="H16" s="5"/>
      <c r="O16" s="10">
        <f>SUM(O13:O15)</f>
        <v>26305.9375</v>
      </c>
    </row>
    <row r="17" spans="2:15" x14ac:dyDescent="0.25">
      <c r="F17" s="5" t="s">
        <v>1</v>
      </c>
      <c r="G17" s="3">
        <f>SUM(G8:G15)</f>
        <v>21044.75</v>
      </c>
      <c r="H17" s="5"/>
      <c r="O17" s="10">
        <f>0.1*O16</f>
        <v>2630.59375</v>
      </c>
    </row>
    <row r="18" spans="2:15" x14ac:dyDescent="0.25">
      <c r="B18" s="27" t="s">
        <v>26</v>
      </c>
      <c r="C18" s="27"/>
      <c r="D18" s="27"/>
      <c r="E18" s="27"/>
      <c r="F18" s="5" t="s">
        <v>2</v>
      </c>
      <c r="G18" s="3">
        <v>0.25</v>
      </c>
      <c r="H18" s="5" t="s">
        <v>20</v>
      </c>
      <c r="I18" s="5">
        <v>5</v>
      </c>
      <c r="J18" s="2" t="s">
        <v>18</v>
      </c>
      <c r="O18" s="10">
        <f>SUM(O16:O17)</f>
        <v>28936.53125</v>
      </c>
    </row>
    <row r="19" spans="2:15" x14ac:dyDescent="0.25">
      <c r="B19" s="27"/>
      <c r="C19" s="27"/>
      <c r="D19" s="27"/>
      <c r="E19" s="27"/>
      <c r="F19" s="5" t="s">
        <v>3</v>
      </c>
      <c r="G19" s="4">
        <f>G17*(1+G18)</f>
        <v>26305.9375</v>
      </c>
      <c r="H19" s="22" t="s">
        <v>22</v>
      </c>
      <c r="I19" s="20">
        <f>SUM(I5:I18)</f>
        <v>80</v>
      </c>
      <c r="J19" s="21" t="s">
        <v>18</v>
      </c>
    </row>
    <row r="20" spans="2:15" x14ac:dyDescent="0.25">
      <c r="F20" s="5" t="s">
        <v>23</v>
      </c>
      <c r="G20" s="25">
        <f>G19-G17</f>
        <v>5261.1875</v>
      </c>
      <c r="H20" s="5"/>
    </row>
    <row r="21" spans="2:15" x14ac:dyDescent="0.25">
      <c r="F21" s="5" t="s">
        <v>29</v>
      </c>
      <c r="G21" s="1">
        <v>300</v>
      </c>
      <c r="H21" s="5"/>
    </row>
    <row r="22" spans="2:15" x14ac:dyDescent="0.25">
      <c r="F22" s="5" t="s">
        <v>30</v>
      </c>
      <c r="G22" s="1">
        <f>0.2*G20</f>
        <v>1052.2375</v>
      </c>
    </row>
    <row r="23" spans="2:15" x14ac:dyDescent="0.25">
      <c r="F23" s="5" t="s">
        <v>31</v>
      </c>
      <c r="G23" s="26">
        <f>G20-SUM(G21,G22)</f>
        <v>3908.95</v>
      </c>
    </row>
    <row r="25" spans="2:15" ht="78.75" customHeight="1" x14ac:dyDescent="0.25"/>
  </sheetData>
  <mergeCells count="11">
    <mergeCell ref="H9:H10"/>
    <mergeCell ref="H5:H7"/>
    <mergeCell ref="I5:I7"/>
    <mergeCell ref="J5:J7"/>
    <mergeCell ref="B11:D12"/>
    <mergeCell ref="B18:E19"/>
    <mergeCell ref="B4:C4"/>
    <mergeCell ref="B5:C5"/>
    <mergeCell ref="B6:C6"/>
    <mergeCell ref="B7:C7"/>
    <mergeCell ref="B13:D14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Proposal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2019-04-10T11:05:24Z</dcterms:modified>
</cp:coreProperties>
</file>