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755"/>
  </bookViews>
  <sheets>
    <sheet name="Intoco SEA" sheetId="6" r:id="rId1"/>
    <sheet name="vSM SEA" sheetId="7" r:id="rId2"/>
  </sheets>
  <calcPr calcId="145621"/>
</workbook>
</file>

<file path=xl/calcChain.xml><?xml version="1.0" encoding="utf-8"?>
<calcChain xmlns="http://schemas.openxmlformats.org/spreadsheetml/2006/main">
  <c r="J17" i="7" l="1"/>
  <c r="J15" i="7"/>
  <c r="J5" i="7"/>
  <c r="H5" i="7"/>
  <c r="J6" i="7"/>
  <c r="J11" i="7" l="1"/>
  <c r="L5" i="7"/>
  <c r="J15" i="6"/>
  <c r="J17" i="6" s="1"/>
  <c r="J18" i="6" s="1"/>
  <c r="J11" i="6"/>
  <c r="J5" i="6"/>
  <c r="J18" i="7" l="1"/>
  <c r="K18" i="7" s="1"/>
  <c r="K17" i="7"/>
  <c r="J20" i="7"/>
  <c r="M5" i="7" s="1"/>
  <c r="N5" i="7" s="1"/>
  <c r="L6" i="7"/>
  <c r="K17" i="6"/>
  <c r="J6" i="6"/>
  <c r="O5" i="7" l="1"/>
  <c r="P5" i="7" s="1"/>
  <c r="N6" i="7"/>
  <c r="L5" i="6"/>
  <c r="L6" i="6" s="1"/>
  <c r="J20" i="6" l="1"/>
  <c r="K18" i="6"/>
  <c r="M5" i="6" l="1"/>
  <c r="N5" i="6" s="1"/>
  <c r="N6" i="6" l="1"/>
  <c r="O5" i="6"/>
  <c r="P5" i="6" s="1"/>
</calcChain>
</file>

<file path=xl/sharedStrings.xml><?xml version="1.0" encoding="utf-8"?>
<sst xmlns="http://schemas.openxmlformats.org/spreadsheetml/2006/main" count="51" uniqueCount="26">
  <si>
    <t>-</t>
  </si>
  <si>
    <t>SUM</t>
  </si>
  <si>
    <t>Total</t>
  </si>
  <si>
    <t>Shipping cost</t>
  </si>
  <si>
    <t>Bank cost</t>
  </si>
  <si>
    <t>Custom clearance cost</t>
  </si>
  <si>
    <t>Import tax cost</t>
  </si>
  <si>
    <t>VAT cost</t>
  </si>
  <si>
    <t>Margin</t>
  </si>
  <si>
    <t>Gross profit</t>
  </si>
  <si>
    <t>Name of product</t>
  </si>
  <si>
    <t>Dimension</t>
  </si>
  <si>
    <t>Trucking</t>
  </si>
  <si>
    <t>No.</t>
  </si>
  <si>
    <t>CO cost</t>
  </si>
  <si>
    <t>%</t>
  </si>
  <si>
    <t>Unit price (USD/pc)</t>
  </si>
  <si>
    <t>Total (USD)</t>
  </si>
  <si>
    <t>Duplex 2205 
UNS S31803</t>
  </si>
  <si>
    <t>Ø50.8 x 1200mm</t>
  </si>
  <si>
    <t>Total length (mm)</t>
  </si>
  <si>
    <t>Origin</t>
  </si>
  <si>
    <t>Germany</t>
  </si>
  <si>
    <t>Q'ty (pc)</t>
  </si>
  <si>
    <t>Austria</t>
  </si>
  <si>
    <t>Ø50 x 1200mm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</si>
</sst>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1" fillId="0" borderId="0" xfId="0" applyNumberFormat="1" applyFont="1"/>
    <xf numFmtId="4" fontId="0" fillId="2" borderId="0" xfId="0" applyNumberFormat="1" applyFill="1"/>
    <xf numFmtId="3" fontId="0" fillId="0" borderId="0" xfId="0" applyNumberFormat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4" fontId="0" fillId="0" borderId="0" xfId="0" applyNumberFormat="1" applyBorder="1" applyAlignment="1">
      <alignment horizontal="right"/>
    </xf>
    <xf numFmtId="4" fontId="2" fillId="0" borderId="0" xfId="0" applyNumberFormat="1" applyFont="1" applyBorder="1"/>
    <xf numFmtId="3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horizontal="right" vertical="center"/>
    </xf>
    <xf numFmtId="4" fontId="0" fillId="0" borderId="1" xfId="0" applyNumberFormat="1" applyBorder="1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0"/>
  <sheetViews>
    <sheetView tabSelected="1" topLeftCell="B2" workbookViewId="0">
      <selection activeCell="F16" sqref="F16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9" bestFit="1" customWidth="1"/>
    <col min="6" max="6" width="15.85546875" customWidth="1"/>
    <col min="7" max="7" width="5.140625" bestFit="1" customWidth="1"/>
    <col min="8" max="8" width="12.85546875" bestFit="1" customWidth="1"/>
    <col min="9" max="9" width="12.5703125" style="2" customWidth="1"/>
    <col min="10" max="10" width="12.140625" style="1" customWidth="1"/>
    <col min="11" max="11" width="10.140625" style="5" bestFit="1" customWidth="1"/>
    <col min="12" max="12" width="12" style="5" bestFit="1" customWidth="1"/>
    <col min="13" max="13" width="13.42578125" customWidth="1"/>
    <col min="14" max="14" width="10.7109375" style="1" customWidth="1"/>
    <col min="15" max="15" width="9.7109375" style="1" customWidth="1"/>
    <col min="16" max="16" width="11.140625" style="5" bestFit="1" customWidth="1"/>
  </cols>
  <sheetData>
    <row r="3" spans="3:16" x14ac:dyDescent="0.25">
      <c r="J3" s="1">
        <v>23400</v>
      </c>
    </row>
    <row r="4" spans="3:16" ht="31.5" customHeight="1" x14ac:dyDescent="0.25">
      <c r="C4" s="6" t="s">
        <v>13</v>
      </c>
      <c r="D4" s="7" t="s">
        <v>10</v>
      </c>
      <c r="E4" s="7" t="s">
        <v>21</v>
      </c>
      <c r="F4" s="7" t="s">
        <v>11</v>
      </c>
      <c r="G4" s="7" t="s">
        <v>23</v>
      </c>
      <c r="H4" s="7" t="s">
        <v>20</v>
      </c>
      <c r="I4" s="8" t="s">
        <v>16</v>
      </c>
      <c r="J4" s="8" t="s">
        <v>17</v>
      </c>
      <c r="L4" s="14" t="s">
        <v>15</v>
      </c>
    </row>
    <row r="5" spans="3:16" s="24" customFormat="1" ht="30" x14ac:dyDescent="0.25">
      <c r="C5" s="9">
        <v>1</v>
      </c>
      <c r="D5" s="16" t="s">
        <v>18</v>
      </c>
      <c r="E5" s="16" t="s">
        <v>22</v>
      </c>
      <c r="F5" s="17" t="s">
        <v>19</v>
      </c>
      <c r="G5" s="9">
        <v>62</v>
      </c>
      <c r="H5" s="25">
        <v>74400</v>
      </c>
      <c r="I5" s="18">
        <v>159</v>
      </c>
      <c r="J5" s="19">
        <f>G5*I5</f>
        <v>9858</v>
      </c>
      <c r="K5" s="20"/>
      <c r="L5" s="21">
        <f>J5/$J$6</f>
        <v>1</v>
      </c>
      <c r="M5" s="21">
        <f>L5*$J$20</f>
        <v>2874.16</v>
      </c>
      <c r="N5" s="22">
        <f>M5+J5</f>
        <v>12732.16</v>
      </c>
      <c r="O5" s="22">
        <f>N5/G5</f>
        <v>205.3574193548387</v>
      </c>
      <c r="P5" s="23">
        <f>O5*$J$3</f>
        <v>4805363.6129032252</v>
      </c>
    </row>
    <row r="6" spans="3:16" x14ac:dyDescent="0.25">
      <c r="C6" s="10"/>
      <c r="D6" s="11"/>
      <c r="E6" s="11"/>
      <c r="F6" s="11"/>
      <c r="G6" s="10"/>
      <c r="H6" s="10"/>
      <c r="I6" s="12" t="s">
        <v>2</v>
      </c>
      <c r="J6" s="13">
        <f>SUM(J5:J5)</f>
        <v>9858</v>
      </c>
      <c r="L6" s="5">
        <f>SUM(L5:L5)</f>
        <v>1</v>
      </c>
      <c r="M6" s="15"/>
      <c r="N6" s="1">
        <f>SUM(N5:N5)</f>
        <v>12732.16</v>
      </c>
    </row>
    <row r="7" spans="3:16" x14ac:dyDescent="0.25">
      <c r="I7" s="2" t="s">
        <v>3</v>
      </c>
      <c r="J7" s="1">
        <v>850</v>
      </c>
    </row>
    <row r="8" spans="3:16" x14ac:dyDescent="0.25">
      <c r="I8" s="2" t="s">
        <v>14</v>
      </c>
      <c r="J8" s="2">
        <v>75</v>
      </c>
    </row>
    <row r="9" spans="3:16" x14ac:dyDescent="0.25">
      <c r="I9" s="2" t="s">
        <v>4</v>
      </c>
      <c r="J9" s="2">
        <v>50</v>
      </c>
    </row>
    <row r="10" spans="3:16" x14ac:dyDescent="0.25">
      <c r="I10" s="2" t="s">
        <v>5</v>
      </c>
      <c r="J10" s="2">
        <v>43</v>
      </c>
    </row>
    <row r="11" spans="3:16" x14ac:dyDescent="0.25">
      <c r="I11" s="2" t="s">
        <v>6</v>
      </c>
      <c r="J11" s="2">
        <f>0*SUM(J6:J8)</f>
        <v>0</v>
      </c>
    </row>
    <row r="12" spans="3:16" x14ac:dyDescent="0.25">
      <c r="I12" s="2" t="s">
        <v>12</v>
      </c>
      <c r="J12" s="2">
        <v>100</v>
      </c>
    </row>
    <row r="13" spans="3:16" x14ac:dyDescent="0.25">
      <c r="I13" s="2" t="s">
        <v>7</v>
      </c>
      <c r="J13" s="2" t="s">
        <v>0</v>
      </c>
    </row>
    <row r="15" spans="3:16" x14ac:dyDescent="0.25">
      <c r="I15" s="2" t="s">
        <v>1</v>
      </c>
      <c r="J15" s="1">
        <f>SUM(J6:J13)</f>
        <v>10976</v>
      </c>
    </row>
    <row r="16" spans="3:16" x14ac:dyDescent="0.25">
      <c r="I16" s="2" t="s">
        <v>8</v>
      </c>
      <c r="J16" s="1">
        <v>0.16</v>
      </c>
    </row>
    <row r="17" spans="9:11" customFormat="1" x14ac:dyDescent="0.25">
      <c r="I17" s="2" t="s">
        <v>2</v>
      </c>
      <c r="J17" s="3">
        <f>J15*(1+J16)</f>
        <v>12732.16</v>
      </c>
      <c r="K17" s="5">
        <f>J17/G5</f>
        <v>205.3574193548387</v>
      </c>
    </row>
    <row r="18" spans="9:11" customFormat="1" x14ac:dyDescent="0.25">
      <c r="I18" s="2" t="s">
        <v>9</v>
      </c>
      <c r="J18" s="4">
        <f>J17-J15</f>
        <v>1756.1599999999999</v>
      </c>
      <c r="K18" s="5">
        <f>J18*J3</f>
        <v>41094144</v>
      </c>
    </row>
    <row r="20" spans="9:11" customFormat="1" x14ac:dyDescent="0.25">
      <c r="I20" s="2"/>
      <c r="J20" s="1">
        <f>J17-J6</f>
        <v>2874.16</v>
      </c>
      <c r="K20" s="5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0"/>
  <sheetViews>
    <sheetView workbookViewId="0">
      <selection activeCell="J17" sqref="J17"/>
    </sheetView>
  </sheetViews>
  <sheetFormatPr defaultRowHeight="15" x14ac:dyDescent="0.25"/>
  <cols>
    <col min="3" max="3" width="4.42578125" bestFit="1" customWidth="1"/>
    <col min="4" max="4" width="18" bestFit="1" customWidth="1"/>
    <col min="5" max="5" width="9" bestFit="1" customWidth="1"/>
    <col min="6" max="6" width="15.85546875" customWidth="1"/>
    <col min="7" max="7" width="5.140625" bestFit="1" customWidth="1"/>
    <col min="8" max="8" width="12.85546875" bestFit="1" customWidth="1"/>
    <col min="9" max="9" width="12.5703125" style="2" customWidth="1"/>
    <col min="10" max="10" width="12.140625" style="1" customWidth="1"/>
    <col min="11" max="11" width="10.140625" style="5" bestFit="1" customWidth="1"/>
    <col min="12" max="12" width="12" style="5" bestFit="1" customWidth="1"/>
    <col min="13" max="13" width="13.42578125" customWidth="1"/>
    <col min="14" max="14" width="10.7109375" style="1" customWidth="1"/>
    <col min="15" max="15" width="9.7109375" style="1" customWidth="1"/>
    <col min="16" max="16" width="11.140625" style="5" bestFit="1" customWidth="1"/>
  </cols>
  <sheetData>
    <row r="3" spans="3:16" x14ac:dyDescent="0.25">
      <c r="J3" s="1">
        <v>23400</v>
      </c>
    </row>
    <row r="4" spans="3:16" ht="31.5" customHeight="1" x14ac:dyDescent="0.25">
      <c r="C4" s="6" t="s">
        <v>13</v>
      </c>
      <c r="D4" s="7" t="s">
        <v>10</v>
      </c>
      <c r="E4" s="7" t="s">
        <v>21</v>
      </c>
      <c r="F4" s="7" t="s">
        <v>11</v>
      </c>
      <c r="G4" s="7" t="s">
        <v>23</v>
      </c>
      <c r="H4" s="7" t="s">
        <v>20</v>
      </c>
      <c r="I4" s="8" t="s">
        <v>16</v>
      </c>
      <c r="J4" s="8" t="s">
        <v>17</v>
      </c>
      <c r="L4" s="14" t="s">
        <v>15</v>
      </c>
    </row>
    <row r="5" spans="3:16" s="24" customFormat="1" ht="30" x14ac:dyDescent="0.25">
      <c r="C5" s="9">
        <v>1</v>
      </c>
      <c r="D5" s="16" t="s">
        <v>18</v>
      </c>
      <c r="E5" s="16" t="s">
        <v>24</v>
      </c>
      <c r="F5" s="17" t="s">
        <v>25</v>
      </c>
      <c r="G5" s="9">
        <v>43</v>
      </c>
      <c r="H5" s="25">
        <f>1200*G5</f>
        <v>51600</v>
      </c>
      <c r="I5" s="18">
        <v>160.30000000000001</v>
      </c>
      <c r="J5" s="19">
        <f>G5*I5</f>
        <v>6892.9000000000005</v>
      </c>
      <c r="K5" s="20"/>
      <c r="L5" s="21">
        <f>J5/$J$6</f>
        <v>1</v>
      </c>
      <c r="M5" s="21">
        <f>L5*$J$20</f>
        <v>1674.7439999999997</v>
      </c>
      <c r="N5" s="22">
        <f>M5+J5</f>
        <v>8567.6440000000002</v>
      </c>
      <c r="O5" s="22">
        <f>N5/G5</f>
        <v>199.24753488372093</v>
      </c>
      <c r="P5" s="23">
        <f>O5*$J$3</f>
        <v>4662392.3162790695</v>
      </c>
    </row>
    <row r="6" spans="3:16" x14ac:dyDescent="0.25">
      <c r="C6" s="10"/>
      <c r="D6" s="11"/>
      <c r="E6" s="11"/>
      <c r="F6" s="11"/>
      <c r="G6" s="10"/>
      <c r="H6" s="10"/>
      <c r="I6" s="12" t="s">
        <v>2</v>
      </c>
      <c r="J6" s="13">
        <f>SUM(J5:J5)</f>
        <v>6892.9000000000005</v>
      </c>
      <c r="L6" s="5">
        <f>SUM(L5:L5)</f>
        <v>1</v>
      </c>
      <c r="M6" s="15"/>
      <c r="N6" s="1">
        <f>SUM(N5:N5)</f>
        <v>8567.6440000000002</v>
      </c>
    </row>
    <row r="7" spans="3:16" x14ac:dyDescent="0.25">
      <c r="I7" s="2" t="s">
        <v>3</v>
      </c>
      <c r="J7" s="1">
        <v>300</v>
      </c>
    </row>
    <row r="8" spans="3:16" x14ac:dyDescent="0.25">
      <c r="I8" s="2" t="s">
        <v>14</v>
      </c>
      <c r="J8" s="2" t="s">
        <v>0</v>
      </c>
    </row>
    <row r="9" spans="3:16" x14ac:dyDescent="0.25">
      <c r="I9" s="2" t="s">
        <v>4</v>
      </c>
      <c r="J9" s="2">
        <v>50</v>
      </c>
    </row>
    <row r="10" spans="3:16" x14ac:dyDescent="0.25">
      <c r="I10" s="2" t="s">
        <v>5</v>
      </c>
      <c r="J10" s="2">
        <v>43</v>
      </c>
    </row>
    <row r="11" spans="3:16" x14ac:dyDescent="0.25">
      <c r="I11" s="2" t="s">
        <v>6</v>
      </c>
      <c r="J11" s="2">
        <f>0*SUM(J6:J8)</f>
        <v>0</v>
      </c>
    </row>
    <row r="12" spans="3:16" x14ac:dyDescent="0.25">
      <c r="I12" s="2" t="s">
        <v>12</v>
      </c>
      <c r="J12" s="2">
        <v>100</v>
      </c>
    </row>
    <row r="13" spans="3:16" x14ac:dyDescent="0.25">
      <c r="I13" s="2" t="s">
        <v>7</v>
      </c>
      <c r="J13" s="2" t="s">
        <v>0</v>
      </c>
    </row>
    <row r="15" spans="3:16" x14ac:dyDescent="0.25">
      <c r="I15" s="2" t="s">
        <v>1</v>
      </c>
      <c r="J15" s="1">
        <f>SUM(J6:J13)</f>
        <v>7385.9000000000005</v>
      </c>
    </row>
    <row r="16" spans="3:16" x14ac:dyDescent="0.25">
      <c r="I16" s="2" t="s">
        <v>8</v>
      </c>
      <c r="J16" s="1">
        <v>0.16</v>
      </c>
    </row>
    <row r="17" spans="9:11" customFormat="1" x14ac:dyDescent="0.25">
      <c r="I17" s="2" t="s">
        <v>2</v>
      </c>
      <c r="J17" s="3">
        <f>J15*(1+J16)</f>
        <v>8567.6440000000002</v>
      </c>
      <c r="K17" s="5">
        <f>J17/G5</f>
        <v>199.24753488372093</v>
      </c>
    </row>
    <row r="18" spans="9:11" customFormat="1" x14ac:dyDescent="0.25">
      <c r="I18" s="2" t="s">
        <v>9</v>
      </c>
      <c r="J18" s="4">
        <f>J17-J15</f>
        <v>1181.7439999999997</v>
      </c>
      <c r="K18" s="5">
        <f>J18*J3</f>
        <v>27652809.599999994</v>
      </c>
    </row>
    <row r="20" spans="9:11" customFormat="1" x14ac:dyDescent="0.25">
      <c r="I20" s="2"/>
      <c r="J20" s="1">
        <f>J17-J6</f>
        <v>1674.7439999999997</v>
      </c>
      <c r="K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Intoco SEA</vt:lpstr>
      <vt:lpstr>vSM SEA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2019-08-13T12:45:46Z</dcterms:modified>
</cp:coreProperties>
</file>