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Nicromal" sheetId="6" r:id="rId1"/>
  </sheets>
  <calcPr calcId="152511"/>
</workbook>
</file>

<file path=xl/calcChain.xml><?xml version="1.0" encoding="utf-8"?>
<calcChain xmlns="http://schemas.openxmlformats.org/spreadsheetml/2006/main">
  <c r="H20" i="6" l="1"/>
  <c r="H23" i="6" s="1"/>
  <c r="H18" i="6"/>
  <c r="H9" i="6"/>
  <c r="H21" i="6" l="1"/>
  <c r="H6" i="6" l="1"/>
  <c r="J5" i="6" l="1"/>
  <c r="J6" i="6"/>
  <c r="H5" i="6"/>
  <c r="K5" i="6" l="1"/>
  <c r="L5" i="6" s="1"/>
  <c r="M5" i="6" s="1"/>
  <c r="N5" i="6" s="1"/>
  <c r="K6" i="6"/>
  <c r="L6" i="6" s="1"/>
  <c r="M6" i="6" s="1"/>
  <c r="N6" i="6" s="1"/>
  <c r="I21" i="6"/>
</calcChain>
</file>

<file path=xl/sharedStrings.xml><?xml version="1.0" encoding="utf-8"?>
<sst xmlns="http://schemas.openxmlformats.org/spreadsheetml/2006/main" count="25" uniqueCount="21">
  <si>
    <t>-</t>
  </si>
  <si>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</si>
  <si>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</si>
  <si>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</si>
  <si>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</si>
  <si>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</si>
  <si>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</si>
  <si>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</si>
  <si>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</si>
  <si>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Margin</t>
  </si>
  <si>
    <t>Gross profit</t>
  </si>
  <si>
    <t>SL</t>
  </si>
  <si>
    <t>USD</t>
  </si>
  <si>
    <r>
      <t>- Địa điểm Cảng Hải Phòng.giao hàng: Tại kho Bên mua</t>
    </r>
    <r>
      <rPr>
        <b/>
        <sz val="11"/>
        <color rgb="FF3F3F3F"/>
        <rFont val="Calibri"/>
        <family val="2"/>
        <scheme val="minor"/>
      </rPr>
      <t xml:space="preserve"> ().</t>
    </r>
  </si>
  <si>
    <t>Đơn giá
(USD/cây)</t>
  </si>
  <si>
    <t>Trucking</t>
  </si>
  <si>
    <t>ALLOY X Round Bar, ASTM B572</t>
  </si>
  <si>
    <t>Dia30mmｘ4000mm L</t>
  </si>
  <si>
    <t>Dia30mmｘ3000mm L</t>
  </si>
  <si>
    <t>Dia50mmｘ3530mm L</t>
  </si>
  <si>
    <t>Dia50mmｘ2940mm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</si>
</sst>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#,##0.0000"/>
    <numFmt numFmtId="166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vertical="center" wrapText="1"/>
    </xf>
    <xf numFmtId="4" fontId="2" fillId="0" borderId="0" xfId="0" applyNumberFormat="1" applyFont="1" applyAlignment="1">
      <alignment horizontal="right"/>
    </xf>
    <xf numFmtId="164" fontId="0" fillId="0" borderId="0" xfId="0" applyNumberFormat="1"/>
    <xf numFmtId="0" fontId="3" fillId="0" borderId="0" xfId="0" quotePrefix="1" applyFont="1"/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vertical="center"/>
    </xf>
    <xf numFmtId="4" fontId="2" fillId="0" borderId="0" xfId="0" applyNumberFormat="1" applyFont="1"/>
    <xf numFmtId="4" fontId="1" fillId="0" borderId="0" xfId="0" applyNumberFormat="1" applyFont="1"/>
    <xf numFmtId="4" fontId="0" fillId="2" borderId="0" xfId="0" applyNumberFormat="1" applyFill="1"/>
    <xf numFmtId="166" fontId="0" fillId="0" borderId="0" xfId="0" applyNumberFormat="1"/>
    <xf numFmtId="165" fontId="0" fillId="3" borderId="0" xfId="0" applyNumberFormat="1" applyFill="1" applyAlignment="1">
      <alignment horizontal="left"/>
    </xf>
    <xf numFmtId="164" fontId="0" fillId="3" borderId="0" xfId="0" applyNumberFormat="1" applyFill="1"/>
    <xf numFmtId="3" fontId="0" fillId="3" borderId="0" xfId="0" applyNumberFormat="1" applyFill="1" applyAlignment="1">
      <alignment horizontal="center"/>
    </xf>
    <xf numFmtId="4" fontId="0" fillId="3" borderId="0" xfId="0" applyNumberFormat="1" applyFill="1"/>
    <xf numFmtId="166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 wrapText="1"/>
    </xf>
    <xf numFmtId="3" fontId="0" fillId="3" borderId="0" xfId="0" applyNumberFormat="1" applyFill="1"/>
    <xf numFmtId="0" fontId="0" fillId="3" borderId="0" xfId="0" applyFill="1"/>
    <xf numFmtId="3" fontId="1" fillId="0" borderId="0" xfId="0" applyNumberFormat="1" applyFont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8"/>
  <sheetViews>
    <sheetView tabSelected="1" topLeftCell="B1" workbookViewId="0">
      <selection activeCell="M21" sqref="M21"/>
    </sheetView>
  </sheetViews>
  <sheetFormatPr defaultRowHeight="15" x14ac:dyDescent="0.25"/>
  <cols>
    <col min="4" max="4" width="28.5703125" bestFit="1" customWidth="1"/>
    <col min="5" max="5" width="22.5703125" customWidth="1"/>
    <col min="6" max="6" width="17.42578125" customWidth="1"/>
    <col min="7" max="7" width="11.140625" style="2" bestFit="1" customWidth="1"/>
    <col min="8" max="8" width="12.5703125" style="2" customWidth="1"/>
    <col min="9" max="9" width="12.7109375" style="4" customWidth="1"/>
    <col min="10" max="10" width="8.28515625" style="15" customWidth="1"/>
    <col min="11" max="11" width="13.85546875" customWidth="1"/>
    <col min="12" max="12" width="14.42578125" customWidth="1"/>
    <col min="13" max="13" width="10.140625" style="25" bestFit="1" customWidth="1"/>
    <col min="14" max="14" width="11.7109375" bestFit="1" customWidth="1"/>
  </cols>
  <sheetData>
    <row r="4" spans="4:14" ht="30" x14ac:dyDescent="0.25">
      <c r="F4" s="5" t="s">
        <v>11</v>
      </c>
      <c r="G4" s="6" t="s">
        <v>14</v>
      </c>
      <c r="H4" s="11" t="s">
        <v>12</v>
      </c>
    </row>
    <row r="5" spans="4:14" s="17" customFormat="1" x14ac:dyDescent="0.25">
      <c r="D5" s="16" t="s">
        <v>16</v>
      </c>
      <c r="E5" s="21" t="s">
        <v>17</v>
      </c>
      <c r="F5" s="18">
        <v>13</v>
      </c>
      <c r="G5" s="17">
        <v>1020</v>
      </c>
      <c r="H5" s="19">
        <f>G5*F5</f>
        <v>13260</v>
      </c>
      <c r="J5" s="20">
        <f>H5/$H$9</f>
        <v>0.94176136363636365</v>
      </c>
      <c r="K5" s="17">
        <f>J5*$H$23</f>
        <v>4951.310369318182</v>
      </c>
      <c r="L5" s="17">
        <f>K5+H5</f>
        <v>18211.310369318184</v>
      </c>
      <c r="M5" s="26">
        <f>L5/F5</f>
        <v>1400.870028409091</v>
      </c>
      <c r="N5" s="17">
        <f>M5*23300</f>
        <v>32640271.66193182</v>
      </c>
    </row>
    <row r="6" spans="4:14" s="24" customFormat="1" x14ac:dyDescent="0.25">
      <c r="D6" s="16" t="s">
        <v>16</v>
      </c>
      <c r="E6" s="24" t="s">
        <v>18</v>
      </c>
      <c r="F6" s="22">
        <v>1</v>
      </c>
      <c r="G6" s="19">
        <v>820</v>
      </c>
      <c r="H6" s="19">
        <f>G6*F6</f>
        <v>820</v>
      </c>
      <c r="I6" s="23"/>
      <c r="J6" s="20">
        <f t="shared" ref="J6:J8" si="0">H6/$H$9</f>
        <v>5.823863636363636E-2</v>
      </c>
      <c r="K6" s="17">
        <f t="shared" ref="K6:K8" si="1">J6*$H$23</f>
        <v>306.18963068181819</v>
      </c>
      <c r="L6" s="17">
        <f t="shared" ref="L6:L8" si="2">K6+H6</f>
        <v>1126.1896306818182</v>
      </c>
      <c r="M6" s="26">
        <f t="shared" ref="M6:M8" si="3">L6/F6</f>
        <v>1126.1896306818182</v>
      </c>
      <c r="N6" s="17">
        <f>M6*23300</f>
        <v>26240218.394886363</v>
      </c>
    </row>
    <row r="7" spans="4:14" x14ac:dyDescent="0.25">
      <c r="D7" s="16" t="s">
        <v>16</v>
      </c>
      <c r="E7" s="1" t="s">
        <v>19</v>
      </c>
      <c r="F7" s="10">
        <v>2</v>
      </c>
      <c r="H7" s="19"/>
      <c r="J7" s="20"/>
      <c r="K7" s="17"/>
      <c r="L7" s="17"/>
      <c r="M7" s="26"/>
    </row>
    <row r="8" spans="4:14" x14ac:dyDescent="0.25">
      <c r="D8" s="16" t="s">
        <v>16</v>
      </c>
      <c r="E8" s="1" t="s">
        <v>20</v>
      </c>
      <c r="F8" s="10">
        <v>1</v>
      </c>
      <c r="H8" s="19"/>
      <c r="J8" s="20"/>
      <c r="K8" s="17"/>
      <c r="L8" s="17"/>
      <c r="M8" s="26"/>
    </row>
    <row r="9" spans="4:14" x14ac:dyDescent="0.25">
      <c r="G9" s="7" t="s">
        <v>2</v>
      </c>
      <c r="H9" s="12">
        <f>SUM(H5:H8)</f>
        <v>14080</v>
      </c>
    </row>
    <row r="10" spans="4:14" x14ac:dyDescent="0.25">
      <c r="G10" s="3" t="s">
        <v>3</v>
      </c>
      <c r="H10" s="2">
        <v>500</v>
      </c>
    </row>
    <row r="11" spans="4:14" x14ac:dyDescent="0.25">
      <c r="G11" s="3" t="s">
        <v>4</v>
      </c>
      <c r="H11" s="3">
        <v>60</v>
      </c>
      <c r="L11" s="8"/>
    </row>
    <row r="12" spans="4:14" x14ac:dyDescent="0.25">
      <c r="G12" s="3" t="s">
        <v>5</v>
      </c>
      <c r="H12" s="3">
        <v>50</v>
      </c>
      <c r="K12" s="2"/>
    </row>
    <row r="13" spans="4:14" x14ac:dyDescent="0.25">
      <c r="G13" s="3" t="s">
        <v>6</v>
      </c>
      <c r="H13" s="3">
        <v>85</v>
      </c>
      <c r="K13" s="8"/>
    </row>
    <row r="14" spans="4:14" x14ac:dyDescent="0.25">
      <c r="G14" s="3" t="s">
        <v>7</v>
      </c>
      <c r="H14" s="3">
        <v>0</v>
      </c>
    </row>
    <row r="15" spans="4:14" x14ac:dyDescent="0.25">
      <c r="G15" s="3" t="s">
        <v>15</v>
      </c>
      <c r="H15" s="3">
        <v>100</v>
      </c>
    </row>
    <row r="16" spans="4:14" x14ac:dyDescent="0.25">
      <c r="G16" s="3" t="s">
        <v>8</v>
      </c>
      <c r="H16" s="3" t="s">
        <v>0</v>
      </c>
    </row>
    <row r="17" spans="2:9" x14ac:dyDescent="0.25">
      <c r="G17" s="3"/>
    </row>
    <row r="18" spans="2:9" x14ac:dyDescent="0.25">
      <c r="G18" s="3" t="s">
        <v>1</v>
      </c>
      <c r="H18" s="2">
        <f>SUM(H9:H16)</f>
        <v>14875</v>
      </c>
    </row>
    <row r="19" spans="2:9" x14ac:dyDescent="0.25">
      <c r="G19" s="3" t="s">
        <v>9</v>
      </c>
      <c r="H19" s="2">
        <v>0.3</v>
      </c>
    </row>
    <row r="20" spans="2:9" x14ac:dyDescent="0.25">
      <c r="G20" s="3" t="s">
        <v>2</v>
      </c>
      <c r="H20" s="13">
        <f>H18*(1+H19)</f>
        <v>19337.5</v>
      </c>
      <c r="I20" s="2"/>
    </row>
    <row r="21" spans="2:9" x14ac:dyDescent="0.25">
      <c r="G21" s="3" t="s">
        <v>10</v>
      </c>
      <c r="H21" s="14">
        <f>H20-H18</f>
        <v>4462.5</v>
      </c>
      <c r="I21" s="4">
        <f>H21*23300</f>
        <v>103976250</v>
      </c>
    </row>
    <row r="23" spans="2:9" x14ac:dyDescent="0.25">
      <c r="H23" s="2">
        <f>H20-H9</f>
        <v>5257.5</v>
      </c>
    </row>
    <row r="28" spans="2:9" ht="17.25" x14ac:dyDescent="0.3">
      <c r="B28" s="9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Nicromal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2019-09-13T07:37:50Z</dcterms:modified>
</cp:coreProperties>
</file>