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Rolled Alloy" sheetId="6" r:id="rId1"/>
  </sheets>
  <calcPr calcId="152511"/>
</workbook>
</file>

<file path=xl/calcChain.xml><?xml version="1.0" encoding="utf-8"?>
<calcChain xmlns="http://schemas.openxmlformats.org/spreadsheetml/2006/main">
  <c r="K16" i="6" l="1"/>
  <c r="L10" i="6"/>
  <c r="L9" i="6"/>
  <c r="L8" i="6"/>
  <c r="L7" i="6"/>
  <c r="L6" i="6"/>
  <c r="L5" i="6"/>
  <c r="K20" i="6"/>
  <c r="K11" i="6"/>
  <c r="I8" i="6"/>
  <c r="I9" i="6"/>
  <c r="H5" i="6"/>
  <c r="I5" i="6" s="1"/>
  <c r="H6" i="6"/>
  <c r="I6" i="6" s="1"/>
  <c r="H7" i="6"/>
  <c r="I7" i="6" s="1"/>
  <c r="H8" i="6"/>
  <c r="H9" i="6"/>
  <c r="K22" i="6" l="1"/>
  <c r="K25" i="6" s="1"/>
  <c r="M5" i="6" l="1"/>
  <c r="N5" i="6" s="1"/>
  <c r="O5" i="6" s="1"/>
  <c r="M6" i="6"/>
  <c r="N6" i="6" s="1"/>
  <c r="O6" i="6" s="1"/>
  <c r="K23" i="6"/>
  <c r="M7" i="6"/>
  <c r="N7" i="6" s="1"/>
  <c r="O7" i="6" s="1"/>
  <c r="M9" i="6"/>
  <c r="N9" i="6" s="1"/>
  <c r="O9" i="6" s="1"/>
  <c r="M8" i="6"/>
  <c r="N8" i="6" s="1"/>
  <c r="O8" i="6" s="1"/>
  <c r="N10" i="6" l="1"/>
</calcChain>
</file>

<file path=xl/sharedStrings.xml><?xml version="1.0" encoding="utf-8"?>
<sst xmlns="http://schemas.openxmlformats.org/spreadsheetml/2006/main" count="30" uniqueCount="25">
  <si>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</si>
  <si>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</si>
  <si>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</si>
  <si>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</si>
  <si>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</si>
  <si>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</si>
  <si>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</si>
  <si>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</si>
  <si>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</si>
  <si>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</si>
  <si>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</si>
  <si>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VND</t>
  </si>
  <si>
    <t>SL</t>
  </si>
  <si>
    <t>Tổng KL (kg)</t>
  </si>
  <si>
    <t>AISI 410</t>
  </si>
  <si>
    <t>Đơn giá
(VND/cây)</t>
  </si>
  <si>
    <t>Demension</t>
  </si>
  <si>
    <t>No</t>
  </si>
  <si>
    <t>Vật liệu</t>
  </si>
  <si>
    <t>USA</t>
  </si>
  <si>
    <t>69.85 OD x 185.000 mm LG</t>
  </si>
  <si>
    <t>152.4 OD x 25.000 mm LG</t>
  </si>
  <si>
    <t>152.4 OD x 55.000 mm LG</t>
  </si>
  <si>
    <t>88.9 OD x 30.000 mm LG</t>
  </si>
  <si>
    <t>69.85 OD x 30.000 mm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</si>
</sst>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2" borderId="0" xfId="0" applyNumberFormat="1" applyFill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right" vertical="center" wrapText="1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5"/>
  <sheetViews>
    <sheetView tabSelected="1" topLeftCell="B1" workbookViewId="0">
      <selection activeCell="O5" sqref="O5:O9"/>
    </sheetView>
  </sheetViews>
  <sheetFormatPr defaultRowHeight="15" x14ac:dyDescent="0.25"/>
  <cols>
    <col min="4" max="4" width="14" customWidth="1"/>
    <col min="5" max="5" width="25" bestFit="1" customWidth="1"/>
    <col min="6" max="6" width="7.28515625" customWidth="1"/>
    <col min="7" max="7" width="12.5703125" customWidth="1"/>
    <col min="8" max="8" width="15.28515625" style="6" customWidth="1"/>
    <col min="9" max="9" width="15.85546875" style="8" customWidth="1"/>
    <col min="10" max="10" width="10.140625" style="2" customWidth="1"/>
    <col min="11" max="11" width="13" style="1" customWidth="1"/>
    <col min="12" max="12" width="13.85546875" style="17" customWidth="1"/>
    <col min="13" max="13" width="11.140625" customWidth="1"/>
    <col min="14" max="15" width="10.140625" style="2" bestFit="1" customWidth="1"/>
  </cols>
  <sheetData>
    <row r="3" spans="3:15" x14ac:dyDescent="0.25">
      <c r="K3" s="1">
        <v>23300</v>
      </c>
    </row>
    <row r="4" spans="3:15" ht="30" x14ac:dyDescent="0.25">
      <c r="C4" s="12" t="s">
        <v>17</v>
      </c>
      <c r="D4" s="12" t="s">
        <v>18</v>
      </c>
      <c r="E4" s="12" t="s">
        <v>16</v>
      </c>
      <c r="F4" s="12" t="s">
        <v>12</v>
      </c>
      <c r="G4" s="12" t="s">
        <v>13</v>
      </c>
      <c r="H4" s="13" t="s">
        <v>15</v>
      </c>
      <c r="I4" s="14" t="s">
        <v>11</v>
      </c>
      <c r="K4" s="15" t="s">
        <v>19</v>
      </c>
    </row>
    <row r="5" spans="3:15" ht="14.25" customHeight="1" x14ac:dyDescent="0.25">
      <c r="C5" s="5">
        <v>6</v>
      </c>
      <c r="D5" s="4" t="s">
        <v>14</v>
      </c>
      <c r="E5" t="s">
        <v>20</v>
      </c>
      <c r="F5" s="4">
        <v>1</v>
      </c>
      <c r="G5" s="5"/>
      <c r="H5" s="6">
        <f>K5*$K$3</f>
        <v>1134477</v>
      </c>
      <c r="I5" s="7">
        <f>H5*F5</f>
        <v>1134477</v>
      </c>
      <c r="K5">
        <v>48.69</v>
      </c>
      <c r="L5" s="18">
        <f>K5/$K$11</f>
        <v>0.22004790527409951</v>
      </c>
      <c r="M5">
        <f>L5*$K$25</f>
        <v>233.0452438446242</v>
      </c>
      <c r="N5" s="2">
        <f>K5+M5</f>
        <v>281.73524384462416</v>
      </c>
      <c r="O5" s="2">
        <f>N5*$K$3</f>
        <v>6564431.1815797426</v>
      </c>
    </row>
    <row r="6" spans="3:15" x14ac:dyDescent="0.25">
      <c r="C6" s="5">
        <v>7</v>
      </c>
      <c r="D6" s="4" t="s">
        <v>14</v>
      </c>
      <c r="E6" t="s">
        <v>21</v>
      </c>
      <c r="F6" s="4">
        <v>1</v>
      </c>
      <c r="G6" s="5"/>
      <c r="H6" s="6">
        <f t="shared" ref="H6:H9" si="0">K6*$K$3</f>
        <v>1050597</v>
      </c>
      <c r="I6" s="7">
        <f t="shared" ref="I6:I9" si="1">H6*F6</f>
        <v>1050597</v>
      </c>
      <c r="K6">
        <v>45.09</v>
      </c>
      <c r="L6" s="18">
        <f>K6/$K$11</f>
        <v>0.20377818954218829</v>
      </c>
      <c r="M6">
        <f>L6*$K$25</f>
        <v>215.81454189677768</v>
      </c>
      <c r="N6" s="2">
        <f t="shared" ref="N5:N9" si="2">K6+M6</f>
        <v>260.90454189677769</v>
      </c>
      <c r="O6" s="2">
        <f t="shared" ref="O6:O9" si="3">N6*$K$3</f>
        <v>6079075.8261949196</v>
      </c>
    </row>
    <row r="7" spans="3:15" x14ac:dyDescent="0.25">
      <c r="C7" s="5">
        <v>8</v>
      </c>
      <c r="D7" s="4" t="s">
        <v>14</v>
      </c>
      <c r="E7" t="s">
        <v>22</v>
      </c>
      <c r="F7" s="4">
        <v>1</v>
      </c>
      <c r="G7" s="5"/>
      <c r="H7" s="6">
        <f t="shared" si="0"/>
        <v>1752160</v>
      </c>
      <c r="I7" s="7">
        <f t="shared" si="1"/>
        <v>1752160</v>
      </c>
      <c r="K7">
        <v>75.2</v>
      </c>
      <c r="L7" s="18">
        <f>K7/$K$11</f>
        <v>0.33985628417770147</v>
      </c>
      <c r="M7">
        <f>L7*$K$25</f>
        <v>359.93021846612737</v>
      </c>
      <c r="N7" s="2">
        <f t="shared" si="2"/>
        <v>435.13021846612736</v>
      </c>
      <c r="O7" s="2">
        <f t="shared" si="3"/>
        <v>10138534.090260768</v>
      </c>
    </row>
    <row r="8" spans="3:15" x14ac:dyDescent="0.25">
      <c r="C8" s="5">
        <v>9</v>
      </c>
      <c r="D8" s="4" t="s">
        <v>14</v>
      </c>
      <c r="E8" t="s">
        <v>23</v>
      </c>
      <c r="F8" s="4">
        <v>1</v>
      </c>
      <c r="G8" s="4"/>
      <c r="H8" s="6">
        <f t="shared" si="0"/>
        <v>643779</v>
      </c>
      <c r="I8" s="7">
        <f t="shared" si="1"/>
        <v>643779</v>
      </c>
      <c r="J8" s="3"/>
      <c r="K8">
        <v>27.63</v>
      </c>
      <c r="L8" s="18">
        <f>K8/$K$11</f>
        <v>0.12487006824241875</v>
      </c>
      <c r="M8">
        <f>L8*$K$25</f>
        <v>132.24563744972204</v>
      </c>
      <c r="N8" s="2">
        <f t="shared" si="2"/>
        <v>159.87563744972203</v>
      </c>
      <c r="O8" s="2">
        <f t="shared" si="3"/>
        <v>3725102.3525785236</v>
      </c>
    </row>
    <row r="9" spans="3:15" x14ac:dyDescent="0.25">
      <c r="C9" s="5">
        <v>10</v>
      </c>
      <c r="D9" s="4" t="s">
        <v>14</v>
      </c>
      <c r="E9" t="s">
        <v>24</v>
      </c>
      <c r="F9" s="4">
        <v>1</v>
      </c>
      <c r="G9" s="4"/>
      <c r="H9" s="6">
        <f t="shared" si="0"/>
        <v>574578</v>
      </c>
      <c r="I9" s="7">
        <f t="shared" si="1"/>
        <v>574578</v>
      </c>
      <c r="J9" s="3"/>
      <c r="K9">
        <v>24.66</v>
      </c>
      <c r="L9" s="18">
        <f>K9/$K$11</f>
        <v>0.11144755276359199</v>
      </c>
      <c r="M9">
        <f>L9*$K$25</f>
        <v>118.03030834274867</v>
      </c>
      <c r="N9" s="2">
        <f t="shared" si="2"/>
        <v>142.69030834274866</v>
      </c>
      <c r="O9" s="2">
        <f t="shared" si="3"/>
        <v>3324684.1843860438</v>
      </c>
    </row>
    <row r="10" spans="3:15" x14ac:dyDescent="0.25">
      <c r="J10" s="3"/>
      <c r="K10" s="16"/>
      <c r="L10" s="17">
        <f>SUM(L5:L9)</f>
        <v>1</v>
      </c>
      <c r="N10" s="2">
        <f>SUM(N5:N9)</f>
        <v>1280.3359499999999</v>
      </c>
    </row>
    <row r="11" spans="3:15" x14ac:dyDescent="0.25">
      <c r="J11" s="6" t="s">
        <v>1</v>
      </c>
      <c r="K11" s="9">
        <f>SUM(K5:K9)</f>
        <v>221.27</v>
      </c>
    </row>
    <row r="12" spans="3:15" x14ac:dyDescent="0.25">
      <c r="J12" s="6" t="s">
        <v>2</v>
      </c>
      <c r="K12" s="8">
        <v>550</v>
      </c>
    </row>
    <row r="13" spans="3:15" x14ac:dyDescent="0.25">
      <c r="J13" s="6" t="s">
        <v>3</v>
      </c>
      <c r="K13" s="8"/>
    </row>
    <row r="14" spans="3:15" x14ac:dyDescent="0.25">
      <c r="J14" s="6" t="s">
        <v>4</v>
      </c>
      <c r="K14" s="8">
        <v>25</v>
      </c>
    </row>
    <row r="15" spans="3:15" x14ac:dyDescent="0.25">
      <c r="J15" s="6" t="s">
        <v>5</v>
      </c>
      <c r="K15" s="8">
        <v>45</v>
      </c>
    </row>
    <row r="16" spans="3:15" x14ac:dyDescent="0.25">
      <c r="J16" s="6" t="s">
        <v>6</v>
      </c>
      <c r="K16" s="8">
        <f>0.1*SUM(K11:K12)</f>
        <v>77.12700000000001</v>
      </c>
    </row>
    <row r="17" spans="10:11" x14ac:dyDescent="0.25">
      <c r="J17" s="6" t="s">
        <v>8</v>
      </c>
      <c r="K17" s="8">
        <v>30</v>
      </c>
    </row>
    <row r="18" spans="10:11" x14ac:dyDescent="0.25">
      <c r="J18" s="6" t="s">
        <v>7</v>
      </c>
      <c r="K18" s="8"/>
    </row>
    <row r="19" spans="10:11" x14ac:dyDescent="0.25">
      <c r="J19" s="6"/>
      <c r="K19" s="8"/>
    </row>
    <row r="20" spans="10:11" x14ac:dyDescent="0.25">
      <c r="J20" s="6" t="s">
        <v>0</v>
      </c>
      <c r="K20" s="8">
        <f>SUM(K11:K18)</f>
        <v>948.39699999999993</v>
      </c>
    </row>
    <row r="21" spans="10:11" x14ac:dyDescent="0.25">
      <c r="J21" s="6" t="s">
        <v>9</v>
      </c>
      <c r="K21" s="19">
        <v>0.35</v>
      </c>
    </row>
    <row r="22" spans="10:11" x14ac:dyDescent="0.25">
      <c r="J22" s="6" t="s">
        <v>1</v>
      </c>
      <c r="K22" s="10">
        <f>K20*(1+K21)</f>
        <v>1280.3359499999999</v>
      </c>
    </row>
    <row r="23" spans="10:11" x14ac:dyDescent="0.25">
      <c r="J23" s="6" t="s">
        <v>10</v>
      </c>
      <c r="K23" s="11">
        <f>K22-K20</f>
        <v>331.93894999999998</v>
      </c>
    </row>
    <row r="24" spans="10:11" x14ac:dyDescent="0.25">
      <c r="J24" s="6"/>
      <c r="K24" s="8"/>
    </row>
    <row r="25" spans="10:11" x14ac:dyDescent="0.25">
      <c r="J25" s="6"/>
      <c r="K25" s="8">
        <f>K22-K11</f>
        <v>1059.0659499999999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Rolled Alloy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2019-09-17T14:16:57Z</dcterms:modified>
</cp:coreProperties>
</file>