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Inox Thái Dương" sheetId="1" r:id="rId1"/>
  </sheets>
  <calcPr calcId="152511"/>
</workbook>
</file>

<file path=xl/calcChain.xml><?xml version="1.0" encoding="utf-8"?>
<calcChain xmlns="http://schemas.openxmlformats.org/spreadsheetml/2006/main">
  <c r="I5" i="1" l="1"/>
  <c r="I6" i="1" l="1"/>
  <c r="I7" i="1"/>
  <c r="I8" i="1"/>
  <c r="I4" i="1"/>
  <c r="I9" i="1" s="1"/>
  <c r="I11" i="1" s="1"/>
  <c r="I13" i="1" s="1"/>
  <c r="I16" i="1" s="1"/>
  <c r="J8" i="1" l="1"/>
  <c r="J7" i="1"/>
  <c r="K7" i="1" s="1"/>
  <c r="L7" i="1" s="1"/>
  <c r="J6" i="1"/>
  <c r="K6" i="1" s="1"/>
  <c r="L6" i="1" s="1"/>
  <c r="J5" i="1"/>
  <c r="K5" i="1" s="1"/>
  <c r="L5" i="1" s="1"/>
  <c r="J4" i="1"/>
  <c r="K8" i="1"/>
  <c r="L8" i="1" s="1"/>
  <c r="I14" i="1"/>
  <c r="M5" i="1" l="1"/>
  <c r="N5" i="1"/>
  <c r="M6" i="1"/>
  <c r="N6" i="1"/>
  <c r="M8" i="1"/>
  <c r="N8" i="1"/>
  <c r="M7" i="1"/>
  <c r="N7" i="1"/>
  <c r="J9" i="1"/>
  <c r="K4" i="1"/>
  <c r="L4" i="1" s="1"/>
  <c r="L9" i="1" s="1"/>
  <c r="M4" i="1" l="1"/>
  <c r="N4" i="1"/>
</calcChain>
</file>

<file path=xl/sharedStrings.xml><?xml version="1.0" encoding="utf-8"?>
<sst xmlns="http://schemas.openxmlformats.org/spreadsheetml/2006/main" count="30" uniqueCount="24">
  <si>
    <t>Thép</t>
  </si>
  <si>
    <t>Đơn giá (VNĐ/kg)</t>
  </si>
  <si>
    <t>Thành tiền (VNĐ)</t>
  </si>
  <si>
    <t>Xuất xứ</t>
  </si>
  <si>
    <t>Số lượng (tấm)</t>
  </si>
  <si>
    <t>Kích thước (mm)</t>
  </si>
  <si>
    <t>SS304, bề mặt 2B</t>
  </si>
  <si>
    <t>2 x 1247 x 3000</t>
  </si>
  <si>
    <t>3 x 1500 x 6000</t>
  </si>
  <si>
    <t>1.2 x 1247 x 1247</t>
  </si>
  <si>
    <t>SS316, hàng loại 1</t>
  </si>
  <si>
    <t>10 x 1500 x 2500</t>
  </si>
  <si>
    <t>6 x 1500 x 6000</t>
  </si>
  <si>
    <t>TKL (kg)</t>
  </si>
  <si>
    <t>Hàn Quốc</t>
  </si>
  <si>
    <t>Malaysia</t>
  </si>
  <si>
    <t>Tổng tiền hàng</t>
  </si>
  <si>
    <t>Phí vận chuyển</t>
  </si>
  <si>
    <t>Hàng + Phí vận chuyển</t>
  </si>
  <si>
    <t>-</t>
  </si>
  <si>
    <t>Margin</t>
  </si>
  <si>
    <t>Total</t>
  </si>
  <si>
    <t>Profit</t>
  </si>
  <si>
    <t>Balance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</si>
</sst>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 vertical="center" wrapText="1"/>
    </xf>
    <xf numFmtId="3" fontId="0" fillId="0" borderId="0" xfId="0" applyNumberFormat="1"/>
    <xf numFmtId="3" fontId="2" fillId="0" borderId="0" xfId="0" applyNumberFormat="1" applyFont="1"/>
    <xf numFmtId="3" fontId="0" fillId="0" borderId="0" xfId="0" applyNumberFormat="1" applyAlignment="1">
      <alignment horizontal="right"/>
    </xf>
    <xf numFmtId="4" fontId="0" fillId="0" borderId="0" xfId="0" applyNumberFormat="1"/>
    <xf numFmtId="3" fontId="1" fillId="0" borderId="0" xfId="0" applyNumberFormat="1" applyFont="1"/>
    <xf numFmtId="3" fontId="0" fillId="2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N16"/>
  <sheetViews>
    <sheetView tabSelected="1" workbookViewId="0">
      <selection activeCell="F20" sqref="F20"/>
    </sheetView>
  </sheetViews>
  <sheetFormatPr defaultRowHeight="15" x14ac:dyDescent="0.25"/>
  <cols>
    <col min="3" max="3" width="16.5703125" bestFit="1" customWidth="1"/>
    <col min="4" max="4" width="9.42578125" bestFit="1" customWidth="1"/>
    <col min="5" max="5" width="15.7109375" bestFit="1" customWidth="1"/>
    <col min="6" max="6" width="9.28515625" style="2" bestFit="1" customWidth="1"/>
    <col min="7" max="7" width="9.140625" style="4"/>
    <col min="8" max="8" width="20.7109375" style="4" bestFit="1" customWidth="1"/>
    <col min="9" max="9" width="11.140625" style="4" bestFit="1" customWidth="1"/>
    <col min="12" max="12" width="11.140625" bestFit="1" customWidth="1"/>
    <col min="13" max="13" width="9.140625" style="4"/>
  </cols>
  <sheetData>
    <row r="3" spans="3:14" s="1" customFormat="1" ht="30" x14ac:dyDescent="0.25">
      <c r="C3" s="1" t="s">
        <v>0</v>
      </c>
      <c r="D3" s="1" t="s">
        <v>3</v>
      </c>
      <c r="E3" s="1" t="s">
        <v>5</v>
      </c>
      <c r="F3" s="1" t="s">
        <v>4</v>
      </c>
      <c r="G3" s="3" t="s">
        <v>13</v>
      </c>
      <c r="H3" s="3" t="s">
        <v>1</v>
      </c>
      <c r="I3" s="3" t="s">
        <v>2</v>
      </c>
      <c r="M3" s="3"/>
    </row>
    <row r="4" spans="3:14" x14ac:dyDescent="0.25">
      <c r="C4" t="s">
        <v>6</v>
      </c>
      <c r="D4" t="s">
        <v>14</v>
      </c>
      <c r="E4" t="s">
        <v>7</v>
      </c>
      <c r="F4" s="2">
        <v>56</v>
      </c>
      <c r="G4" s="4">
        <v>3323</v>
      </c>
      <c r="H4" s="4">
        <v>53818.181818181816</v>
      </c>
      <c r="I4" s="4">
        <f>H4*G4</f>
        <v>178837818.18181819</v>
      </c>
      <c r="J4">
        <f>I4/$I$9</f>
        <v>0.46027439824033978</v>
      </c>
      <c r="K4">
        <f>J4*$I$16</f>
        <v>26825672.727272719</v>
      </c>
      <c r="L4" s="4">
        <f>K4+I4</f>
        <v>205663490.90909091</v>
      </c>
      <c r="M4" s="4">
        <f>L4/G4</f>
        <v>61890.909090909088</v>
      </c>
      <c r="N4">
        <f>L4/F4</f>
        <v>3672562.3376623378</v>
      </c>
    </row>
    <row r="5" spans="3:14" x14ac:dyDescent="0.25">
      <c r="C5" t="s">
        <v>6</v>
      </c>
      <c r="D5" t="s">
        <v>14</v>
      </c>
      <c r="E5" t="s">
        <v>8</v>
      </c>
      <c r="F5" s="2">
        <v>13</v>
      </c>
      <c r="G5" s="4">
        <v>2828</v>
      </c>
      <c r="H5" s="4">
        <v>53818.181818181816</v>
      </c>
      <c r="I5" s="4">
        <f>H5*G5</f>
        <v>152197818.18181819</v>
      </c>
      <c r="J5">
        <f t="shared" ref="J5:J8" si="0">I5/$I$9</f>
        <v>0.39171110388916069</v>
      </c>
      <c r="K5">
        <f t="shared" ref="K5:K8" si="1">J5*$I$16</f>
        <v>22829672.727272723</v>
      </c>
      <c r="L5" s="4">
        <f t="shared" ref="L5:L8" si="2">K5+I5</f>
        <v>175027490.90909091</v>
      </c>
      <c r="M5" s="4">
        <f t="shared" ref="M5:M8" si="3">L5/G5</f>
        <v>61890.909090909088</v>
      </c>
      <c r="N5">
        <f t="shared" ref="N5:N8" si="4">L5/F5</f>
        <v>13463653.146853147</v>
      </c>
    </row>
    <row r="6" spans="3:14" x14ac:dyDescent="0.25">
      <c r="C6" t="s">
        <v>6</v>
      </c>
      <c r="D6" t="s">
        <v>14</v>
      </c>
      <c r="E6" t="s">
        <v>9</v>
      </c>
      <c r="F6" s="2">
        <v>1</v>
      </c>
      <c r="G6" s="4">
        <v>15</v>
      </c>
      <c r="H6" s="4">
        <v>56363.63636363636</v>
      </c>
      <c r="I6" s="4">
        <f t="shared" ref="I6:I8" si="5">H6*G6</f>
        <v>845454.54545454541</v>
      </c>
      <c r="J6">
        <f t="shared" si="0"/>
        <v>2.1759440262966341E-3</v>
      </c>
      <c r="K6">
        <f t="shared" si="1"/>
        <v>126818.18181818177</v>
      </c>
      <c r="L6" s="4">
        <f t="shared" si="2"/>
        <v>972272.72727272718</v>
      </c>
      <c r="M6" s="4">
        <f t="shared" si="3"/>
        <v>64818.181818181809</v>
      </c>
      <c r="N6">
        <f t="shared" si="4"/>
        <v>972272.72727272718</v>
      </c>
    </row>
    <row r="7" spans="3:14" x14ac:dyDescent="0.25">
      <c r="C7" t="s">
        <v>10</v>
      </c>
      <c r="D7" t="s">
        <v>15</v>
      </c>
      <c r="E7" t="s">
        <v>11</v>
      </c>
      <c r="F7" s="2">
        <v>1</v>
      </c>
      <c r="G7" s="4">
        <v>299</v>
      </c>
      <c r="H7" s="4">
        <v>76818.181818181809</v>
      </c>
      <c r="I7" s="4">
        <f t="shared" si="5"/>
        <v>22968636.36363636</v>
      </c>
      <c r="J7">
        <f t="shared" si="0"/>
        <v>5.911431591010495E-2</v>
      </c>
      <c r="K7">
        <f t="shared" si="1"/>
        <v>3445295.4545454527</v>
      </c>
      <c r="L7" s="4">
        <f t="shared" si="2"/>
        <v>26413931.818181813</v>
      </c>
      <c r="M7" s="4">
        <f t="shared" si="3"/>
        <v>88340.909090909074</v>
      </c>
      <c r="N7">
        <f t="shared" si="4"/>
        <v>26413931.818181813</v>
      </c>
    </row>
    <row r="8" spans="3:14" x14ac:dyDescent="0.25">
      <c r="C8" t="s">
        <v>10</v>
      </c>
      <c r="D8" t="s">
        <v>15</v>
      </c>
      <c r="E8" t="s">
        <v>12</v>
      </c>
      <c r="F8" s="2">
        <v>1</v>
      </c>
      <c r="G8" s="4">
        <v>431</v>
      </c>
      <c r="H8" s="4">
        <v>78181.818181818177</v>
      </c>
      <c r="I8" s="4">
        <f t="shared" si="5"/>
        <v>33696363.636363633</v>
      </c>
      <c r="J8">
        <f t="shared" si="0"/>
        <v>8.6724237934097892E-2</v>
      </c>
      <c r="K8">
        <f t="shared" si="1"/>
        <v>5054454.5454545431</v>
      </c>
      <c r="L8" s="4">
        <f t="shared" si="2"/>
        <v>38750818.181818172</v>
      </c>
      <c r="M8" s="4">
        <f t="shared" si="3"/>
        <v>89909.090909090883</v>
      </c>
      <c r="N8">
        <f t="shared" si="4"/>
        <v>38750818.181818172</v>
      </c>
    </row>
    <row r="9" spans="3:14" x14ac:dyDescent="0.25">
      <c r="H9" s="4" t="s">
        <v>16</v>
      </c>
      <c r="I9" s="5">
        <f>SUM(I4:I8)</f>
        <v>388546090.90909094</v>
      </c>
      <c r="J9">
        <f>SUM(J4:J8)</f>
        <v>0.99999999999999989</v>
      </c>
      <c r="L9" s="4">
        <f>SUM(L4:L8)</f>
        <v>446828004.54545456</v>
      </c>
    </row>
    <row r="10" spans="3:14" x14ac:dyDescent="0.25">
      <c r="H10" s="4" t="s">
        <v>17</v>
      </c>
      <c r="I10" s="6" t="s">
        <v>19</v>
      </c>
    </row>
    <row r="11" spans="3:14" x14ac:dyDescent="0.25">
      <c r="H11" s="4" t="s">
        <v>18</v>
      </c>
      <c r="I11" s="4">
        <f>SUM(I9:I10)</f>
        <v>388546090.90909094</v>
      </c>
    </row>
    <row r="12" spans="3:14" x14ac:dyDescent="0.25">
      <c r="H12" s="4" t="s">
        <v>20</v>
      </c>
      <c r="I12" s="7">
        <v>0.15</v>
      </c>
    </row>
    <row r="13" spans="3:14" x14ac:dyDescent="0.25">
      <c r="H13" s="4" t="s">
        <v>21</v>
      </c>
      <c r="I13" s="8">
        <f>I11*(1+I12)</f>
        <v>446828004.54545456</v>
      </c>
    </row>
    <row r="14" spans="3:14" x14ac:dyDescent="0.25">
      <c r="H14" s="4" t="s">
        <v>22</v>
      </c>
      <c r="I14" s="9">
        <f>I13-I11</f>
        <v>58281913.636363626</v>
      </c>
    </row>
    <row r="16" spans="3:14" x14ac:dyDescent="0.25">
      <c r="H16" s="4" t="s">
        <v>23</v>
      </c>
      <c r="I16" s="4">
        <f>I13-I9</f>
        <v>58281913.636363626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Inox Thái Dương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2019-08-14T16:53:51Z</dcterms:modified>
</cp:coreProperties>
</file>