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6. PTSC Quang Ngai\6. Thép Tấm, Thép Hình\Quotation from Suppliers\"/>
    </mc:Choice>
  </mc:AlternateContent>
  <bookViews>
    <workbookView xWindow="0" yWindow="0" windowWidth="20490" windowHeight="745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3" i="1"/>
  <c r="H39" i="1" l="1"/>
  <c r="I14" i="1" l="1"/>
  <c r="I18" i="1"/>
  <c r="I26" i="1"/>
  <c r="I30" i="1"/>
  <c r="I34" i="1"/>
  <c r="I13" i="1"/>
  <c r="I39" i="1" s="1"/>
  <c r="I16" i="1"/>
  <c r="I20" i="1"/>
  <c r="I24" i="1"/>
  <c r="I28" i="1"/>
  <c r="I36" i="1"/>
  <c r="I15" i="1"/>
  <c r="I19" i="1"/>
  <c r="I23" i="1"/>
  <c r="I27" i="1"/>
  <c r="I31" i="1"/>
  <c r="I35" i="1"/>
  <c r="I32" i="1"/>
  <c r="I17" i="1"/>
  <c r="I21" i="1"/>
  <c r="I25" i="1"/>
  <c r="I29" i="1"/>
  <c r="I33" i="1"/>
  <c r="I37" i="1"/>
  <c r="H41" i="1"/>
  <c r="H43" i="1" s="1"/>
  <c r="H44" i="1" s="1"/>
  <c r="I22" i="1"/>
  <c r="H46" i="1" l="1"/>
  <c r="J35" i="1" l="1"/>
  <c r="K35" i="1" s="1"/>
  <c r="L35" i="1" s="1"/>
  <c r="J17" i="1"/>
  <c r="K17" i="1" s="1"/>
  <c r="L17" i="1" s="1"/>
  <c r="J21" i="1"/>
  <c r="K21" i="1" s="1"/>
  <c r="J25" i="1"/>
  <c r="K25" i="1" s="1"/>
  <c r="L25" i="1" s="1"/>
  <c r="J29" i="1"/>
  <c r="K29" i="1" s="1"/>
  <c r="L29" i="1" s="1"/>
  <c r="J33" i="1"/>
  <c r="K33" i="1" s="1"/>
  <c r="L33" i="1" s="1"/>
  <c r="J13" i="1"/>
  <c r="K13" i="1" s="1"/>
  <c r="L13" i="1" s="1"/>
  <c r="J14" i="1"/>
  <c r="K14" i="1" s="1"/>
  <c r="L14" i="1" s="1"/>
  <c r="J18" i="1"/>
  <c r="K18" i="1" s="1"/>
  <c r="L18" i="1" s="1"/>
  <c r="J22" i="1"/>
  <c r="K22" i="1" s="1"/>
  <c r="L22" i="1" s="1"/>
  <c r="J26" i="1"/>
  <c r="K26" i="1" s="1"/>
  <c r="L26" i="1" s="1"/>
  <c r="J30" i="1"/>
  <c r="K30" i="1" s="1"/>
  <c r="L30" i="1" s="1"/>
  <c r="J34" i="1"/>
  <c r="K34" i="1" s="1"/>
  <c r="J20" i="1"/>
  <c r="K20" i="1" s="1"/>
  <c r="L20" i="1" s="1"/>
  <c r="J28" i="1"/>
  <c r="K28" i="1" s="1"/>
  <c r="L28" i="1" s="1"/>
  <c r="J37" i="1"/>
  <c r="K37" i="1" s="1"/>
  <c r="L37" i="1" s="1"/>
  <c r="J15" i="1"/>
  <c r="K15" i="1" s="1"/>
  <c r="L15" i="1" s="1"/>
  <c r="J19" i="1"/>
  <c r="K19" i="1" s="1"/>
  <c r="L19" i="1" s="1"/>
  <c r="J23" i="1"/>
  <c r="K23" i="1" s="1"/>
  <c r="L23" i="1" s="1"/>
  <c r="J27" i="1"/>
  <c r="K27" i="1" s="1"/>
  <c r="J31" i="1"/>
  <c r="K31" i="1" s="1"/>
  <c r="J36" i="1"/>
  <c r="K36" i="1" s="1"/>
  <c r="J16" i="1"/>
  <c r="K16" i="1" s="1"/>
  <c r="L16" i="1" s="1"/>
  <c r="J24" i="1"/>
  <c r="K24" i="1" s="1"/>
  <c r="L24" i="1" s="1"/>
  <c r="J32" i="1"/>
  <c r="K32" i="1" s="1"/>
  <c r="L32" i="1" s="1"/>
  <c r="K39" i="1" l="1"/>
</calcChain>
</file>

<file path=xl/sharedStrings.xml><?xml version="1.0" encoding="utf-8"?>
<sst xmlns="http://schemas.openxmlformats.org/spreadsheetml/2006/main" count="89" uniqueCount="71">
  <si>
    <r>
      <rPr>
        <b/>
        <sz val="13"/>
        <color rgb="FF6F2F9F"/>
        <rFont val="Tahoma"/>
        <family val="2"/>
      </rPr>
      <t>CÔNG TY CỔ PHẦN SẢN XUẤT XUẤT NHẬP KHẨU</t>
    </r>
  </si>
  <si>
    <r>
      <rPr>
        <b/>
        <sz val="15"/>
        <color rgb="FF800080"/>
        <rFont val="Tahoma"/>
        <family val="2"/>
      </rPr>
      <t>THƯƠNG MẠI KIM SƠN</t>
    </r>
  </si>
  <si>
    <r>
      <rPr>
        <b/>
        <sz val="11.5"/>
        <rFont val="Arial"/>
        <family val="2"/>
      </rPr>
      <t>ĐC: tổ 9 ,kp. Tân mỹ , p .thái hòa , tx. Tân uyên , T. bình dương</t>
    </r>
  </si>
  <si>
    <r>
      <rPr>
        <b/>
        <sz val="11.5"/>
        <rFont val="Times New Roman"/>
        <family val="1"/>
      </rPr>
      <t>STK: 6531 00 00 119 482 - NH : BIDV - CN - thủ dầu một - BD</t>
    </r>
  </si>
  <si>
    <r>
      <rPr>
        <b/>
        <sz val="11.5"/>
        <rFont val="Times New Roman"/>
        <family val="1"/>
      </rPr>
      <t>MST : 370 2554 205</t>
    </r>
  </si>
  <si>
    <r>
      <rPr>
        <b/>
        <sz val="11.5"/>
        <rFont val="Times New Roman"/>
        <family val="1"/>
      </rPr>
      <t>ĐT: 0274 3686 581   Fax :  0274 3686 582 -  Mr : SƠN - 0909 322 185</t>
    </r>
  </si>
  <si>
    <r>
      <rPr>
        <b/>
        <sz val="9.5"/>
        <rFont val="Times New Roman"/>
        <family val="1"/>
      </rPr>
      <t xml:space="preserve">Website :   </t>
    </r>
    <r>
      <rPr>
        <b/>
        <sz val="10.5"/>
        <rFont val="Times New Roman"/>
        <family val="1"/>
      </rPr>
      <t>www.thepkimson.com - Email : kimsonsteel2017@gmail.com</t>
    </r>
  </si>
  <si>
    <r>
      <rPr>
        <b/>
        <sz val="26.5"/>
        <color rgb="FF6F2F9F"/>
        <rFont val="Times New Roman"/>
        <family val="1"/>
      </rPr>
      <t>BẢNG BÁO GIÁ THÉP</t>
    </r>
  </si>
  <si>
    <r>
      <rPr>
        <b/>
        <sz val="11.5"/>
        <rFont val="Times New Roman"/>
        <family val="1"/>
      </rPr>
      <t>Liên Hệ :    Mr  :    ĐT : -  Fax :</t>
    </r>
  </si>
  <si>
    <r>
      <rPr>
        <b/>
        <sz val="13"/>
        <rFont val="Times New Roman"/>
        <family val="1"/>
      </rPr>
      <t xml:space="preserve">BÌNH DƯƠNG  : ngày 14 / 08 / 2019 - </t>
    </r>
    <r>
      <rPr>
        <b/>
        <sz val="11.5"/>
        <rFont val="Times New Roman"/>
        <family val="1"/>
      </rPr>
      <t>( số :  001 )</t>
    </r>
  </si>
  <si>
    <r>
      <rPr>
        <b/>
        <sz val="9.5"/>
        <rFont val="Times New Roman"/>
        <family val="1"/>
      </rPr>
      <t>TT</t>
    </r>
  </si>
  <si>
    <r>
      <rPr>
        <b/>
        <sz val="9.5"/>
        <rFont val="Times New Roman"/>
        <family val="1"/>
      </rPr>
      <t>Mô tả - Quy cách hàng hóa</t>
    </r>
  </si>
  <si>
    <r>
      <rPr>
        <b/>
        <sz val="9.5"/>
        <rFont val="Times New Roman"/>
        <family val="1"/>
      </rPr>
      <t>ĐVT</t>
    </r>
  </si>
  <si>
    <r>
      <rPr>
        <b/>
        <sz val="9.5"/>
        <rFont val="Times New Roman"/>
        <family val="1"/>
      </rPr>
      <t>Số lượng</t>
    </r>
  </si>
  <si>
    <r>
      <rPr>
        <b/>
        <sz val="10.5"/>
        <rFont val="Times New Roman"/>
        <family val="1"/>
      </rPr>
      <t>Đơn giá</t>
    </r>
  </si>
  <si>
    <r>
      <rPr>
        <b/>
        <sz val="9.5"/>
        <rFont val="Times New Roman"/>
        <family val="1"/>
      </rPr>
      <t>Thành tiền</t>
    </r>
  </si>
  <si>
    <r>
      <rPr>
        <b/>
        <sz val="9.5"/>
        <rFont val="Times New Roman"/>
        <family val="1"/>
      </rPr>
      <t>I</t>
    </r>
  </si>
  <si>
    <r>
      <rPr>
        <b/>
        <sz val="10.5"/>
        <rFont val="Times New Roman"/>
        <family val="1"/>
      </rPr>
      <t>Thép hình V  S355JR ( TQ )</t>
    </r>
  </si>
  <si>
    <r>
      <rPr>
        <sz val="10.5"/>
        <rFont val="Arial"/>
        <family val="2"/>
      </rPr>
      <t>100*100*10*6000 mm</t>
    </r>
  </si>
  <si>
    <r>
      <rPr>
        <sz val="10.5"/>
        <rFont val="Times New Roman"/>
        <family val="1"/>
      </rPr>
      <t>cây</t>
    </r>
  </si>
  <si>
    <r>
      <rPr>
        <sz val="10.5"/>
        <rFont val="Arial"/>
        <family val="2"/>
      </rPr>
      <t>50*50*5*6000 mm</t>
    </r>
  </si>
  <si>
    <r>
      <rPr>
        <sz val="10.5"/>
        <rFont val="Arial"/>
        <family val="2"/>
      </rPr>
      <t>4*40*4*6000 mm</t>
    </r>
  </si>
  <si>
    <r>
      <rPr>
        <sz val="10.5"/>
        <rFont val="Arial"/>
        <family val="2"/>
      </rPr>
      <t>25*25*3*6000 mm</t>
    </r>
  </si>
  <si>
    <r>
      <rPr>
        <sz val="10.5"/>
        <rFont val="Arial"/>
        <family val="2"/>
      </rPr>
      <t>100*100*8*6000 mm</t>
    </r>
  </si>
  <si>
    <r>
      <rPr>
        <sz val="10.5"/>
        <rFont val="Arial"/>
        <family val="2"/>
      </rPr>
      <t>75*75*6*6000 mm</t>
    </r>
  </si>
  <si>
    <r>
      <rPr>
        <b/>
        <sz val="9.5"/>
        <rFont val="Times New Roman"/>
        <family val="1"/>
      </rPr>
      <t>II</t>
    </r>
  </si>
  <si>
    <r>
      <rPr>
        <b/>
        <sz val="10.5"/>
        <rFont val="Arial"/>
        <family val="2"/>
      </rPr>
      <t>thép hình U S355JR ( TQ )</t>
    </r>
  </si>
  <si>
    <r>
      <rPr>
        <sz val="10.5"/>
        <rFont val="Arial"/>
        <family val="2"/>
      </rPr>
      <t>150*75*6,5*10*6000 mm</t>
    </r>
  </si>
  <si>
    <r>
      <rPr>
        <sz val="10.5"/>
        <rFont val="Arial"/>
        <family val="2"/>
      </rPr>
      <t>100*46*4,5*7,6*6000 mm</t>
    </r>
  </si>
  <si>
    <r>
      <rPr>
        <sz val="10.5"/>
        <rFont val="Arial"/>
        <family val="2"/>
      </rPr>
      <t>200*80*7,5*10*6000 mm</t>
    </r>
  </si>
  <si>
    <r>
      <rPr>
        <b/>
        <sz val="9.5"/>
        <rFont val="Times New Roman"/>
        <family val="1"/>
      </rPr>
      <t>III</t>
    </r>
  </si>
  <si>
    <r>
      <rPr>
        <b/>
        <sz val="10.5"/>
        <rFont val="Arial"/>
        <family val="2"/>
      </rPr>
      <t>thép hình H S355JR ( TQ )</t>
    </r>
  </si>
  <si>
    <r>
      <rPr>
        <sz val="10.5"/>
        <rFont val="Arial"/>
        <family val="2"/>
      </rPr>
      <t>150*150*7*10*6000 mm</t>
    </r>
  </si>
  <si>
    <r>
      <rPr>
        <sz val="10.5"/>
        <rFont val="Arial"/>
        <family val="2"/>
      </rPr>
      <t>100*100*6*8*6000 mm</t>
    </r>
  </si>
  <si>
    <r>
      <rPr>
        <b/>
        <sz val="9.5"/>
        <rFont val="Times New Roman"/>
        <family val="1"/>
      </rPr>
      <t>IV</t>
    </r>
  </si>
  <si>
    <r>
      <rPr>
        <b/>
        <sz val="10.5"/>
        <rFont val="Arial"/>
        <family val="2"/>
      </rPr>
      <t>thép tấm S355JR ( HQ )</t>
    </r>
  </si>
  <si>
    <r>
      <rPr>
        <sz val="10.5"/>
        <rFont val="Arial"/>
        <family val="2"/>
      </rPr>
      <t>13*1000*1000 mm</t>
    </r>
  </si>
  <si>
    <r>
      <rPr>
        <sz val="10.5"/>
        <rFont val="Times New Roman"/>
        <family val="1"/>
      </rPr>
      <t>tấm</t>
    </r>
  </si>
  <si>
    <r>
      <rPr>
        <sz val="10.5"/>
        <rFont val="Arial"/>
        <family val="2"/>
      </rPr>
      <t>2*1250*2410mm</t>
    </r>
  </si>
  <si>
    <r>
      <rPr>
        <b/>
        <sz val="9.5"/>
        <rFont val="Times New Roman"/>
        <family val="1"/>
      </rPr>
      <t>V</t>
    </r>
  </si>
  <si>
    <r>
      <rPr>
        <b/>
        <sz val="10.5"/>
        <rFont val="Arial"/>
        <family val="2"/>
      </rPr>
      <t>thép tròn đặc S355JR ( TQ )</t>
    </r>
  </si>
  <si>
    <r>
      <rPr>
        <sz val="10.5"/>
        <rFont val="Arial"/>
        <family val="2"/>
      </rPr>
      <t>Ø 20*6000 mm</t>
    </r>
  </si>
  <si>
    <r>
      <rPr>
        <b/>
        <sz val="10.5"/>
        <rFont val="Arial"/>
        <family val="2"/>
      </rPr>
      <t>thép hộp vuông</t>
    </r>
  </si>
  <si>
    <r>
      <rPr>
        <sz val="10.5"/>
        <rFont val="Arial"/>
        <family val="2"/>
      </rPr>
      <t>100*100*6*6000 mm</t>
    </r>
  </si>
  <si>
    <r>
      <rPr>
        <b/>
        <sz val="7.5"/>
        <rFont val="Times New Roman"/>
        <family val="1"/>
      </rPr>
      <t>TỔNG CỘNG TIỀN HÀNG</t>
    </r>
  </si>
  <si>
    <r>
      <rPr>
        <sz val="9.5"/>
        <rFont val="Times New Roman"/>
        <family val="1"/>
      </rPr>
      <t>THUẾ VAT (</t>
    </r>
    <r>
      <rPr>
        <b/>
        <sz val="9.5"/>
        <rFont val="Times New Roman"/>
        <family val="1"/>
      </rPr>
      <t>10%)</t>
    </r>
  </si>
  <si>
    <r>
      <rPr>
        <sz val="9.5"/>
        <rFont val="Times New Roman"/>
        <family val="1"/>
      </rPr>
      <t>PHÍ VẬN CHUYỂN</t>
    </r>
  </si>
  <si>
    <r>
      <rPr>
        <b/>
        <i/>
        <sz val="9.5"/>
        <rFont val="Times New Roman"/>
        <family val="1"/>
      </rPr>
      <t>chưabao gồm</t>
    </r>
  </si>
  <si>
    <r>
      <rPr>
        <b/>
        <sz val="7.5"/>
        <rFont val="Times New Roman"/>
        <family val="1"/>
      </rPr>
      <t>TỔNG KHỐI LƯỢNG TIỀN HÀNG ĐÃ BAO GỒM THUẾ</t>
    </r>
  </si>
  <si>
    <r>
      <rPr>
        <b/>
        <sz val="9.5"/>
        <rFont val="Times New Roman"/>
        <family val="1"/>
      </rPr>
      <t xml:space="preserve">1:     </t>
    </r>
    <r>
      <rPr>
        <b/>
        <sz val="11.5"/>
        <rFont val="Times New Roman"/>
        <family val="1"/>
      </rPr>
      <t>Thanh toán 100% tiền hàng trước  khi  nhận hàng</t>
    </r>
  </si>
  <si>
    <r>
      <rPr>
        <b/>
        <sz val="8.5"/>
        <rFont val="Times New Roman"/>
        <family val="1"/>
      </rPr>
      <t>2</t>
    </r>
    <r>
      <rPr>
        <sz val="8.5"/>
        <rFont val="Times New Roman"/>
        <family val="1"/>
      </rPr>
      <t xml:space="preserve">. Thời gian giao hàng: </t>
    </r>
    <r>
      <rPr>
        <b/>
        <sz val="10.5"/>
        <rFont val="Times New Roman"/>
        <family val="1"/>
      </rPr>
      <t>Khi nhận được thanh toán của bên mua</t>
    </r>
    <r>
      <rPr>
        <sz val="10.5"/>
        <rFont val="Times New Roman"/>
        <family val="1"/>
      </rPr>
      <t>.</t>
    </r>
  </si>
  <si>
    <r>
      <rPr>
        <b/>
        <sz val="8.5"/>
        <rFont val="Times New Roman"/>
        <family val="1"/>
      </rPr>
      <t>3</t>
    </r>
    <r>
      <rPr>
        <sz val="8.5"/>
        <rFont val="Times New Roman"/>
        <family val="1"/>
      </rPr>
      <t xml:space="preserve">. Địa điểm giao hàng:  </t>
    </r>
    <r>
      <rPr>
        <b/>
        <sz val="10.5"/>
        <rFont val="Times New Roman"/>
        <family val="1"/>
      </rPr>
      <t>Tại bên bán</t>
    </r>
  </si>
  <si>
    <r>
      <rPr>
        <b/>
        <sz val="8.5"/>
        <rFont val="Times New Roman"/>
        <family val="1"/>
      </rPr>
      <t>4</t>
    </r>
    <r>
      <rPr>
        <sz val="8.5"/>
        <rFont val="Times New Roman"/>
        <family val="1"/>
      </rPr>
      <t xml:space="preserve">. Phương thức giao hàng: </t>
    </r>
    <r>
      <rPr>
        <b/>
        <sz val="10.5"/>
        <rFont val="Times New Roman"/>
        <family val="1"/>
      </rPr>
      <t>Theo tấm /cây</t>
    </r>
  </si>
  <si>
    <r>
      <rPr>
        <sz val="8.5"/>
        <rFont val="Times New Roman"/>
        <family val="1"/>
      </rPr>
      <t xml:space="preserve">5. Xuống hàng:  </t>
    </r>
    <r>
      <rPr>
        <b/>
        <sz val="10.5"/>
        <rFont val="Times New Roman"/>
        <family val="1"/>
      </rPr>
      <t>Bên mua xuống hàng</t>
    </r>
  </si>
  <si>
    <r>
      <rPr>
        <b/>
        <sz val="8.5"/>
        <rFont val="Times New Roman"/>
        <family val="1"/>
      </rPr>
      <t>6</t>
    </r>
    <r>
      <rPr>
        <sz val="8.5"/>
        <rFont val="Times New Roman"/>
        <family val="1"/>
      </rPr>
      <t xml:space="preserve">. Dung sai: ( </t>
    </r>
    <r>
      <rPr>
        <b/>
        <sz val="8.5"/>
        <rFont val="Times New Roman"/>
        <family val="1"/>
      </rPr>
      <t xml:space="preserve">+/- 5 % ) </t>
    </r>
    <r>
      <rPr>
        <sz val="8.5"/>
        <rFont val="Times New Roman"/>
        <family val="1"/>
      </rPr>
      <t>theo quy định</t>
    </r>
  </si>
  <si>
    <r>
      <rPr>
        <b/>
        <i/>
        <sz val="9.5"/>
        <rFont val="Times New Roman"/>
        <family val="1"/>
      </rPr>
      <t xml:space="preserve">7.  </t>
    </r>
    <r>
      <rPr>
        <b/>
        <i/>
        <sz val="11.5"/>
        <rFont val="Times New Roman"/>
        <family val="1"/>
      </rPr>
      <t>Báo giá có hiệu lực đến  ngày  23 /  08 / 2019</t>
    </r>
  </si>
  <si>
    <r>
      <rPr>
        <b/>
        <sz val="11.5"/>
        <rFont val="Times New Roman"/>
        <family val="1"/>
      </rPr>
      <t>XÁC NHẬN BÊN MUA</t>
    </r>
  </si>
  <si>
    <r>
      <rPr>
        <b/>
        <sz val="11.5"/>
        <rFont val="Times New Roman"/>
        <family val="1"/>
      </rPr>
      <t>XÁC NHẬN BÊN BÁN ( CTY KIM SƠN)</t>
    </r>
  </si>
  <si>
    <t>Tiền hàng</t>
  </si>
  <si>
    <t>Vận chuyển</t>
  </si>
  <si>
    <t>Hàng+VC</t>
  </si>
  <si>
    <t>Margin</t>
  </si>
  <si>
    <t>Total</t>
  </si>
  <si>
    <t>Profit</t>
  </si>
  <si>
    <t>Balance</t>
  </si>
  <si>
    <t>63*63*6*6000 mm</t>
  </si>
  <si>
    <t>150*150*8*6000 mm</t>
  </si>
  <si>
    <t>120x53x5.5x9 x 6000mm</t>
  </si>
  <si>
    <t> 100x46x4.5x7.6 x 6000mm</t>
  </si>
  <si>
    <t>VI</t>
  </si>
  <si>
    <t>100*100*6*8*6000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</si>
</sst>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Times New Roman"/>
      <charset val="204"/>
    </font>
    <font>
      <b/>
      <sz val="13"/>
      <name val="Tahoma"/>
      <family val="2"/>
    </font>
    <font>
      <b/>
      <sz val="15"/>
      <name val="Tahoma"/>
      <family val="2"/>
    </font>
    <font>
      <b/>
      <sz val="11.5"/>
      <name val="Arial"/>
      <family val="2"/>
    </font>
    <font>
      <b/>
      <sz val="11.5"/>
      <name val="Times New Roman"/>
      <family val="1"/>
    </font>
    <font>
      <b/>
      <sz val="26.5"/>
      <name val="Times New Roman"/>
      <family val="1"/>
    </font>
    <font>
      <b/>
      <sz val="9.5"/>
      <name val="Times New Roman"/>
      <family val="1"/>
    </font>
    <font>
      <b/>
      <sz val="10.5"/>
      <name val="Times New Roman"/>
      <family val="1"/>
    </font>
    <font>
      <sz val="9.5"/>
      <color rgb="FF000000"/>
      <name val="Times New Roman"/>
      <family val="2"/>
    </font>
    <font>
      <sz val="10.5"/>
      <name val="Arial"/>
      <family val="2"/>
    </font>
    <font>
      <sz val="10.5"/>
      <name val="Times New Roman"/>
      <family val="1"/>
    </font>
    <font>
      <sz val="10.5"/>
      <color rgb="FF000000"/>
      <name val="Times New Roman"/>
      <family val="2"/>
    </font>
    <font>
      <b/>
      <sz val="10.5"/>
      <name val="Arial"/>
      <family val="2"/>
    </font>
    <font>
      <b/>
      <sz val="7.5"/>
      <name val="Times New Roman"/>
      <family val="1"/>
    </font>
    <font>
      <b/>
      <sz val="10.5"/>
      <color rgb="FF000000"/>
      <name val="Times New Roman"/>
      <family val="2"/>
    </font>
    <font>
      <i/>
      <sz val="9.5"/>
      <color rgb="FF000000"/>
      <name val="Times New Roman"/>
      <family val="2"/>
    </font>
    <font>
      <sz val="9.5"/>
      <name val="Times New Roman"/>
      <family val="1"/>
    </font>
    <font>
      <b/>
      <i/>
      <sz val="9.5"/>
      <name val="Times New Roman"/>
      <family val="1"/>
    </font>
    <font>
      <b/>
      <sz val="13"/>
      <color rgb="FF6F2F9F"/>
      <name val="Tahoma"/>
      <family val="2"/>
    </font>
    <font>
      <b/>
      <sz val="15"/>
      <color rgb="FF800080"/>
      <name val="Tahoma"/>
      <family val="2"/>
    </font>
    <font>
      <b/>
      <sz val="26.5"/>
      <color rgb="FF6F2F9F"/>
      <name val="Times New Roman"/>
      <family val="1"/>
    </font>
    <font>
      <b/>
      <sz val="13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i/>
      <sz val="11.5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ill="1" applyBorder="1" applyAlignment="1">
      <alignment horizontal="left" vertical="top"/>
    </xf>
    <xf numFmtId="0" fontId="6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 indent="1"/>
    </xf>
    <xf numFmtId="0" fontId="6" fillId="0" borderId="2" xfId="0" applyFont="1" applyFill="1" applyBorder="1" applyAlignment="1">
      <alignment horizontal="left" vertical="top" wrapText="1" indent="5"/>
    </xf>
    <xf numFmtId="0" fontId="7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wrapText="1"/>
    </xf>
    <xf numFmtId="1" fontId="8" fillId="0" borderId="2" xfId="0" applyNumberFormat="1" applyFont="1" applyFill="1" applyBorder="1" applyAlignment="1">
      <alignment horizontal="center" vertical="top" shrinkToFit="1"/>
    </xf>
    <xf numFmtId="0" fontId="9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3" fontId="11" fillId="0" borderId="2" xfId="0" applyNumberFormat="1" applyFont="1" applyFill="1" applyBorder="1" applyAlignment="1">
      <alignment horizontal="right" vertical="top" shrinkToFit="1"/>
    </xf>
    <xf numFmtId="0" fontId="12" fillId="0" borderId="2" xfId="0" applyFont="1" applyFill="1" applyBorder="1" applyAlignment="1">
      <alignment horizontal="center" vertical="top" wrapText="1"/>
    </xf>
    <xf numFmtId="3" fontId="0" fillId="2" borderId="0" xfId="0" applyNumberFormat="1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3" fontId="6" fillId="0" borderId="2" xfId="0" applyNumberFormat="1" applyFont="1" applyFill="1" applyBorder="1" applyAlignment="1">
      <alignment horizontal="center" vertical="top" wrapText="1"/>
    </xf>
    <xf numFmtId="3" fontId="0" fillId="0" borderId="2" xfId="0" applyNumberFormat="1" applyFill="1" applyBorder="1" applyAlignment="1">
      <alignment horizontal="center" wrapText="1"/>
    </xf>
    <xf numFmtId="3" fontId="11" fillId="0" borderId="2" xfId="0" applyNumberFormat="1" applyFont="1" applyFill="1" applyBorder="1" applyAlignment="1">
      <alignment horizontal="center" vertical="top" shrinkToFit="1"/>
    </xf>
    <xf numFmtId="3" fontId="0" fillId="0" borderId="0" xfId="0" applyNumberFormat="1" applyFill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 wrapText="1"/>
    </xf>
    <xf numFmtId="3" fontId="11" fillId="0" borderId="5" xfId="0" applyNumberFormat="1" applyFont="1" applyFill="1" applyBorder="1" applyAlignment="1">
      <alignment horizontal="center" vertical="top" shrinkToFit="1"/>
    </xf>
    <xf numFmtId="3" fontId="11" fillId="0" borderId="5" xfId="0" applyNumberFormat="1" applyFont="1" applyFill="1" applyBorder="1" applyAlignment="1">
      <alignment horizontal="right" vertical="top" shrinkToFit="1"/>
    </xf>
    <xf numFmtId="3" fontId="11" fillId="0" borderId="4" xfId="0" applyNumberFormat="1" applyFont="1" applyFill="1" applyBorder="1" applyAlignment="1">
      <alignment horizontal="right" vertical="top" shrinkToFit="1"/>
    </xf>
    <xf numFmtId="3" fontId="11" fillId="3" borderId="5" xfId="0" applyNumberFormat="1" applyFont="1" applyFill="1" applyBorder="1" applyAlignment="1">
      <alignment horizontal="center" vertical="top" shrinkToFit="1"/>
    </xf>
    <xf numFmtId="3" fontId="11" fillId="3" borderId="5" xfId="0" applyNumberFormat="1" applyFont="1" applyFill="1" applyBorder="1" applyAlignment="1">
      <alignment horizontal="right" vertical="top" shrinkToFit="1"/>
    </xf>
    <xf numFmtId="0" fontId="0" fillId="3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3" fontId="0" fillId="4" borderId="0" xfId="0" applyNumberFormat="1" applyFill="1" applyBorder="1" applyAlignment="1">
      <alignment horizontal="right" vertical="top"/>
    </xf>
    <xf numFmtId="3" fontId="0" fillId="4" borderId="0" xfId="0" applyNumberFormat="1" applyFill="1" applyBorder="1" applyAlignment="1">
      <alignment horizontal="left" vertical="top"/>
    </xf>
    <xf numFmtId="0" fontId="25" fillId="4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center" vertical="top"/>
    </xf>
    <xf numFmtId="4" fontId="0" fillId="4" borderId="0" xfId="0" applyNumberFormat="1" applyFill="1" applyBorder="1" applyAlignment="1">
      <alignment horizontal="right" vertical="top"/>
    </xf>
    <xf numFmtId="3" fontId="26" fillId="4" borderId="0" xfId="0" applyNumberFormat="1" applyFont="1" applyFill="1" applyBorder="1" applyAlignment="1">
      <alignment horizontal="right" vertical="top"/>
    </xf>
    <xf numFmtId="0" fontId="9" fillId="3" borderId="4" xfId="0" applyFont="1" applyFill="1" applyBorder="1" applyAlignment="1">
      <alignment horizontal="center" vertical="top" wrapText="1"/>
    </xf>
    <xf numFmtId="1" fontId="8" fillId="0" borderId="3" xfId="0" applyNumberFormat="1" applyFont="1" applyFill="1" applyBorder="1" applyAlignment="1">
      <alignment horizontal="center" vertical="top" shrinkToFit="1"/>
    </xf>
    <xf numFmtId="1" fontId="8" fillId="5" borderId="2" xfId="0" applyNumberFormat="1" applyFont="1" applyFill="1" applyBorder="1" applyAlignment="1">
      <alignment horizontal="center" vertical="top" shrinkToFit="1"/>
    </xf>
    <xf numFmtId="0" fontId="9" fillId="5" borderId="2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3" fontId="11" fillId="5" borderId="2" xfId="0" applyNumberFormat="1" applyFont="1" applyFill="1" applyBorder="1" applyAlignment="1">
      <alignment horizontal="center" vertical="top" shrinkToFit="1"/>
    </xf>
    <xf numFmtId="3" fontId="11" fillId="5" borderId="2" xfId="0" applyNumberFormat="1" applyFont="1" applyFill="1" applyBorder="1" applyAlignment="1">
      <alignment horizontal="right" vertical="top" shrinkToFit="1"/>
    </xf>
    <xf numFmtId="0" fontId="0" fillId="5" borderId="0" xfId="0" applyFill="1" applyBorder="1" applyAlignment="1">
      <alignment horizontal="left" vertical="top"/>
    </xf>
    <xf numFmtId="3" fontId="0" fillId="5" borderId="0" xfId="0" applyNumberFormat="1" applyFill="1" applyBorder="1" applyAlignment="1">
      <alignment horizontal="right" vertical="top"/>
    </xf>
    <xf numFmtId="3" fontId="0" fillId="5" borderId="0" xfId="0" applyNumberFormat="1" applyFill="1" applyBorder="1" applyAlignment="1">
      <alignment horizontal="left" vertical="top"/>
    </xf>
    <xf numFmtId="0" fontId="0" fillId="0" borderId="2" xfId="0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 indent="6"/>
    </xf>
    <xf numFmtId="0" fontId="0" fillId="0" borderId="5" xfId="0" applyFill="1" applyBorder="1" applyAlignment="1">
      <alignment horizontal="left" vertical="top" wrapText="1" indent="6"/>
    </xf>
    <xf numFmtId="0" fontId="0" fillId="0" borderId="4" xfId="0" applyFill="1" applyBorder="1" applyAlignment="1">
      <alignment horizontal="left" vertical="top" wrapText="1" indent="6"/>
    </xf>
    <xf numFmtId="0" fontId="4" fillId="0" borderId="3" xfId="0" applyFont="1" applyFill="1" applyBorder="1" applyAlignment="1">
      <alignment horizontal="left" vertical="top" wrapText="1" indent="9"/>
    </xf>
    <xf numFmtId="0" fontId="4" fillId="0" borderId="5" xfId="0" applyFont="1" applyFill="1" applyBorder="1" applyAlignment="1">
      <alignment horizontal="left" vertical="top" wrapText="1" indent="9"/>
    </xf>
    <xf numFmtId="0" fontId="4" fillId="0" borderId="4" xfId="0" applyFont="1" applyFill="1" applyBorder="1" applyAlignment="1">
      <alignment horizontal="left" vertical="top" wrapText="1" indent="9"/>
    </xf>
    <xf numFmtId="0" fontId="4" fillId="0" borderId="3" xfId="0" applyFont="1" applyFill="1" applyBorder="1" applyAlignment="1">
      <alignment horizontal="left" vertical="top" wrapText="1" indent="2"/>
    </xf>
    <xf numFmtId="0" fontId="4" fillId="0" borderId="5" xfId="0" applyFont="1" applyFill="1" applyBorder="1" applyAlignment="1">
      <alignment horizontal="left" vertical="top" wrapText="1" indent="2"/>
    </xf>
    <xf numFmtId="0" fontId="4" fillId="0" borderId="4" xfId="0" applyFont="1" applyFill="1" applyBorder="1" applyAlignment="1">
      <alignment horizontal="left" vertical="top" wrapText="1" indent="2"/>
    </xf>
    <xf numFmtId="0" fontId="13" fillId="0" borderId="3" xfId="0" applyFont="1" applyFill="1" applyBorder="1" applyAlignment="1">
      <alignment horizontal="left" vertical="top" wrapText="1" indent="1"/>
    </xf>
    <xf numFmtId="0" fontId="13" fillId="0" borderId="4" xfId="0" applyFont="1" applyFill="1" applyBorder="1" applyAlignment="1">
      <alignment horizontal="left" vertical="top" wrapText="1" indent="1"/>
    </xf>
    <xf numFmtId="3" fontId="14" fillId="0" borderId="3" xfId="0" applyNumberFormat="1" applyFont="1" applyFill="1" applyBorder="1" applyAlignment="1">
      <alignment horizontal="right" vertical="top" shrinkToFit="1"/>
    </xf>
    <xf numFmtId="3" fontId="14" fillId="0" borderId="5" xfId="0" applyNumberFormat="1" applyFont="1" applyFill="1" applyBorder="1" applyAlignment="1">
      <alignment horizontal="right" vertical="top" shrinkToFit="1"/>
    </xf>
    <xf numFmtId="3" fontId="14" fillId="0" borderId="4" xfId="0" applyNumberFormat="1" applyFont="1" applyFill="1" applyBorder="1" applyAlignment="1">
      <alignment horizontal="right" vertical="top" shrinkToFit="1"/>
    </xf>
    <xf numFmtId="0" fontId="13" fillId="0" borderId="3" xfId="0" applyFont="1" applyFill="1" applyBorder="1" applyAlignment="1">
      <alignment horizontal="left" vertical="top" wrapText="1" indent="8"/>
    </xf>
    <xf numFmtId="0" fontId="13" fillId="0" borderId="4" xfId="0" applyFont="1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9"/>
    </xf>
    <xf numFmtId="0" fontId="0" fillId="0" borderId="4" xfId="0" applyFill="1" applyBorder="1" applyAlignment="1">
      <alignment horizontal="left" vertical="top" wrapText="1" indent="9"/>
    </xf>
    <xf numFmtId="3" fontId="15" fillId="0" borderId="3" xfId="0" applyNumberFormat="1" applyFont="1" applyFill="1" applyBorder="1" applyAlignment="1">
      <alignment horizontal="right" vertical="top" shrinkToFit="1"/>
    </xf>
    <xf numFmtId="3" fontId="15" fillId="0" borderId="5" xfId="0" applyNumberFormat="1" applyFont="1" applyFill="1" applyBorder="1" applyAlignment="1">
      <alignment horizontal="right" vertical="top" shrinkToFit="1"/>
    </xf>
    <xf numFmtId="3" fontId="15" fillId="0" borderId="4" xfId="0" applyNumberFormat="1" applyFont="1" applyFill="1" applyBorder="1" applyAlignment="1">
      <alignment horizontal="right" vertical="top" shrinkToFit="1"/>
    </xf>
    <xf numFmtId="0" fontId="16" fillId="0" borderId="3" xfId="0" applyFont="1" applyFill="1" applyBorder="1" applyAlignment="1">
      <alignment horizontal="left" vertical="top" wrapText="1" indent="9"/>
    </xf>
    <xf numFmtId="0" fontId="16" fillId="0" borderId="4" xfId="0" applyFont="1" applyFill="1" applyBorder="1" applyAlignment="1">
      <alignment horizontal="left" vertical="top" wrapText="1" indent="9"/>
    </xf>
    <xf numFmtId="0" fontId="17" fillId="0" borderId="3" xfId="0" applyFont="1" applyFill="1" applyBorder="1" applyAlignment="1">
      <alignment horizontal="right" vertical="top" wrapText="1" indent="1"/>
    </xf>
    <xf numFmtId="0" fontId="17" fillId="0" borderId="5" xfId="0" applyFont="1" applyFill="1" applyBorder="1" applyAlignment="1">
      <alignment horizontal="right" vertical="top" wrapText="1" indent="1"/>
    </xf>
    <xf numFmtId="0" fontId="17" fillId="0" borderId="4" xfId="0" applyFont="1" applyFill="1" applyBorder="1" applyAlignment="1">
      <alignment horizontal="right" vertical="top" wrapText="1" indent="1"/>
    </xf>
    <xf numFmtId="0" fontId="4" fillId="0" borderId="0" xfId="0" applyFont="1" applyFill="1" applyBorder="1" applyAlignment="1">
      <alignment horizontal="left" vertical="top" wrapText="1" indent="18"/>
    </xf>
    <xf numFmtId="0" fontId="0" fillId="0" borderId="0" xfId="0" applyFill="1" applyBorder="1" applyAlignment="1">
      <alignment horizontal="left" vertical="top" wrapText="1" indent="19"/>
    </xf>
    <xf numFmtId="0" fontId="5" fillId="0" borderId="0" xfId="0" applyFont="1" applyFill="1" applyBorder="1" applyAlignment="1">
      <alignment horizontal="left" vertical="top" wrapText="1" indent="14"/>
    </xf>
    <xf numFmtId="0" fontId="4" fillId="0" borderId="0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 indent="15"/>
    </xf>
    <xf numFmtId="0" fontId="1" fillId="0" borderId="0" xfId="0" applyFont="1" applyFill="1" applyBorder="1" applyAlignment="1">
      <alignment horizontal="left" vertical="top" wrapText="1" indent="18"/>
    </xf>
    <xf numFmtId="0" fontId="2" fillId="0" borderId="0" xfId="0" applyFont="1" applyFill="1" applyBorder="1" applyAlignment="1">
      <alignment horizontal="left" vertical="top" wrapText="1" indent="26"/>
    </xf>
    <xf numFmtId="0" fontId="3" fillId="0" borderId="0" xfId="0" applyFont="1" applyFill="1" applyBorder="1" applyAlignment="1">
      <alignment horizontal="left" vertical="top" wrapText="1" indent="18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38965</xdr:rowOff>
    </xdr:from>
    <xdr:to>
      <xdr:col>1</xdr:col>
      <xdr:colOff>1065530</xdr:colOff>
      <xdr:row>7</xdr:row>
      <xdr:rowOff>114433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0830" cy="1417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pkim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B13" zoomScale="115" zoomScaleNormal="115" workbookViewId="0">
      <selection activeCell="D23" sqref="D23"/>
    </sheetView>
  </sheetViews>
  <sheetFormatPr defaultRowHeight="12.75" x14ac:dyDescent="0.2"/>
  <cols>
    <col min="1" max="1" width="8.83203125" style="12" customWidth="1"/>
    <col min="2" max="2" width="47.33203125" style="12" bestFit="1" customWidth="1"/>
    <col min="3" max="3" width="10" style="12" customWidth="1"/>
    <col min="4" max="4" width="11.5" style="16" customWidth="1"/>
    <col min="5" max="5" width="14" customWidth="1"/>
    <col min="6" max="6" width="28.6640625" customWidth="1"/>
    <col min="7" max="7" width="12.6640625" style="24" bestFit="1" customWidth="1"/>
    <col min="8" max="8" width="12.6640625" style="25" bestFit="1" customWidth="1"/>
    <col min="9" max="9" width="10.33203125" style="24" bestFit="1" customWidth="1"/>
    <col min="10" max="10" width="9.33203125" style="24"/>
    <col min="11" max="11" width="11.1640625" style="24" bestFit="1" customWidth="1"/>
    <col min="12" max="12" width="10.1640625" style="25" bestFit="1" customWidth="1"/>
    <col min="13" max="14" width="9.33203125" style="24"/>
  </cols>
  <sheetData>
    <row r="1" spans="1:12" ht="20.25" customHeight="1" x14ac:dyDescent="0.2">
      <c r="A1" s="78" t="s">
        <v>0</v>
      </c>
      <c r="B1" s="78"/>
      <c r="C1" s="78"/>
      <c r="D1" s="78"/>
      <c r="E1" s="78"/>
      <c r="F1" s="78"/>
    </row>
    <row r="2" spans="1:12" ht="23.85" customHeight="1" x14ac:dyDescent="0.2">
      <c r="A2" s="79" t="s">
        <v>1</v>
      </c>
      <c r="B2" s="79"/>
      <c r="C2" s="79"/>
      <c r="D2" s="79"/>
      <c r="E2" s="79"/>
      <c r="F2" s="79"/>
    </row>
    <row r="3" spans="1:12" ht="16.5" customHeight="1" x14ac:dyDescent="0.2">
      <c r="A3" s="80" t="s">
        <v>2</v>
      </c>
      <c r="B3" s="80"/>
      <c r="C3" s="80"/>
      <c r="D3" s="80"/>
      <c r="E3" s="80"/>
      <c r="F3" s="80"/>
    </row>
    <row r="4" spans="1:12" ht="16.7" customHeight="1" x14ac:dyDescent="0.2">
      <c r="A4" s="73" t="s">
        <v>3</v>
      </c>
      <c r="B4" s="73"/>
      <c r="C4" s="73"/>
      <c r="D4" s="73"/>
      <c r="E4" s="73"/>
      <c r="F4" s="73"/>
    </row>
    <row r="5" spans="1:12" ht="17.100000000000001" customHeight="1" x14ac:dyDescent="0.2">
      <c r="A5" s="73" t="s">
        <v>4</v>
      </c>
      <c r="B5" s="73"/>
      <c r="C5" s="73"/>
      <c r="D5" s="73"/>
      <c r="E5" s="73"/>
      <c r="F5" s="73"/>
    </row>
    <row r="6" spans="1:12" ht="17.25" customHeight="1" x14ac:dyDescent="0.2">
      <c r="A6" s="73" t="s">
        <v>5</v>
      </c>
      <c r="B6" s="73"/>
      <c r="C6" s="73"/>
      <c r="D6" s="73"/>
      <c r="E6" s="73"/>
      <c r="F6" s="73"/>
    </row>
    <row r="7" spans="1:12" ht="15" customHeight="1" x14ac:dyDescent="0.2">
      <c r="A7" s="74" t="s">
        <v>6</v>
      </c>
      <c r="B7" s="74"/>
      <c r="C7" s="74"/>
      <c r="D7" s="74"/>
      <c r="E7" s="74"/>
      <c r="F7" s="74"/>
    </row>
    <row r="8" spans="1:12" ht="36.75" customHeight="1" x14ac:dyDescent="0.2">
      <c r="A8" s="75" t="s">
        <v>7</v>
      </c>
      <c r="B8" s="75"/>
      <c r="C8" s="75"/>
      <c r="D8" s="75"/>
      <c r="E8" s="75"/>
      <c r="F8" s="75"/>
    </row>
    <row r="9" spans="1:12" ht="16.5" customHeight="1" x14ac:dyDescent="0.2">
      <c r="A9" s="76" t="s">
        <v>8</v>
      </c>
      <c r="B9" s="76"/>
      <c r="C9" s="76"/>
      <c r="D9" s="76"/>
      <c r="E9" s="76"/>
      <c r="F9" s="76"/>
    </row>
    <row r="10" spans="1:12" ht="18" customHeight="1" x14ac:dyDescent="0.2">
      <c r="A10" s="77" t="s">
        <v>9</v>
      </c>
      <c r="B10" s="77"/>
      <c r="C10" s="77"/>
      <c r="D10" s="77"/>
      <c r="E10" s="77"/>
      <c r="F10" s="77"/>
    </row>
    <row r="11" spans="1:12" ht="24.75" customHeight="1" x14ac:dyDescent="0.2">
      <c r="A11" s="1" t="s">
        <v>10</v>
      </c>
      <c r="B11" s="1" t="s">
        <v>11</v>
      </c>
      <c r="C11" s="1" t="s">
        <v>12</v>
      </c>
      <c r="D11" s="13" t="s">
        <v>13</v>
      </c>
      <c r="E11" s="2" t="s">
        <v>14</v>
      </c>
      <c r="F11" s="3" t="s">
        <v>15</v>
      </c>
    </row>
    <row r="12" spans="1:12" ht="16.5" customHeight="1" x14ac:dyDescent="0.2">
      <c r="A12" s="1" t="s">
        <v>16</v>
      </c>
      <c r="B12" s="4" t="s">
        <v>17</v>
      </c>
      <c r="C12" s="41"/>
      <c r="D12" s="14"/>
      <c r="E12" s="5"/>
      <c r="F12" s="5"/>
    </row>
    <row r="13" spans="1:12" ht="16.5" customHeight="1" x14ac:dyDescent="0.2">
      <c r="A13" s="6">
        <v>1</v>
      </c>
      <c r="B13" s="7" t="s">
        <v>18</v>
      </c>
      <c r="C13" s="8" t="s">
        <v>19</v>
      </c>
      <c r="D13" s="15">
        <v>4</v>
      </c>
      <c r="E13" s="9">
        <v>1449738</v>
      </c>
      <c r="F13" s="9">
        <f>D13*E13</f>
        <v>5798952</v>
      </c>
      <c r="I13" s="24">
        <f>F13/$H$39</f>
        <v>6.3571724523097117E-2</v>
      </c>
      <c r="J13" s="24">
        <f>I13*$H$46</f>
        <v>2566118.0188002624</v>
      </c>
      <c r="K13" s="26">
        <f>J13+F13</f>
        <v>8365070.0188002624</v>
      </c>
      <c r="L13" s="25">
        <f>K13/D13</f>
        <v>2091267.5047000656</v>
      </c>
    </row>
    <row r="14" spans="1:12" ht="16.5" customHeight="1" x14ac:dyDescent="0.2">
      <c r="A14" s="6">
        <v>2</v>
      </c>
      <c r="B14" s="7" t="s">
        <v>20</v>
      </c>
      <c r="C14" s="8" t="s">
        <v>19</v>
      </c>
      <c r="D14" s="15">
        <v>12</v>
      </c>
      <c r="E14" s="9">
        <v>362434</v>
      </c>
      <c r="F14" s="9">
        <f t="shared" ref="F14:F37" si="0">D14*E14</f>
        <v>4349208</v>
      </c>
      <c r="I14" s="24">
        <f t="shared" ref="I14:I37" si="1">F14/$H$39</f>
        <v>4.7678727616584891E-2</v>
      </c>
      <c r="J14" s="24">
        <f t="shared" ref="J14:J37" si="2">I14*$H$46</f>
        <v>1924585.8590156035</v>
      </c>
      <c r="K14" s="26">
        <f t="shared" ref="K14:K37" si="3">J14+F14</f>
        <v>6273793.8590156035</v>
      </c>
      <c r="L14" s="25">
        <f t="shared" ref="L14:L37" si="4">K14/D14</f>
        <v>522816.15491796698</v>
      </c>
    </row>
    <row r="15" spans="1:12" ht="16.5" customHeight="1" x14ac:dyDescent="0.2">
      <c r="A15" s="6">
        <v>3</v>
      </c>
      <c r="B15" s="7" t="s">
        <v>21</v>
      </c>
      <c r="C15" s="8" t="s">
        <v>19</v>
      </c>
      <c r="D15" s="15">
        <v>13</v>
      </c>
      <c r="E15" s="9">
        <v>231958</v>
      </c>
      <c r="F15" s="9">
        <f t="shared" si="0"/>
        <v>3015454</v>
      </c>
      <c r="I15" s="24">
        <f t="shared" si="1"/>
        <v>3.3057285350882593E-2</v>
      </c>
      <c r="J15" s="24">
        <f t="shared" si="2"/>
        <v>1334380.9095614736</v>
      </c>
      <c r="K15" s="26">
        <f t="shared" si="3"/>
        <v>4349834.9095614739</v>
      </c>
      <c r="L15" s="25">
        <f t="shared" si="4"/>
        <v>334602.68535088259</v>
      </c>
    </row>
    <row r="16" spans="1:12" ht="16.5" customHeight="1" x14ac:dyDescent="0.2">
      <c r="A16" s="6">
        <v>4</v>
      </c>
      <c r="B16" s="7" t="s">
        <v>22</v>
      </c>
      <c r="C16" s="8" t="s">
        <v>19</v>
      </c>
      <c r="D16" s="15">
        <v>1</v>
      </c>
      <c r="E16" s="9">
        <v>107585</v>
      </c>
      <c r="F16" s="9">
        <f t="shared" si="0"/>
        <v>107585</v>
      </c>
      <c r="I16" s="24">
        <f t="shared" si="1"/>
        <v>1.1794137945645012E-3</v>
      </c>
      <c r="J16" s="24">
        <f t="shared" si="2"/>
        <v>47607.879329338517</v>
      </c>
      <c r="K16" s="26">
        <f t="shared" si="3"/>
        <v>155192.87932933852</v>
      </c>
      <c r="L16" s="25">
        <f t="shared" si="4"/>
        <v>155192.87932933852</v>
      </c>
    </row>
    <row r="17" spans="1:14" ht="16.5" customHeight="1" x14ac:dyDescent="0.2">
      <c r="A17" s="6">
        <v>5</v>
      </c>
      <c r="B17" s="7" t="s">
        <v>23</v>
      </c>
      <c r="C17" s="8" t="s">
        <v>19</v>
      </c>
      <c r="D17" s="15">
        <v>1</v>
      </c>
      <c r="E17" s="9">
        <v>1171998</v>
      </c>
      <c r="F17" s="9">
        <f t="shared" si="0"/>
        <v>1171998</v>
      </c>
      <c r="I17" s="24">
        <f t="shared" si="1"/>
        <v>1.2848172221053181E-2</v>
      </c>
      <c r="J17" s="24">
        <f t="shared" si="2"/>
        <v>518625.63887369138</v>
      </c>
      <c r="K17" s="26">
        <f t="shared" si="3"/>
        <v>1690623.6388736914</v>
      </c>
      <c r="L17" s="25">
        <f t="shared" si="4"/>
        <v>1690623.6388736914</v>
      </c>
    </row>
    <row r="18" spans="1:14" ht="16.5" customHeight="1" x14ac:dyDescent="0.2">
      <c r="A18" s="6">
        <v>6</v>
      </c>
      <c r="B18" s="7" t="s">
        <v>24</v>
      </c>
      <c r="C18" s="8" t="s">
        <v>19</v>
      </c>
      <c r="D18" s="15">
        <v>1</v>
      </c>
      <c r="E18" s="9">
        <v>659249</v>
      </c>
      <c r="F18" s="9">
        <f t="shared" si="0"/>
        <v>659249</v>
      </c>
      <c r="I18" s="24">
        <f t="shared" si="1"/>
        <v>7.2270982446702879E-3</v>
      </c>
      <c r="J18" s="24">
        <f t="shared" si="2"/>
        <v>291726.97718071373</v>
      </c>
      <c r="K18" s="26">
        <f t="shared" si="3"/>
        <v>950975.97718071379</v>
      </c>
      <c r="L18" s="25">
        <f t="shared" si="4"/>
        <v>950975.97718071379</v>
      </c>
    </row>
    <row r="19" spans="1:14" ht="16.5" customHeight="1" x14ac:dyDescent="0.2">
      <c r="A19" s="6">
        <v>7</v>
      </c>
      <c r="B19" s="7" t="s">
        <v>65</v>
      </c>
      <c r="C19" s="8" t="s">
        <v>19</v>
      </c>
      <c r="D19" s="15">
        <v>1</v>
      </c>
      <c r="E19" s="9">
        <v>605329</v>
      </c>
      <c r="F19" s="9">
        <f t="shared" si="0"/>
        <v>605329</v>
      </c>
      <c r="I19" s="24">
        <f t="shared" si="1"/>
        <v>6.6359936129565924E-3</v>
      </c>
      <c r="J19" s="24">
        <f t="shared" si="2"/>
        <v>267866.6169684357</v>
      </c>
      <c r="K19" s="26">
        <f t="shared" si="3"/>
        <v>873195.6169684357</v>
      </c>
      <c r="L19" s="25">
        <f t="shared" si="4"/>
        <v>873195.6169684357</v>
      </c>
    </row>
    <row r="20" spans="1:14" ht="16.5" customHeight="1" x14ac:dyDescent="0.2">
      <c r="A20" s="6">
        <v>8</v>
      </c>
      <c r="B20" s="7" t="s">
        <v>66</v>
      </c>
      <c r="C20" s="8" t="s">
        <v>19</v>
      </c>
      <c r="D20" s="15">
        <v>4</v>
      </c>
      <c r="E20" s="9">
        <v>1848430</v>
      </c>
      <c r="F20" s="9">
        <f t="shared" si="0"/>
        <v>7393720</v>
      </c>
      <c r="I20" s="24">
        <f t="shared" si="1"/>
        <v>8.1054564866360965E-2</v>
      </c>
      <c r="J20" s="24">
        <f t="shared" si="2"/>
        <v>3271825.3432626924</v>
      </c>
      <c r="K20" s="26">
        <f t="shared" si="3"/>
        <v>10665545.343262693</v>
      </c>
      <c r="L20" s="25">
        <f t="shared" si="4"/>
        <v>2666386.3358156732</v>
      </c>
    </row>
    <row r="21" spans="1:14" ht="16.5" customHeight="1" x14ac:dyDescent="0.2">
      <c r="A21" s="1" t="s">
        <v>25</v>
      </c>
      <c r="B21" s="10" t="s">
        <v>26</v>
      </c>
      <c r="C21" s="41"/>
      <c r="D21" s="14"/>
      <c r="E21" s="5"/>
      <c r="F21" s="9">
        <f t="shared" si="0"/>
        <v>0</v>
      </c>
      <c r="I21" s="24">
        <f t="shared" si="1"/>
        <v>0</v>
      </c>
      <c r="J21" s="24">
        <f t="shared" si="2"/>
        <v>0</v>
      </c>
      <c r="K21" s="26">
        <f t="shared" si="3"/>
        <v>0</v>
      </c>
    </row>
    <row r="22" spans="1:14" ht="16.5" customHeight="1" x14ac:dyDescent="0.2">
      <c r="A22" s="6">
        <v>1</v>
      </c>
      <c r="B22" s="7" t="s">
        <v>27</v>
      </c>
      <c r="C22" s="8" t="s">
        <v>19</v>
      </c>
      <c r="D22" s="15">
        <v>13</v>
      </c>
      <c r="E22" s="9">
        <v>1930680</v>
      </c>
      <c r="F22" s="9">
        <f t="shared" si="0"/>
        <v>25098840</v>
      </c>
      <c r="I22" s="24">
        <f t="shared" si="1"/>
        <v>0.27514912044957279</v>
      </c>
      <c r="J22" s="24">
        <f t="shared" si="2"/>
        <v>11106590.565844446</v>
      </c>
      <c r="K22" s="26">
        <f t="shared" si="3"/>
        <v>36205430.565844446</v>
      </c>
      <c r="L22" s="25">
        <f t="shared" si="4"/>
        <v>2785033.1204495728</v>
      </c>
    </row>
    <row r="23" spans="1:14" ht="16.5" customHeight="1" x14ac:dyDescent="0.2">
      <c r="A23" s="6">
        <v>2</v>
      </c>
      <c r="B23" s="7" t="s">
        <v>28</v>
      </c>
      <c r="C23" s="8" t="s">
        <v>19</v>
      </c>
      <c r="D23" s="15">
        <v>1</v>
      </c>
      <c r="E23" s="9">
        <v>971560</v>
      </c>
      <c r="F23" s="9">
        <f t="shared" si="0"/>
        <v>971560</v>
      </c>
      <c r="I23" s="24">
        <f t="shared" si="1"/>
        <v>1.0650845993838238E-2</v>
      </c>
      <c r="J23" s="24">
        <f t="shared" si="2"/>
        <v>429928.99791989708</v>
      </c>
      <c r="K23" s="26">
        <f t="shared" si="3"/>
        <v>1401488.9979198971</v>
      </c>
      <c r="L23" s="25">
        <f t="shared" si="4"/>
        <v>1401488.9979198971</v>
      </c>
    </row>
    <row r="24" spans="1:14" ht="16.5" customHeight="1" x14ac:dyDescent="0.2">
      <c r="A24" s="6">
        <v>3</v>
      </c>
      <c r="B24" s="7" t="s">
        <v>29</v>
      </c>
      <c r="C24" s="8" t="s">
        <v>19</v>
      </c>
      <c r="D24" s="15">
        <v>3</v>
      </c>
      <c r="E24" s="9">
        <v>2127900</v>
      </c>
      <c r="F24" s="9">
        <f t="shared" si="0"/>
        <v>6383700</v>
      </c>
      <c r="I24" s="24">
        <f t="shared" si="1"/>
        <v>6.9982096392261064E-2</v>
      </c>
      <c r="J24" s="24">
        <f t="shared" si="2"/>
        <v>2824877.2530993936</v>
      </c>
      <c r="K24" s="26">
        <f t="shared" si="3"/>
        <v>9208577.2530993931</v>
      </c>
      <c r="L24" s="25">
        <f t="shared" si="4"/>
        <v>3069525.751033131</v>
      </c>
    </row>
    <row r="25" spans="1:14" s="23" customFormat="1" ht="16.5" customHeight="1" x14ac:dyDescent="0.2">
      <c r="A25" s="6">
        <v>4</v>
      </c>
      <c r="B25" s="31" t="s">
        <v>67</v>
      </c>
      <c r="C25" s="42" t="s">
        <v>19</v>
      </c>
      <c r="D25" s="21">
        <v>1</v>
      </c>
      <c r="E25" s="22">
        <v>971568</v>
      </c>
      <c r="F25" s="9">
        <f t="shared" si="0"/>
        <v>971568</v>
      </c>
      <c r="G25" s="24"/>
      <c r="H25" s="25"/>
      <c r="I25" s="24">
        <f t="shared" si="1"/>
        <v>1.0650933694822172E-2</v>
      </c>
      <c r="J25" s="24">
        <f t="shared" si="2"/>
        <v>429932.5380326882</v>
      </c>
      <c r="K25" s="26">
        <f t="shared" si="3"/>
        <v>1401500.5380326882</v>
      </c>
      <c r="L25" s="25">
        <f t="shared" si="4"/>
        <v>1401500.5380326882</v>
      </c>
      <c r="M25" s="24"/>
      <c r="N25" s="24"/>
    </row>
    <row r="26" spans="1:14" s="23" customFormat="1" ht="16.5" customHeight="1" x14ac:dyDescent="0.2">
      <c r="A26" s="6">
        <v>5</v>
      </c>
      <c r="B26" s="31" t="s">
        <v>68</v>
      </c>
      <c r="C26" s="42" t="s">
        <v>19</v>
      </c>
      <c r="D26" s="21">
        <v>4</v>
      </c>
      <c r="E26" s="22">
        <v>892286</v>
      </c>
      <c r="F26" s="9">
        <f t="shared" si="0"/>
        <v>3569144</v>
      </c>
      <c r="G26" s="24"/>
      <c r="H26" s="25"/>
      <c r="I26" s="24">
        <f t="shared" si="1"/>
        <v>3.9127180075169611E-2</v>
      </c>
      <c r="J26" s="24">
        <f t="shared" si="2"/>
        <v>1579396.5409772049</v>
      </c>
      <c r="K26" s="26">
        <f t="shared" si="3"/>
        <v>5148540.5409772051</v>
      </c>
      <c r="L26" s="25">
        <f t="shared" si="4"/>
        <v>1287135.1352443013</v>
      </c>
      <c r="M26" s="24"/>
      <c r="N26" s="24"/>
    </row>
    <row r="27" spans="1:14" ht="16.5" customHeight="1" x14ac:dyDescent="0.2">
      <c r="A27" s="1" t="s">
        <v>30</v>
      </c>
      <c r="B27" s="10" t="s">
        <v>31</v>
      </c>
      <c r="C27" s="41"/>
      <c r="D27" s="14"/>
      <c r="E27" s="5"/>
      <c r="F27" s="9">
        <f t="shared" si="0"/>
        <v>0</v>
      </c>
      <c r="I27" s="24">
        <f t="shared" si="1"/>
        <v>0</v>
      </c>
      <c r="J27" s="24">
        <f t="shared" si="2"/>
        <v>0</v>
      </c>
      <c r="K27" s="26">
        <f t="shared" si="3"/>
        <v>0</v>
      </c>
    </row>
    <row r="28" spans="1:14" ht="16.5" customHeight="1" x14ac:dyDescent="0.2">
      <c r="A28" s="6">
        <v>1</v>
      </c>
      <c r="B28" s="7" t="s">
        <v>32</v>
      </c>
      <c r="C28" s="8" t="s">
        <v>19</v>
      </c>
      <c r="D28" s="15">
        <v>1</v>
      </c>
      <c r="E28" s="9">
        <v>3269700</v>
      </c>
      <c r="F28" s="9">
        <f t="shared" si="0"/>
        <v>3269700</v>
      </c>
      <c r="I28" s="24">
        <f t="shared" si="1"/>
        <v>3.5844488396036156E-2</v>
      </c>
      <c r="J28" s="24">
        <f t="shared" si="2"/>
        <v>1446888.34914847</v>
      </c>
      <c r="K28" s="26">
        <f t="shared" si="3"/>
        <v>4716588.34914847</v>
      </c>
      <c r="L28" s="25">
        <f t="shared" si="4"/>
        <v>4716588.34914847</v>
      </c>
    </row>
    <row r="29" spans="1:14" ht="16.5" customHeight="1" x14ac:dyDescent="0.2">
      <c r="A29" s="6">
        <v>2</v>
      </c>
      <c r="B29" s="7" t="s">
        <v>33</v>
      </c>
      <c r="C29" s="8" t="s">
        <v>19</v>
      </c>
      <c r="D29" s="15">
        <v>2</v>
      </c>
      <c r="E29" s="9">
        <v>1769790</v>
      </c>
      <c r="F29" s="9">
        <f t="shared" si="0"/>
        <v>3539580</v>
      </c>
      <c r="I29" s="24">
        <f t="shared" si="1"/>
        <v>3.8803081089042318E-2</v>
      </c>
      <c r="J29" s="24">
        <f t="shared" si="2"/>
        <v>1566314.0541575502</v>
      </c>
      <c r="K29" s="26">
        <f t="shared" si="3"/>
        <v>5105894.0541575504</v>
      </c>
      <c r="L29" s="25">
        <f t="shared" si="4"/>
        <v>2552947.0270787752</v>
      </c>
    </row>
    <row r="30" spans="1:14" s="23" customFormat="1" ht="16.5" customHeight="1" x14ac:dyDescent="0.2">
      <c r="A30" s="6">
        <v>3</v>
      </c>
      <c r="B30" s="31" t="s">
        <v>70</v>
      </c>
      <c r="C30" s="42" t="s">
        <v>19</v>
      </c>
      <c r="D30" s="21">
        <v>1</v>
      </c>
      <c r="E30" s="22">
        <v>1806000</v>
      </c>
      <c r="F30" s="9">
        <f t="shared" si="0"/>
        <v>1806000</v>
      </c>
      <c r="G30" s="24"/>
      <c r="H30" s="25"/>
      <c r="I30" s="24">
        <f t="shared" si="1"/>
        <v>1.9798497123051442E-2</v>
      </c>
      <c r="J30" s="24">
        <f t="shared" si="2"/>
        <v>799180.46259966877</v>
      </c>
      <c r="K30" s="26">
        <f t="shared" si="3"/>
        <v>2605180.4625996687</v>
      </c>
      <c r="L30" s="25">
        <f t="shared" si="4"/>
        <v>2605180.4625996687</v>
      </c>
      <c r="M30" s="24"/>
      <c r="N30" s="24"/>
    </row>
    <row r="31" spans="1:14" ht="16.5" customHeight="1" x14ac:dyDescent="0.2">
      <c r="A31" s="1" t="s">
        <v>34</v>
      </c>
      <c r="B31" s="10" t="s">
        <v>35</v>
      </c>
      <c r="C31" s="41"/>
      <c r="D31" s="14"/>
      <c r="E31" s="5"/>
      <c r="F31" s="9">
        <f t="shared" si="0"/>
        <v>0</v>
      </c>
      <c r="I31" s="24">
        <f t="shared" si="1"/>
        <v>0</v>
      </c>
      <c r="J31" s="24">
        <f t="shared" si="2"/>
        <v>0</v>
      </c>
      <c r="K31" s="26">
        <f t="shared" si="3"/>
        <v>0</v>
      </c>
    </row>
    <row r="32" spans="1:14" ht="16.5" customHeight="1" x14ac:dyDescent="0.2">
      <c r="A32" s="6">
        <v>1</v>
      </c>
      <c r="B32" s="7" t="s">
        <v>36</v>
      </c>
      <c r="C32" s="8" t="s">
        <v>37</v>
      </c>
      <c r="D32" s="15">
        <v>1</v>
      </c>
      <c r="E32" s="9">
        <v>1938950</v>
      </c>
      <c r="F32" s="9">
        <f t="shared" si="0"/>
        <v>1938950</v>
      </c>
      <c r="I32" s="24">
        <f t="shared" si="1"/>
        <v>2.1255977849800992E-2</v>
      </c>
      <c r="J32" s="24">
        <f t="shared" si="2"/>
        <v>858012.71204741288</v>
      </c>
      <c r="K32" s="26">
        <f t="shared" si="3"/>
        <v>2796962.712047413</v>
      </c>
      <c r="L32" s="25">
        <f t="shared" si="4"/>
        <v>2796962.712047413</v>
      </c>
    </row>
    <row r="33" spans="1:12" s="38" customFormat="1" ht="16.5" customHeight="1" x14ac:dyDescent="0.2">
      <c r="A33" s="33">
        <v>2</v>
      </c>
      <c r="B33" s="34" t="s">
        <v>38</v>
      </c>
      <c r="C33" s="35" t="s">
        <v>37</v>
      </c>
      <c r="D33" s="36">
        <v>17</v>
      </c>
      <c r="E33" s="37">
        <v>756740</v>
      </c>
      <c r="F33" s="37">
        <f t="shared" si="0"/>
        <v>12864580</v>
      </c>
      <c r="H33" s="39"/>
      <c r="I33" s="38">
        <f t="shared" si="1"/>
        <v>0.14102954048685776</v>
      </c>
      <c r="J33" s="38">
        <f t="shared" si="2"/>
        <v>5692758.0263291504</v>
      </c>
      <c r="K33" s="40">
        <f t="shared" si="3"/>
        <v>18557338.026329152</v>
      </c>
      <c r="L33" s="39">
        <f t="shared" si="4"/>
        <v>1091608.1191958324</v>
      </c>
    </row>
    <row r="34" spans="1:12" ht="16.5" customHeight="1" x14ac:dyDescent="0.2">
      <c r="A34" s="1" t="s">
        <v>39</v>
      </c>
      <c r="B34" s="10" t="s">
        <v>40</v>
      </c>
      <c r="C34" s="41"/>
      <c r="D34" s="14"/>
      <c r="E34" s="5"/>
      <c r="F34" s="9">
        <f t="shared" si="0"/>
        <v>0</v>
      </c>
      <c r="I34" s="24">
        <f t="shared" si="1"/>
        <v>0</v>
      </c>
      <c r="J34" s="24">
        <f t="shared" si="2"/>
        <v>0</v>
      </c>
      <c r="K34" s="26">
        <f t="shared" si="3"/>
        <v>0</v>
      </c>
    </row>
    <row r="35" spans="1:12" ht="16.5" customHeight="1" x14ac:dyDescent="0.2">
      <c r="A35" s="6">
        <v>1</v>
      </c>
      <c r="B35" s="7" t="s">
        <v>41</v>
      </c>
      <c r="C35" s="8" t="s">
        <v>19</v>
      </c>
      <c r="D35" s="15">
        <v>3</v>
      </c>
      <c r="E35" s="9">
        <v>375000</v>
      </c>
      <c r="F35" s="9">
        <f t="shared" si="0"/>
        <v>1125000</v>
      </c>
      <c r="I35" s="24">
        <f t="shared" si="1"/>
        <v>1.233295086568819E-2</v>
      </c>
      <c r="J35" s="24">
        <f>I35*$H$46</f>
        <v>497828.36125394644</v>
      </c>
      <c r="K35" s="26">
        <f t="shared" si="3"/>
        <v>1622828.3612539466</v>
      </c>
      <c r="L35" s="25">
        <f t="shared" si="4"/>
        <v>540942.78708464885</v>
      </c>
    </row>
    <row r="36" spans="1:12" ht="16.5" customHeight="1" x14ac:dyDescent="0.2">
      <c r="A36" s="1" t="s">
        <v>69</v>
      </c>
      <c r="B36" s="10" t="s">
        <v>42</v>
      </c>
      <c r="C36" s="41"/>
      <c r="D36" s="14"/>
      <c r="E36" s="5"/>
      <c r="F36" s="9">
        <f t="shared" si="0"/>
        <v>0</v>
      </c>
      <c r="I36" s="24">
        <f t="shared" si="1"/>
        <v>0</v>
      </c>
      <c r="J36" s="24">
        <f t="shared" si="2"/>
        <v>0</v>
      </c>
      <c r="K36" s="26">
        <f t="shared" si="3"/>
        <v>0</v>
      </c>
    </row>
    <row r="37" spans="1:12" ht="16.5" customHeight="1" x14ac:dyDescent="0.2">
      <c r="A37" s="6">
        <v>1</v>
      </c>
      <c r="B37" s="7" t="s">
        <v>43</v>
      </c>
      <c r="C37" s="8" t="s">
        <v>19</v>
      </c>
      <c r="D37" s="15">
        <v>3</v>
      </c>
      <c r="E37" s="9">
        <v>2192976</v>
      </c>
      <c r="F37" s="9">
        <f t="shared" si="0"/>
        <v>6578928</v>
      </c>
      <c r="I37" s="24">
        <f t="shared" si="1"/>
        <v>7.212230735368913E-2</v>
      </c>
      <c r="J37" s="24">
        <f t="shared" si="2"/>
        <v>2911268.3955979585</v>
      </c>
      <c r="K37" s="26">
        <f t="shared" si="3"/>
        <v>9490196.3955979589</v>
      </c>
      <c r="L37" s="25">
        <f t="shared" si="4"/>
        <v>3163398.7985326531</v>
      </c>
    </row>
    <row r="38" spans="1:12" ht="16.5" customHeight="1" x14ac:dyDescent="0.2">
      <c r="A38" s="32"/>
      <c r="B38" s="17"/>
      <c r="C38" s="43"/>
      <c r="D38" s="18"/>
      <c r="E38" s="19"/>
      <c r="F38" s="20"/>
      <c r="K38" s="26"/>
    </row>
    <row r="39" spans="1:12" ht="15" customHeight="1" x14ac:dyDescent="0.2">
      <c r="A39" s="61" t="s">
        <v>44</v>
      </c>
      <c r="B39" s="62"/>
      <c r="C39" s="58"/>
      <c r="D39" s="59"/>
      <c r="E39" s="59"/>
      <c r="F39" s="60"/>
      <c r="G39" s="27" t="s">
        <v>58</v>
      </c>
      <c r="H39" s="25">
        <f>SUM(F13:F37)</f>
        <v>91219045</v>
      </c>
      <c r="I39" s="28">
        <f>SUM(I13:I37)</f>
        <v>1</v>
      </c>
      <c r="K39" s="26">
        <f>SUM(K13:K37)</f>
        <v>131584758.50000003</v>
      </c>
    </row>
    <row r="40" spans="1:12" ht="14.45" customHeight="1" x14ac:dyDescent="0.2">
      <c r="A40" s="63" t="s">
        <v>45</v>
      </c>
      <c r="B40" s="64"/>
      <c r="C40" s="65">
        <v>17192994</v>
      </c>
      <c r="D40" s="66"/>
      <c r="E40" s="66"/>
      <c r="F40" s="67"/>
      <c r="G40" s="27" t="s">
        <v>59</v>
      </c>
      <c r="H40" s="25">
        <v>10000000</v>
      </c>
      <c r="K40" s="26"/>
    </row>
    <row r="41" spans="1:12" ht="14.45" customHeight="1" x14ac:dyDescent="0.2">
      <c r="A41" s="68" t="s">
        <v>46</v>
      </c>
      <c r="B41" s="69"/>
      <c r="C41" s="70" t="s">
        <v>47</v>
      </c>
      <c r="D41" s="71"/>
      <c r="E41" s="71"/>
      <c r="F41" s="72"/>
      <c r="G41" s="27" t="s">
        <v>60</v>
      </c>
      <c r="H41" s="25">
        <f>SUM(H39:H40)</f>
        <v>101219045</v>
      </c>
      <c r="K41" s="26"/>
    </row>
    <row r="42" spans="1:12" ht="15" customHeight="1" x14ac:dyDescent="0.2">
      <c r="A42" s="56" t="s">
        <v>48</v>
      </c>
      <c r="B42" s="57"/>
      <c r="C42" s="58">
        <v>189122936</v>
      </c>
      <c r="D42" s="59"/>
      <c r="E42" s="59"/>
      <c r="F42" s="60"/>
      <c r="G42" s="27" t="s">
        <v>61</v>
      </c>
      <c r="H42" s="29">
        <v>0.3</v>
      </c>
      <c r="K42" s="26"/>
    </row>
    <row r="43" spans="1:12" ht="16.5" customHeight="1" x14ac:dyDescent="0.2">
      <c r="A43" s="47" t="s">
        <v>49</v>
      </c>
      <c r="B43" s="48"/>
      <c r="C43" s="48"/>
      <c r="D43" s="48"/>
      <c r="E43" s="48"/>
      <c r="F43" s="49"/>
      <c r="G43" s="27" t="s">
        <v>62</v>
      </c>
      <c r="H43" s="30">
        <f>H41*(1+H42)</f>
        <v>131584758.5</v>
      </c>
      <c r="K43" s="26"/>
    </row>
    <row r="44" spans="1:12" ht="15" customHeight="1" x14ac:dyDescent="0.2">
      <c r="A44" s="47" t="s">
        <v>50</v>
      </c>
      <c r="B44" s="48"/>
      <c r="C44" s="48"/>
      <c r="D44" s="48"/>
      <c r="E44" s="48"/>
      <c r="F44" s="49"/>
      <c r="G44" s="27" t="s">
        <v>63</v>
      </c>
      <c r="H44" s="11">
        <f>H43-H41</f>
        <v>30365713.5</v>
      </c>
      <c r="K44" s="26"/>
    </row>
    <row r="45" spans="1:12" ht="15" customHeight="1" x14ac:dyDescent="0.2">
      <c r="A45" s="47" t="s">
        <v>51</v>
      </c>
      <c r="B45" s="48"/>
      <c r="C45" s="48"/>
      <c r="D45" s="48"/>
      <c r="E45" s="48"/>
      <c r="F45" s="49"/>
      <c r="K45" s="26"/>
    </row>
    <row r="46" spans="1:12" ht="15" customHeight="1" x14ac:dyDescent="0.2">
      <c r="A46" s="47" t="s">
        <v>52</v>
      </c>
      <c r="B46" s="48"/>
      <c r="C46" s="48"/>
      <c r="D46" s="48"/>
      <c r="E46" s="48"/>
      <c r="F46" s="49"/>
      <c r="G46" s="27" t="s">
        <v>64</v>
      </c>
      <c r="H46" s="25">
        <f>H43-H39</f>
        <v>40365713.5</v>
      </c>
      <c r="K46" s="26"/>
    </row>
    <row r="47" spans="1:12" ht="15" customHeight="1" x14ac:dyDescent="0.2">
      <c r="A47" s="47" t="s">
        <v>53</v>
      </c>
      <c r="B47" s="48"/>
      <c r="C47" s="48"/>
      <c r="D47" s="48"/>
      <c r="E47" s="48"/>
      <c r="F47" s="49"/>
      <c r="K47" s="26"/>
    </row>
    <row r="48" spans="1:12" ht="14.45" customHeight="1" x14ac:dyDescent="0.2">
      <c r="A48" s="47" t="s">
        <v>54</v>
      </c>
      <c r="B48" s="48"/>
      <c r="C48" s="48"/>
      <c r="D48" s="48"/>
      <c r="E48" s="48"/>
      <c r="F48" s="49"/>
      <c r="K48" s="26"/>
    </row>
    <row r="49" spans="1:11" ht="16.5" customHeight="1" x14ac:dyDescent="0.2">
      <c r="A49" s="47" t="s">
        <v>55</v>
      </c>
      <c r="B49" s="48"/>
      <c r="C49" s="48"/>
      <c r="D49" s="48"/>
      <c r="E49" s="48"/>
      <c r="F49" s="49"/>
      <c r="K49" s="26"/>
    </row>
    <row r="50" spans="1:11" ht="16.5" customHeight="1" x14ac:dyDescent="0.2">
      <c r="A50" s="50" t="s">
        <v>56</v>
      </c>
      <c r="B50" s="51"/>
      <c r="C50" s="52"/>
      <c r="D50" s="53" t="s">
        <v>57</v>
      </c>
      <c r="E50" s="54"/>
      <c r="F50" s="55"/>
      <c r="K50" s="26"/>
    </row>
    <row r="51" spans="1:11" ht="122.25" customHeight="1" x14ac:dyDescent="0.2">
      <c r="A51" s="44"/>
      <c r="B51" s="45"/>
      <c r="C51" s="46"/>
      <c r="D51" s="44"/>
      <c r="E51" s="45"/>
      <c r="F51" s="46"/>
    </row>
  </sheetData>
  <mergeCells count="29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39:B39"/>
    <mergeCell ref="C39:F39"/>
    <mergeCell ref="A40:B40"/>
    <mergeCell ref="C40:F40"/>
    <mergeCell ref="A41:B41"/>
    <mergeCell ref="C41:F41"/>
    <mergeCell ref="A42:B42"/>
    <mergeCell ref="C42:F42"/>
    <mergeCell ref="A43:F43"/>
    <mergeCell ref="A44:F44"/>
    <mergeCell ref="A45:F45"/>
    <mergeCell ref="A51:C51"/>
    <mergeCell ref="D51:F51"/>
    <mergeCell ref="A46:F46"/>
    <mergeCell ref="A47:F47"/>
    <mergeCell ref="A48:F48"/>
    <mergeCell ref="A49:F49"/>
    <mergeCell ref="A50:C50"/>
    <mergeCell ref="D50:F50"/>
  </mergeCells>
  <hyperlinks>
    <hyperlink ref="A7" r:id="rId1" display="http://www.thepkimson.com/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2019-08-14T16:28:08Z</dcterms:created>
  <dcterms:modified xsi:type="dcterms:W3CDTF">2019-08-23T07:54:13Z</dcterms:modified>
</cp:coreProperties>
</file>