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250" activeTab="1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N16" i="2" l="1"/>
  <c r="M15" i="1"/>
  <c r="O8" i="1"/>
  <c r="O9" i="1"/>
  <c r="O10" i="1"/>
  <c r="O11" i="1"/>
  <c r="O12" i="1"/>
  <c r="O13" i="1"/>
  <c r="O7" i="1"/>
  <c r="P9" i="2"/>
  <c r="P10" i="2"/>
  <c r="P11" i="2"/>
  <c r="P12" i="2"/>
  <c r="P13" i="2"/>
  <c r="P14" i="2"/>
  <c r="P8" i="2"/>
  <c r="L9" i="2"/>
  <c r="L10" i="2"/>
  <c r="L11" i="2"/>
  <c r="L12" i="2"/>
  <c r="L13" i="2"/>
  <c r="L14" i="2"/>
  <c r="L8" i="2"/>
  <c r="K29" i="2"/>
  <c r="M10" i="2" s="1"/>
  <c r="N10" i="2" s="1"/>
  <c r="O10" i="2" s="1"/>
  <c r="K26" i="2"/>
  <c r="K27" i="2" s="1"/>
  <c r="K24" i="2"/>
  <c r="H15" i="2"/>
  <c r="K15" i="2"/>
  <c r="K9" i="2"/>
  <c r="K10" i="2"/>
  <c r="K11" i="2"/>
  <c r="K12" i="2"/>
  <c r="K13" i="2"/>
  <c r="K14" i="2"/>
  <c r="K8" i="2"/>
  <c r="K8" i="1"/>
  <c r="K9" i="1"/>
  <c r="K10" i="1"/>
  <c r="K11" i="1"/>
  <c r="K12" i="1"/>
  <c r="K13" i="1"/>
  <c r="K7" i="1"/>
  <c r="J29" i="1"/>
  <c r="L11" i="1" s="1"/>
  <c r="M11" i="1" s="1"/>
  <c r="N11" i="1" s="1"/>
  <c r="J25" i="1"/>
  <c r="J26" i="1" s="1"/>
  <c r="J23" i="1"/>
  <c r="J14" i="1"/>
  <c r="M8" i="2" l="1"/>
  <c r="N8" i="2" s="1"/>
  <c r="M13" i="2"/>
  <c r="N13" i="2" s="1"/>
  <c r="O13" i="2" s="1"/>
  <c r="M9" i="2"/>
  <c r="N9" i="2" s="1"/>
  <c r="O9" i="2" s="1"/>
  <c r="M12" i="2"/>
  <c r="N12" i="2" s="1"/>
  <c r="O12" i="2" s="1"/>
  <c r="M11" i="2"/>
  <c r="N11" i="2" s="1"/>
  <c r="O11" i="2" s="1"/>
  <c r="M14" i="2"/>
  <c r="N14" i="2" s="1"/>
  <c r="O14" i="2" s="1"/>
  <c r="L7" i="1"/>
  <c r="M7" i="1" s="1"/>
  <c r="L13" i="1"/>
  <c r="M13" i="1" s="1"/>
  <c r="N13" i="1" s="1"/>
  <c r="L9" i="1"/>
  <c r="M9" i="1" s="1"/>
  <c r="N9" i="1" s="1"/>
  <c r="L12" i="1"/>
  <c r="M12" i="1" s="1"/>
  <c r="N12" i="1" s="1"/>
  <c r="L8" i="1"/>
  <c r="M8" i="1" s="1"/>
  <c r="N8" i="1" s="1"/>
  <c r="L10" i="1"/>
  <c r="M10" i="1" s="1"/>
  <c r="N10" i="1" s="1"/>
  <c r="J8" i="1"/>
  <c r="J9" i="1"/>
  <c r="J10" i="1"/>
  <c r="J11" i="1"/>
  <c r="J12" i="1"/>
  <c r="J13" i="1"/>
  <c r="J7" i="1"/>
  <c r="N15" i="2" l="1"/>
  <c r="O8" i="2"/>
  <c r="M14" i="1"/>
  <c r="N7" i="1"/>
</calcChain>
</file>

<file path=xl/sharedStrings.xml><?xml version="1.0" encoding="utf-8"?>
<sst xmlns="http://schemas.openxmlformats.org/spreadsheetml/2006/main" count="97" uniqueCount="33">
  <si>
    <t>Material</t>
  </si>
  <si>
    <t>Size</t>
  </si>
  <si>
    <t>(mm)</t>
  </si>
  <si>
    <t>pc</t>
  </si>
  <si>
    <t>Wt</t>
  </si>
  <si>
    <t>(kg)</t>
  </si>
  <si>
    <t>Unit</t>
  </si>
  <si>
    <t>Unit price</t>
  </si>
  <si>
    <t>(USD/pc)</t>
  </si>
  <si>
    <t>Titanium TP340 (Type2)  Hot Plate</t>
  </si>
  <si>
    <t>25x45x148</t>
  </si>
  <si>
    <t>25x45x152</t>
  </si>
  <si>
    <t>25x45x219</t>
  </si>
  <si>
    <t>25x45x227</t>
  </si>
  <si>
    <t>25x45x300</t>
  </si>
  <si>
    <t>25x45x900</t>
  </si>
  <si>
    <t>25x45x1400</t>
  </si>
  <si>
    <t>(USD)</t>
  </si>
  <si>
    <t>Total price</t>
  </si>
  <si>
    <t>Total</t>
  </si>
  <si>
    <t>Sum</t>
  </si>
  <si>
    <t>Margin</t>
  </si>
  <si>
    <t>Profit</t>
  </si>
  <si>
    <t>-</t>
  </si>
  <si>
    <t>Shipping cost</t>
  </si>
  <si>
    <t>COO cost</t>
  </si>
  <si>
    <t>Bank cost</t>
  </si>
  <si>
    <t>Custom clearance cost</t>
  </si>
  <si>
    <t>Import tax cost</t>
  </si>
  <si>
    <t>To door cost</t>
  </si>
  <si>
    <t>VAT cost</t>
  </si>
  <si>
    <t>SUM</t>
  </si>
  <si>
    <t>Titanium TP340 (Type2) Hot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</si>
</sst>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29"/>
  <sheetViews>
    <sheetView workbookViewId="0">
      <selection activeCell="M16" sqref="M16"/>
    </sheetView>
  </sheetViews>
  <sheetFormatPr defaultRowHeight="15" x14ac:dyDescent="0.25"/>
  <cols>
    <col min="4" max="4" width="31.28515625" bestFit="1" customWidth="1"/>
    <col min="5" max="5" width="11" bestFit="1" customWidth="1"/>
    <col min="9" max="9" width="20.85546875" bestFit="1" customWidth="1"/>
    <col min="13" max="13" width="10" bestFit="1" customWidth="1"/>
    <col min="15" max="15" width="10.140625" style="2" bestFit="1" customWidth="1"/>
  </cols>
  <sheetData>
    <row r="4" spans="4:16" x14ac:dyDescent="0.25">
      <c r="D4" t="s">
        <v>0</v>
      </c>
      <c r="F4" t="s">
        <v>3</v>
      </c>
      <c r="G4" t="s">
        <v>4</v>
      </c>
      <c r="H4" t="s">
        <v>6</v>
      </c>
      <c r="I4" t="s">
        <v>7</v>
      </c>
      <c r="J4" t="s">
        <v>18</v>
      </c>
    </row>
    <row r="5" spans="4:16" x14ac:dyDescent="0.25">
      <c r="E5" t="s">
        <v>1</v>
      </c>
      <c r="G5" t="s">
        <v>5</v>
      </c>
      <c r="I5" t="s">
        <v>8</v>
      </c>
      <c r="J5" t="s">
        <v>17</v>
      </c>
      <c r="N5">
        <v>23450</v>
      </c>
    </row>
    <row r="6" spans="4:16" x14ac:dyDescent="0.25">
      <c r="E6" t="s">
        <v>2</v>
      </c>
    </row>
    <row r="7" spans="4:16" x14ac:dyDescent="0.25">
      <c r="D7" t="s">
        <v>32</v>
      </c>
      <c r="E7" t="s">
        <v>10</v>
      </c>
      <c r="F7">
        <v>4</v>
      </c>
      <c r="G7">
        <v>3</v>
      </c>
      <c r="H7" t="s">
        <v>3</v>
      </c>
      <c r="I7">
        <v>73.599999999999994</v>
      </c>
      <c r="J7">
        <f>F7*I7</f>
        <v>294.39999999999998</v>
      </c>
      <c r="K7">
        <f>J7/$J$14</f>
        <v>6.1425445908259914E-2</v>
      </c>
      <c r="L7">
        <f>K7*$J$29</f>
        <v>54.229351725358143</v>
      </c>
      <c r="M7">
        <f>J7+L7</f>
        <v>348.62935172535811</v>
      </c>
      <c r="N7">
        <f>M7/F7</f>
        <v>87.157337931339526</v>
      </c>
      <c r="O7" s="2">
        <f>N7*$N$5</f>
        <v>2043839.5744899118</v>
      </c>
      <c r="P7">
        <v>2043839.5744899099</v>
      </c>
    </row>
    <row r="8" spans="4:16" x14ac:dyDescent="0.25">
      <c r="D8" t="s">
        <v>9</v>
      </c>
      <c r="E8" t="s">
        <v>11</v>
      </c>
      <c r="F8">
        <v>4</v>
      </c>
      <c r="G8">
        <v>3.1</v>
      </c>
      <c r="H8" t="s">
        <v>3</v>
      </c>
      <c r="I8">
        <v>75.540000000000006</v>
      </c>
      <c r="J8">
        <f t="shared" ref="J8:J13" si="0">F8*I8</f>
        <v>302.16000000000003</v>
      </c>
      <c r="K8">
        <f t="shared" ref="K8:K13" si="1">J8/$J$14</f>
        <v>6.3044540542254821E-2</v>
      </c>
      <c r="L8">
        <f t="shared" ref="L8:L13" si="2">K8*$J$29</f>
        <v>55.658766702901559</v>
      </c>
      <c r="M8">
        <f t="shared" ref="M8:M13" si="3">J8+L8</f>
        <v>357.8187667029016</v>
      </c>
      <c r="N8">
        <f t="shared" ref="N8:N13" si="4">M8/F8</f>
        <v>89.4546916757254</v>
      </c>
      <c r="O8" s="2">
        <f t="shared" ref="O8:O13" si="5">N8*$N$5</f>
        <v>2097712.5197957605</v>
      </c>
      <c r="P8">
        <v>2097712.51979576</v>
      </c>
    </row>
    <row r="9" spans="4:16" x14ac:dyDescent="0.25">
      <c r="D9" t="s">
        <v>9</v>
      </c>
      <c r="E9" t="s">
        <v>12</v>
      </c>
      <c r="F9">
        <v>7</v>
      </c>
      <c r="G9">
        <v>7.8</v>
      </c>
      <c r="H9" t="s">
        <v>3</v>
      </c>
      <c r="I9">
        <v>106.56</v>
      </c>
      <c r="J9">
        <f t="shared" si="0"/>
        <v>745.92000000000007</v>
      </c>
      <c r="K9">
        <f t="shared" si="1"/>
        <v>0.15563338523060205</v>
      </c>
      <c r="L9">
        <f t="shared" si="2"/>
        <v>137.40067268674983</v>
      </c>
      <c r="M9">
        <f t="shared" si="3"/>
        <v>883.32067268674996</v>
      </c>
      <c r="N9">
        <f t="shared" si="4"/>
        <v>126.18866752667857</v>
      </c>
      <c r="O9" s="2">
        <f t="shared" si="5"/>
        <v>2959124.2535006125</v>
      </c>
      <c r="P9">
        <v>2959124.2535006101</v>
      </c>
    </row>
    <row r="10" spans="4:16" x14ac:dyDescent="0.25">
      <c r="D10" t="s">
        <v>9</v>
      </c>
      <c r="E10" t="s">
        <v>13</v>
      </c>
      <c r="F10">
        <v>7</v>
      </c>
      <c r="G10">
        <v>8.1</v>
      </c>
      <c r="H10" t="s">
        <v>3</v>
      </c>
      <c r="I10">
        <v>110.01</v>
      </c>
      <c r="J10">
        <f t="shared" si="0"/>
        <v>770.07</v>
      </c>
      <c r="K10">
        <f t="shared" si="1"/>
        <v>0.160672191340264</v>
      </c>
      <c r="L10">
        <f t="shared" si="2"/>
        <v>141.84917419547062</v>
      </c>
      <c r="M10">
        <f t="shared" si="3"/>
        <v>911.91917419547065</v>
      </c>
      <c r="N10">
        <f t="shared" si="4"/>
        <v>130.2741677422101</v>
      </c>
      <c r="O10" s="2">
        <f t="shared" si="5"/>
        <v>3054929.2335548266</v>
      </c>
      <c r="P10">
        <v>3054929.2335548298</v>
      </c>
    </row>
    <row r="11" spans="4:16" x14ac:dyDescent="0.25">
      <c r="D11" t="s">
        <v>9</v>
      </c>
      <c r="E11" t="s">
        <v>14</v>
      </c>
      <c r="F11">
        <v>4</v>
      </c>
      <c r="G11">
        <v>6.1</v>
      </c>
      <c r="H11" t="s">
        <v>3</v>
      </c>
      <c r="I11">
        <v>140.94</v>
      </c>
      <c r="J11">
        <f t="shared" si="0"/>
        <v>563.76</v>
      </c>
      <c r="K11">
        <f t="shared" si="1"/>
        <v>0.11762639057486621</v>
      </c>
      <c r="L11">
        <f t="shared" si="2"/>
        <v>103.84626130668447</v>
      </c>
      <c r="M11">
        <f t="shared" si="3"/>
        <v>667.60626130668447</v>
      </c>
      <c r="N11">
        <f t="shared" si="4"/>
        <v>166.90156532667112</v>
      </c>
      <c r="O11" s="2">
        <f t="shared" si="5"/>
        <v>3913841.7069104379</v>
      </c>
      <c r="P11">
        <v>3913841.7069104402</v>
      </c>
    </row>
    <row r="12" spans="4:16" x14ac:dyDescent="0.25">
      <c r="D12" t="s">
        <v>9</v>
      </c>
      <c r="E12" t="s">
        <v>15</v>
      </c>
      <c r="F12">
        <v>2</v>
      </c>
      <c r="G12">
        <v>9.1</v>
      </c>
      <c r="H12" t="s">
        <v>3</v>
      </c>
      <c r="I12">
        <v>425.75</v>
      </c>
      <c r="J12">
        <f t="shared" si="0"/>
        <v>851.5</v>
      </c>
      <c r="K12">
        <f t="shared" si="1"/>
        <v>0.17766225268642433</v>
      </c>
      <c r="L12">
        <f t="shared" si="2"/>
        <v>156.84882131162522</v>
      </c>
      <c r="M12">
        <f t="shared" si="3"/>
        <v>1008.3488213116252</v>
      </c>
      <c r="N12">
        <f t="shared" si="4"/>
        <v>504.17441065581261</v>
      </c>
      <c r="O12" s="2">
        <f t="shared" si="5"/>
        <v>11822889.929878805</v>
      </c>
      <c r="P12">
        <v>11822889.929878799</v>
      </c>
    </row>
    <row r="13" spans="4:16" x14ac:dyDescent="0.25">
      <c r="D13" t="s">
        <v>9</v>
      </c>
      <c r="E13" t="s">
        <v>16</v>
      </c>
      <c r="F13">
        <v>2</v>
      </c>
      <c r="G13">
        <v>14.2</v>
      </c>
      <c r="H13" t="s">
        <v>3</v>
      </c>
      <c r="I13">
        <v>632.49599999999998</v>
      </c>
      <c r="J13">
        <f t="shared" si="0"/>
        <v>1264.992</v>
      </c>
      <c r="K13">
        <f t="shared" si="1"/>
        <v>0.26393579371732856</v>
      </c>
      <c r="L13">
        <f t="shared" si="2"/>
        <v>233.01527207121009</v>
      </c>
      <c r="M13">
        <f t="shared" si="3"/>
        <v>1498.0072720712101</v>
      </c>
      <c r="N13">
        <f t="shared" si="4"/>
        <v>749.00363603560504</v>
      </c>
      <c r="O13" s="2">
        <f t="shared" si="5"/>
        <v>17564135.265034936</v>
      </c>
      <c r="P13">
        <v>17564135.265034899</v>
      </c>
    </row>
    <row r="14" spans="4:16" x14ac:dyDescent="0.25">
      <c r="I14" t="s">
        <v>20</v>
      </c>
      <c r="J14">
        <f>SUM(J7:J13)</f>
        <v>4792.8020000000006</v>
      </c>
      <c r="M14">
        <f>SUM(M7:M13)</f>
        <v>5675.6503200000006</v>
      </c>
    </row>
    <row r="15" spans="4:16" x14ac:dyDescent="0.25">
      <c r="I15" t="s">
        <v>24</v>
      </c>
      <c r="J15">
        <v>0</v>
      </c>
      <c r="M15">
        <f>M14*N5</f>
        <v>133094000.00400001</v>
      </c>
    </row>
    <row r="16" spans="4:16" x14ac:dyDescent="0.25">
      <c r="I16" t="s">
        <v>25</v>
      </c>
    </row>
    <row r="17" spans="9:10" x14ac:dyDescent="0.25">
      <c r="I17" t="s">
        <v>26</v>
      </c>
      <c r="J17" s="1" t="s">
        <v>23</v>
      </c>
    </row>
    <row r="18" spans="9:10" x14ac:dyDescent="0.25">
      <c r="I18" t="s">
        <v>27</v>
      </c>
      <c r="J18" s="1" t="s">
        <v>23</v>
      </c>
    </row>
    <row r="19" spans="9:10" x14ac:dyDescent="0.25">
      <c r="I19" t="s">
        <v>28</v>
      </c>
      <c r="J19" s="1" t="s">
        <v>23</v>
      </c>
    </row>
    <row r="20" spans="9:10" x14ac:dyDescent="0.25">
      <c r="I20" t="s">
        <v>29</v>
      </c>
      <c r="J20" s="1">
        <v>100</v>
      </c>
    </row>
    <row r="21" spans="9:10" x14ac:dyDescent="0.25">
      <c r="I21" t="s">
        <v>30</v>
      </c>
      <c r="J21" s="1" t="s">
        <v>23</v>
      </c>
    </row>
    <row r="22" spans="9:10" x14ac:dyDescent="0.25">
      <c r="J22" s="1"/>
    </row>
    <row r="23" spans="9:10" x14ac:dyDescent="0.25">
      <c r="I23" t="s">
        <v>31</v>
      </c>
      <c r="J23" s="1">
        <f>SUM(J14:J21)</f>
        <v>4892.8020000000006</v>
      </c>
    </row>
    <row r="24" spans="9:10" x14ac:dyDescent="0.25">
      <c r="I24" t="s">
        <v>21</v>
      </c>
      <c r="J24" s="1">
        <v>0.16</v>
      </c>
    </row>
    <row r="25" spans="9:10" x14ac:dyDescent="0.25">
      <c r="I25" t="s">
        <v>19</v>
      </c>
      <c r="J25" s="1">
        <f>J23*(1+J24)</f>
        <v>5675.6503200000006</v>
      </c>
    </row>
    <row r="26" spans="9:10" x14ac:dyDescent="0.25">
      <c r="I26" t="s">
        <v>22</v>
      </c>
      <c r="J26" s="1">
        <f>J25-J23</f>
        <v>782.84832000000006</v>
      </c>
    </row>
    <row r="27" spans="9:10" x14ac:dyDescent="0.25">
      <c r="J27" s="1"/>
    </row>
    <row r="29" spans="9:10" x14ac:dyDescent="0.25">
      <c r="J29">
        <f>J25-J14</f>
        <v>882.84832000000006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Q29"/>
  <sheetViews>
    <sheetView tabSelected="1" topLeftCell="B4" workbookViewId="0">
      <selection activeCell="E21" sqref="E21"/>
    </sheetView>
  </sheetViews>
  <sheetFormatPr defaultRowHeight="15" x14ac:dyDescent="0.25"/>
  <cols>
    <col min="5" max="5" width="31.28515625" bestFit="1" customWidth="1"/>
    <col min="6" max="6" width="11" bestFit="1" customWidth="1"/>
    <col min="10" max="10" width="20.85546875" bestFit="1" customWidth="1"/>
    <col min="14" max="14" width="11" bestFit="1" customWidth="1"/>
    <col min="16" max="16" width="10.140625" style="2" bestFit="1" customWidth="1"/>
  </cols>
  <sheetData>
    <row r="5" spans="5:17" x14ac:dyDescent="0.25">
      <c r="E5" t="s">
        <v>0</v>
      </c>
      <c r="G5" t="s">
        <v>3</v>
      </c>
      <c r="H5" t="s">
        <v>4</v>
      </c>
      <c r="I5" t="s">
        <v>6</v>
      </c>
      <c r="J5" t="s">
        <v>7</v>
      </c>
      <c r="K5" t="s">
        <v>18</v>
      </c>
    </row>
    <row r="6" spans="5:17" x14ac:dyDescent="0.25">
      <c r="F6" t="s">
        <v>1</v>
      </c>
      <c r="H6" t="s">
        <v>5</v>
      </c>
      <c r="J6" t="s">
        <v>8</v>
      </c>
      <c r="K6" t="s">
        <v>17</v>
      </c>
      <c r="O6">
        <v>23450</v>
      </c>
    </row>
    <row r="7" spans="5:17" x14ac:dyDescent="0.25">
      <c r="F7" t="s">
        <v>2</v>
      </c>
    </row>
    <row r="8" spans="5:17" x14ac:dyDescent="0.25">
      <c r="E8" t="s">
        <v>9</v>
      </c>
      <c r="F8" t="s">
        <v>10</v>
      </c>
      <c r="G8">
        <v>40</v>
      </c>
      <c r="H8">
        <v>30</v>
      </c>
      <c r="I8" t="s">
        <v>3</v>
      </c>
      <c r="J8">
        <v>68.27</v>
      </c>
      <c r="K8">
        <f>G8*J8</f>
        <v>2730.7999999999997</v>
      </c>
      <c r="L8">
        <f>K8/$K$15</f>
        <v>6.0666109797927734E-2</v>
      </c>
      <c r="M8">
        <f>L8*$K$29</f>
        <v>451.00253747311916</v>
      </c>
      <c r="N8">
        <f>K8+M8</f>
        <v>3181.8025374731187</v>
      </c>
      <c r="O8">
        <f>N8/G8</f>
        <v>79.545063436827974</v>
      </c>
      <c r="P8" s="2">
        <f>O8*$O$6</f>
        <v>1865331.7375936159</v>
      </c>
      <c r="Q8">
        <v>1865331.7375936201</v>
      </c>
    </row>
    <row r="9" spans="5:17" x14ac:dyDescent="0.25">
      <c r="E9" t="s">
        <v>9</v>
      </c>
      <c r="F9" t="s">
        <v>11</v>
      </c>
      <c r="G9">
        <v>40</v>
      </c>
      <c r="H9">
        <v>30.8</v>
      </c>
      <c r="I9" t="s">
        <v>3</v>
      </c>
      <c r="J9">
        <v>70.150000000000006</v>
      </c>
      <c r="K9">
        <f t="shared" ref="K9:K14" si="0">G9*J9</f>
        <v>2806</v>
      </c>
      <c r="L9">
        <f t="shared" ref="L9:L14" si="1">K9/$K$15</f>
        <v>6.2336716014715556E-2</v>
      </c>
      <c r="M9">
        <f t="shared" ref="M9:M14" si="2">L9*$K$29</f>
        <v>463.42211811541398</v>
      </c>
      <c r="N9">
        <f t="shared" ref="N9:N14" si="3">K9+M9</f>
        <v>3269.4221181154139</v>
      </c>
      <c r="O9">
        <f t="shared" ref="O9:O14" si="4">N9/G9</f>
        <v>81.735552952885342</v>
      </c>
      <c r="P9" s="2">
        <f t="shared" ref="P9:P14" si="5">O9*$O$6</f>
        <v>1916698.7167451612</v>
      </c>
      <c r="Q9">
        <v>1916698.7167451601</v>
      </c>
    </row>
    <row r="10" spans="5:17" x14ac:dyDescent="0.25">
      <c r="E10" t="s">
        <v>9</v>
      </c>
      <c r="F10" t="s">
        <v>12</v>
      </c>
      <c r="G10">
        <v>70</v>
      </c>
      <c r="H10">
        <v>77.8</v>
      </c>
      <c r="I10" t="s">
        <v>3</v>
      </c>
      <c r="J10">
        <v>98.93</v>
      </c>
      <c r="K10">
        <f t="shared" si="0"/>
        <v>6925.1</v>
      </c>
      <c r="L10">
        <f t="shared" si="1"/>
        <v>0.15384461584943218</v>
      </c>
      <c r="M10">
        <f t="shared" si="2"/>
        <v>1143.7079508770682</v>
      </c>
      <c r="N10">
        <f t="shared" si="3"/>
        <v>8068.8079508770688</v>
      </c>
      <c r="O10">
        <f t="shared" si="4"/>
        <v>115.26868501252956</v>
      </c>
      <c r="P10" s="2">
        <f t="shared" si="5"/>
        <v>2703050.6635438181</v>
      </c>
      <c r="Q10">
        <v>2703050.6635438199</v>
      </c>
    </row>
    <row r="11" spans="5:17" x14ac:dyDescent="0.25">
      <c r="E11" t="s">
        <v>9</v>
      </c>
      <c r="F11" t="s">
        <v>13</v>
      </c>
      <c r="G11">
        <v>70</v>
      </c>
      <c r="H11">
        <v>80.599999999999994</v>
      </c>
      <c r="I11" t="s">
        <v>3</v>
      </c>
      <c r="J11">
        <v>102.19</v>
      </c>
      <c r="K11">
        <f t="shared" si="0"/>
        <v>7153.3</v>
      </c>
      <c r="L11">
        <f t="shared" si="1"/>
        <v>0.15891419482112074</v>
      </c>
      <c r="M11">
        <f t="shared" si="2"/>
        <v>1181.3960931985</v>
      </c>
      <c r="N11">
        <f t="shared" si="3"/>
        <v>8334.6960931984995</v>
      </c>
      <c r="O11">
        <f t="shared" si="4"/>
        <v>119.06708704569284</v>
      </c>
      <c r="P11" s="2">
        <f t="shared" si="5"/>
        <v>2792123.191221497</v>
      </c>
      <c r="Q11">
        <v>2792123.1912214998</v>
      </c>
    </row>
    <row r="12" spans="5:17" x14ac:dyDescent="0.25">
      <c r="E12" t="s">
        <v>9</v>
      </c>
      <c r="F12" t="s">
        <v>14</v>
      </c>
      <c r="G12">
        <v>40</v>
      </c>
      <c r="H12">
        <v>60.9</v>
      </c>
      <c r="I12" t="s">
        <v>3</v>
      </c>
      <c r="J12">
        <v>134</v>
      </c>
      <c r="K12">
        <f t="shared" si="0"/>
        <v>5360</v>
      </c>
      <c r="L12">
        <f t="shared" si="1"/>
        <v>0.11907512396253576</v>
      </c>
      <c r="M12">
        <f t="shared" si="2"/>
        <v>885.22542875930822</v>
      </c>
      <c r="N12">
        <f t="shared" si="3"/>
        <v>6245.2254287593078</v>
      </c>
      <c r="O12">
        <f t="shared" si="4"/>
        <v>156.13063571898269</v>
      </c>
      <c r="P12" s="2">
        <f t="shared" si="5"/>
        <v>3661263.407610144</v>
      </c>
      <c r="Q12">
        <v>3661263.4076101398</v>
      </c>
    </row>
    <row r="13" spans="5:17" x14ac:dyDescent="0.25">
      <c r="E13" t="s">
        <v>9</v>
      </c>
      <c r="F13" t="s">
        <v>15</v>
      </c>
      <c r="G13">
        <v>20</v>
      </c>
      <c r="H13">
        <v>91.3</v>
      </c>
      <c r="I13" t="s">
        <v>3</v>
      </c>
      <c r="J13">
        <v>395.04</v>
      </c>
      <c r="K13">
        <f t="shared" si="0"/>
        <v>7900.8</v>
      </c>
      <c r="L13">
        <f t="shared" si="1"/>
        <v>0.17552028720209004</v>
      </c>
      <c r="M13">
        <f t="shared" si="2"/>
        <v>1304.8487066308849</v>
      </c>
      <c r="N13">
        <f t="shared" si="3"/>
        <v>9205.6487066308855</v>
      </c>
      <c r="O13">
        <f t="shared" si="4"/>
        <v>460.28243533154426</v>
      </c>
      <c r="P13" s="2">
        <f t="shared" si="5"/>
        <v>10793623.108524714</v>
      </c>
      <c r="Q13">
        <v>10793623.108524701</v>
      </c>
    </row>
    <row r="14" spans="5:17" x14ac:dyDescent="0.25">
      <c r="E14" t="s">
        <v>9</v>
      </c>
      <c r="F14" t="s">
        <v>16</v>
      </c>
      <c r="G14">
        <v>20</v>
      </c>
      <c r="H14">
        <v>142.1</v>
      </c>
      <c r="I14" t="s">
        <v>3</v>
      </c>
      <c r="J14">
        <v>606.88</v>
      </c>
      <c r="K14">
        <f t="shared" si="0"/>
        <v>12137.6</v>
      </c>
      <c r="L14">
        <f t="shared" si="1"/>
        <v>0.269642952352178</v>
      </c>
      <c r="M14">
        <f t="shared" si="2"/>
        <v>2004.573164945705</v>
      </c>
      <c r="N14">
        <f t="shared" si="3"/>
        <v>14142.173164945705</v>
      </c>
      <c r="O14">
        <f t="shared" si="4"/>
        <v>707.10865824728523</v>
      </c>
      <c r="P14" s="2">
        <f t="shared" si="5"/>
        <v>16581698.035898838</v>
      </c>
      <c r="Q14">
        <v>16581698.035898799</v>
      </c>
    </row>
    <row r="15" spans="5:17" x14ac:dyDescent="0.25">
      <c r="H15">
        <f>SUM(H8:H14)</f>
        <v>513.5</v>
      </c>
      <c r="J15" t="s">
        <v>20</v>
      </c>
      <c r="K15">
        <f>SUM(K8:K14)</f>
        <v>45013.599999999999</v>
      </c>
      <c r="N15">
        <f>SUM(N8:N14)</f>
        <v>52447.775999999998</v>
      </c>
    </row>
    <row r="16" spans="5:17" x14ac:dyDescent="0.25">
      <c r="J16" t="s">
        <v>24</v>
      </c>
      <c r="K16" s="1">
        <v>0</v>
      </c>
      <c r="N16">
        <f>N15*O6</f>
        <v>1229900347.2</v>
      </c>
    </row>
    <row r="17" spans="10:11" x14ac:dyDescent="0.25">
      <c r="J17" t="s">
        <v>25</v>
      </c>
      <c r="K17" s="1" t="s">
        <v>23</v>
      </c>
    </row>
    <row r="18" spans="10:11" x14ac:dyDescent="0.25">
      <c r="J18" t="s">
        <v>26</v>
      </c>
      <c r="K18" s="1" t="s">
        <v>23</v>
      </c>
    </row>
    <row r="19" spans="10:11" x14ac:dyDescent="0.25">
      <c r="J19" t="s">
        <v>27</v>
      </c>
      <c r="K19" s="1" t="s">
        <v>23</v>
      </c>
    </row>
    <row r="20" spans="10:11" x14ac:dyDescent="0.25">
      <c r="J20" t="s">
        <v>28</v>
      </c>
      <c r="K20" s="1" t="s">
        <v>23</v>
      </c>
    </row>
    <row r="21" spans="10:11" x14ac:dyDescent="0.25">
      <c r="J21" t="s">
        <v>29</v>
      </c>
      <c r="K21" s="1">
        <v>200</v>
      </c>
    </row>
    <row r="22" spans="10:11" x14ac:dyDescent="0.25">
      <c r="J22" t="s">
        <v>30</v>
      </c>
      <c r="K22" s="1" t="s">
        <v>23</v>
      </c>
    </row>
    <row r="24" spans="10:11" x14ac:dyDescent="0.25">
      <c r="J24" t="s">
        <v>31</v>
      </c>
      <c r="K24">
        <f>SUM(K15:K22)</f>
        <v>45213.599999999999</v>
      </c>
    </row>
    <row r="25" spans="10:11" x14ac:dyDescent="0.25">
      <c r="J25" t="s">
        <v>21</v>
      </c>
      <c r="K25">
        <v>0.16</v>
      </c>
    </row>
    <row r="26" spans="10:11" x14ac:dyDescent="0.25">
      <c r="J26" t="s">
        <v>19</v>
      </c>
      <c r="K26">
        <f>K24*(1+K25)</f>
        <v>52447.775999999998</v>
      </c>
    </row>
    <row r="27" spans="10:11" x14ac:dyDescent="0.25">
      <c r="J27" t="s">
        <v>22</v>
      </c>
      <c r="K27">
        <f>K26-K24</f>
        <v>7234.1759999999995</v>
      </c>
    </row>
    <row r="29" spans="10:11" x14ac:dyDescent="0.25">
      <c r="K29">
        <f>K26-K15</f>
        <v>7434.1759999999995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Phu Nguyen</cp:lastModifiedBy>
  <dcterms:created xsi:type="dcterms:W3CDTF">2019-06-11T05:09:58Z</dcterms:created>
  <dcterms:modified xsi:type="dcterms:W3CDTF">2019-06-11T05:34:34Z</dcterms:modified>
</cp:coreProperties>
</file>