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alcMode="manual"/>
</workbook>
</file>

<file path=xl/calcChain.xml><?xml version="1.0" encoding="utf-8"?>
<calcChain xmlns="http://schemas.openxmlformats.org/spreadsheetml/2006/main">
  <c r="Q4" i="1" l="1"/>
  <c r="Q18" i="1" s="1"/>
  <c r="K16" i="1" l="1"/>
  <c r="K15" i="1"/>
  <c r="K14" i="1"/>
  <c r="K13" i="1"/>
  <c r="K12" i="1"/>
  <c r="K11" i="1"/>
  <c r="K10" i="1"/>
  <c r="K9" i="1"/>
  <c r="K8" i="1"/>
  <c r="K7" i="1"/>
  <c r="K6" i="1"/>
  <c r="K5" i="1"/>
  <c r="K4" i="1"/>
  <c r="M14" i="1" l="1"/>
  <c r="K17" i="1"/>
  <c r="K26" i="1" s="1"/>
  <c r="K28" i="1" s="1"/>
  <c r="K31" i="1" s="1"/>
  <c r="M10" i="1" l="1"/>
  <c r="N10" i="1" s="1"/>
  <c r="P10" i="1" s="1"/>
  <c r="Q10" i="1" s="1"/>
  <c r="M5" i="1"/>
  <c r="N5" i="1" s="1"/>
  <c r="P5" i="1" s="1"/>
  <c r="Q5" i="1" s="1"/>
  <c r="M4" i="1"/>
  <c r="M6" i="1"/>
  <c r="N6" i="1" s="1"/>
  <c r="P6" i="1" s="1"/>
  <c r="M16" i="1"/>
  <c r="N16" i="1" s="1"/>
  <c r="P16" i="1" s="1"/>
  <c r="Q16" i="1" s="1"/>
  <c r="M15" i="1"/>
  <c r="N15" i="1" s="1"/>
  <c r="P15" i="1" s="1"/>
  <c r="Q15" i="1" s="1"/>
  <c r="M13" i="1"/>
  <c r="N13" i="1" s="1"/>
  <c r="P13" i="1" s="1"/>
  <c r="Q13" i="1" s="1"/>
  <c r="M12" i="1"/>
  <c r="N12" i="1" s="1"/>
  <c r="P12" i="1" s="1"/>
  <c r="Q12" i="1" s="1"/>
  <c r="M11" i="1"/>
  <c r="N11" i="1" s="1"/>
  <c r="P11" i="1" s="1"/>
  <c r="Q11" i="1" s="1"/>
  <c r="N14" i="1"/>
  <c r="P14" i="1" s="1"/>
  <c r="Q14" i="1" s="1"/>
  <c r="M9" i="1"/>
  <c r="N9" i="1" s="1"/>
  <c r="P9" i="1" s="1"/>
  <c r="Q9" i="1" s="1"/>
  <c r="M8" i="1"/>
  <c r="N8" i="1" s="1"/>
  <c r="P8" i="1" s="1"/>
  <c r="Q8" i="1" s="1"/>
  <c r="M7" i="1"/>
  <c r="N7" i="1" s="1"/>
  <c r="P7" i="1" s="1"/>
  <c r="Q7" i="1" s="1"/>
  <c r="N4" i="1" l="1"/>
  <c r="P4" i="1" s="1"/>
  <c r="M17" i="1"/>
  <c r="P18" i="1" l="1"/>
</calcChain>
</file>

<file path=xl/sharedStrings.xml><?xml version="1.0" encoding="utf-8"?>
<sst xmlns="http://schemas.openxmlformats.org/spreadsheetml/2006/main" count="91" uniqueCount="52">
  <si>
    <t>Product name</t>
  </si>
  <si>
    <t>Materials</t>
  </si>
  <si>
    <t>Dimension</t>
  </si>
  <si>
    <t>Q'ty</t>
  </si>
  <si>
    <t>FLAT BAR</t>
  </si>
  <si>
    <t>Ni99.0  OR SB-160 UNS N02200</t>
  </si>
  <si>
    <t>t6 x 50 x 6000mm</t>
  </si>
  <si>
    <t>ASME SB162, ASTM B162, N02200/N02201</t>
  </si>
  <si>
    <t>EU</t>
  </si>
  <si>
    <t>6.35 x 50 x 6096mm</t>
  </si>
  <si>
    <t>t6 x 50 x 2000mm</t>
  </si>
  <si>
    <t>6.35 x 50 x 2000mm</t>
  </si>
  <si>
    <t>Round bar</t>
  </si>
  <si>
    <t>SUS304 OR  SA-479 Type 304</t>
  </si>
  <si>
    <t>16OD x 1,500mm</t>
  </si>
  <si>
    <t>46OD x 100mm</t>
  </si>
  <si>
    <t>ASME SB160, ASTM B160, N02200/N02201</t>
  </si>
  <si>
    <t>50.8 x 100mm</t>
  </si>
  <si>
    <t>55OD x 200mm</t>
  </si>
  <si>
    <t>57.15 x 203.2mm</t>
  </si>
  <si>
    <t>PIPE</t>
  </si>
  <si>
    <t>Ni99.0 OR
SB-161 UNS N02200</t>
  </si>
  <si>
    <t>20A x Sch40 x 150mm</t>
  </si>
  <si>
    <t>Ni 200/201</t>
  </si>
  <si>
    <t>3/4” Sch40 x 5.91”</t>
  </si>
  <si>
    <t>25A x Sch40 x 500mm</t>
  </si>
  <si>
    <t>1” Sch40 x 19.69”</t>
  </si>
  <si>
    <t>50A x Sch40 x 200mm</t>
  </si>
  <si>
    <t>2” Sch 40 x 7.874”</t>
  </si>
  <si>
    <t>80A x Sch20S x 400mm</t>
  </si>
  <si>
    <t>3” Sch40s x 15.75”</t>
  </si>
  <si>
    <t>200A x Sch20s x 200mm</t>
  </si>
  <si>
    <t>8” Sch40s x 7.874”</t>
  </si>
  <si>
    <t>PLATE</t>
  </si>
  <si>
    <t>Ni99.0 OR
SB162 UNS N02200</t>
  </si>
  <si>
    <t>t4 x 1,500 x 6000mm</t>
  </si>
  <si>
    <t>4.7625 x 1,500mm x 6000mm</t>
  </si>
  <si>
    <t>t4 x 1,000 x 2000mm</t>
  </si>
  <si>
    <t>4.7625 x 1,000mm x 2000mm</t>
  </si>
  <si>
    <t>t6 x 1,500 x 4000mm</t>
  </si>
  <si>
    <t>6.35 x 1,500 x 4000mm</t>
  </si>
  <si>
    <t>Shipping cost</t>
  </si>
  <si>
    <t>COO cost</t>
  </si>
  <si>
    <t>Bank cost</t>
  </si>
  <si>
    <t>Custom clearance cost</t>
  </si>
  <si>
    <t>Import tax cost</t>
  </si>
  <si>
    <t>To door cost</t>
  </si>
  <si>
    <t>VAT cost</t>
  </si>
  <si>
    <t>SUM</t>
  </si>
  <si>
    <t>Margin</t>
  </si>
  <si>
    <t>Total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</si>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</sst>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1"/>
  <sheetViews>
    <sheetView tabSelected="1" topLeftCell="D10" workbookViewId="0">
      <selection activeCell="H30" sqref="H30"/>
    </sheetView>
  </sheetViews>
  <sheetFormatPr defaultRowHeight="15" x14ac:dyDescent="0.25"/>
  <cols>
    <col min="2" max="2" width="13.42578125" bestFit="1" customWidth="1"/>
    <col min="3" max="3" width="28.140625" bestFit="1" customWidth="1"/>
    <col min="4" max="4" width="21.7109375" bestFit="1" customWidth="1"/>
    <col min="5" max="5" width="4.7109375" customWidth="1"/>
    <col min="6" max="6" width="37.7109375" bestFit="1" customWidth="1"/>
    <col min="7" max="7" width="4.5703125" customWidth="1"/>
    <col min="8" max="8" width="26.28515625" bestFit="1" customWidth="1"/>
    <col min="9" max="9" width="4.42578125" customWidth="1"/>
    <col min="10" max="10" width="13.42578125" customWidth="1"/>
    <col min="11" max="11" width="9.140625" style="1"/>
    <col min="12" max="12" width="4.85546875" customWidth="1"/>
    <col min="13" max="13" width="7.85546875" customWidth="1"/>
  </cols>
  <sheetData>
    <row r="3" spans="2:17" x14ac:dyDescent="0.25">
      <c r="B3" t="s">
        <v>0</v>
      </c>
      <c r="C3" t="s">
        <v>1</v>
      </c>
      <c r="D3" t="s">
        <v>2</v>
      </c>
      <c r="E3" t="s">
        <v>3</v>
      </c>
    </row>
    <row r="4" spans="2:17" x14ac:dyDescent="0.25">
      <c r="B4" t="s">
        <v>4</v>
      </c>
      <c r="C4" t="s">
        <v>5</v>
      </c>
      <c r="D4" t="s">
        <v>6</v>
      </c>
      <c r="E4">
        <v>1</v>
      </c>
      <c r="F4" t="s">
        <v>7</v>
      </c>
      <c r="G4" t="s">
        <v>8</v>
      </c>
      <c r="H4" t="s">
        <v>9</v>
      </c>
      <c r="I4">
        <v>1</v>
      </c>
      <c r="J4" s="6">
        <v>1011</v>
      </c>
      <c r="K4" s="1">
        <f t="shared" ref="K4:K16" si="0">J4*I4</f>
        <v>1011</v>
      </c>
      <c r="M4" s="7">
        <f t="shared" ref="M4:M16" si="1">K4/$K$17</f>
        <v>1.8886429231933198E-2</v>
      </c>
      <c r="N4" s="6">
        <f t="shared" ref="N4:N16" si="2">M4*$K$31</f>
        <v>190.59287275478457</v>
      </c>
      <c r="O4" s="6"/>
      <c r="P4" s="6">
        <f t="shared" ref="P4:P16" si="3">N4+K4</f>
        <v>1201.5928727547846</v>
      </c>
      <c r="Q4" s="6">
        <f>P4/I4</f>
        <v>1201.5928727547846</v>
      </c>
    </row>
    <row r="5" spans="2:17" x14ac:dyDescent="0.25">
      <c r="B5" t="s">
        <v>4</v>
      </c>
      <c r="C5" t="s">
        <v>5</v>
      </c>
      <c r="D5" t="s">
        <v>10</v>
      </c>
      <c r="E5">
        <v>1</v>
      </c>
      <c r="F5" t="s">
        <v>7</v>
      </c>
      <c r="G5" t="s">
        <v>8</v>
      </c>
      <c r="H5" t="s">
        <v>11</v>
      </c>
      <c r="I5">
        <v>1</v>
      </c>
      <c r="J5" s="6">
        <v>368</v>
      </c>
      <c r="K5" s="1">
        <f t="shared" si="0"/>
        <v>368</v>
      </c>
      <c r="M5" s="7">
        <f t="shared" si="1"/>
        <v>6.8745855166680676E-3</v>
      </c>
      <c r="N5" s="6">
        <f t="shared" si="2"/>
        <v>69.375051606093677</v>
      </c>
      <c r="O5" s="6"/>
      <c r="P5" s="6">
        <f t="shared" si="3"/>
        <v>437.37505160609368</v>
      </c>
      <c r="Q5" s="6">
        <f>P5/I5</f>
        <v>437.37505160609368</v>
      </c>
    </row>
    <row r="6" spans="2:17" x14ac:dyDescent="0.25">
      <c r="B6" t="s">
        <v>12</v>
      </c>
      <c r="C6" t="s">
        <v>13</v>
      </c>
      <c r="D6" t="s">
        <v>14</v>
      </c>
      <c r="E6">
        <v>1</v>
      </c>
      <c r="J6" s="6"/>
      <c r="K6" s="1">
        <f t="shared" si="0"/>
        <v>0</v>
      </c>
      <c r="M6" s="7">
        <f t="shared" si="1"/>
        <v>0</v>
      </c>
      <c r="N6" s="6">
        <f t="shared" si="2"/>
        <v>0</v>
      </c>
      <c r="O6" s="6"/>
      <c r="P6" s="6">
        <f t="shared" si="3"/>
        <v>0</v>
      </c>
      <c r="Q6" s="6"/>
    </row>
    <row r="7" spans="2:17" x14ac:dyDescent="0.25">
      <c r="B7" t="s">
        <v>12</v>
      </c>
      <c r="C7" t="s">
        <v>5</v>
      </c>
      <c r="D7" t="s">
        <v>15</v>
      </c>
      <c r="E7">
        <v>1</v>
      </c>
      <c r="F7" t="s">
        <v>16</v>
      </c>
      <c r="G7" t="s">
        <v>8</v>
      </c>
      <c r="H7" t="s">
        <v>17</v>
      </c>
      <c r="I7">
        <v>1</v>
      </c>
      <c r="J7" s="6">
        <v>98</v>
      </c>
      <c r="K7" s="1">
        <f t="shared" si="0"/>
        <v>98</v>
      </c>
      <c r="M7" s="7">
        <f t="shared" si="1"/>
        <v>1.8307320125909529E-3</v>
      </c>
      <c r="N7" s="6">
        <f t="shared" si="2"/>
        <v>18.474877873361905</v>
      </c>
      <c r="O7" s="6"/>
      <c r="P7" s="6">
        <f t="shared" si="3"/>
        <v>116.4748778733619</v>
      </c>
      <c r="Q7" s="6">
        <f t="shared" ref="Q7:Q16" si="4">P7/I7</f>
        <v>116.4748778733619</v>
      </c>
    </row>
    <row r="8" spans="2:17" x14ac:dyDescent="0.25">
      <c r="B8" t="s">
        <v>12</v>
      </c>
      <c r="C8" t="s">
        <v>5</v>
      </c>
      <c r="D8" t="s">
        <v>18</v>
      </c>
      <c r="E8">
        <v>1</v>
      </c>
      <c r="F8" t="s">
        <v>16</v>
      </c>
      <c r="G8" t="s">
        <v>8</v>
      </c>
      <c r="H8" t="s">
        <v>19</v>
      </c>
      <c r="I8">
        <v>1</v>
      </c>
      <c r="J8" s="6">
        <v>217</v>
      </c>
      <c r="K8" s="1">
        <f t="shared" si="0"/>
        <v>217</v>
      </c>
      <c r="M8" s="7">
        <f t="shared" si="1"/>
        <v>4.0537637421656815E-3</v>
      </c>
      <c r="N8" s="6">
        <f t="shared" si="2"/>
        <v>40.908658148158509</v>
      </c>
      <c r="O8" s="6"/>
      <c r="P8" s="6">
        <f t="shared" si="3"/>
        <v>257.90865814815851</v>
      </c>
      <c r="Q8" s="6">
        <f t="shared" si="4"/>
        <v>257.90865814815851</v>
      </c>
    </row>
    <row r="9" spans="2:17" x14ac:dyDescent="0.25">
      <c r="B9" t="s">
        <v>20</v>
      </c>
      <c r="C9" t="s">
        <v>21</v>
      </c>
      <c r="D9" t="s">
        <v>22</v>
      </c>
      <c r="E9">
        <v>1</v>
      </c>
      <c r="F9" t="s">
        <v>23</v>
      </c>
      <c r="G9" t="s">
        <v>8</v>
      </c>
      <c r="H9" t="s">
        <v>24</v>
      </c>
      <c r="I9">
        <v>1</v>
      </c>
      <c r="J9" s="6">
        <v>24</v>
      </c>
      <c r="K9" s="1">
        <f t="shared" si="0"/>
        <v>24</v>
      </c>
      <c r="M9" s="7">
        <f t="shared" si="1"/>
        <v>4.4834253369574353E-4</v>
      </c>
      <c r="N9" s="6">
        <f t="shared" si="2"/>
        <v>4.5244598873539354</v>
      </c>
      <c r="O9" s="6"/>
      <c r="P9" s="6">
        <f t="shared" si="3"/>
        <v>28.524459887353935</v>
      </c>
      <c r="Q9" s="6">
        <f t="shared" si="4"/>
        <v>28.524459887353935</v>
      </c>
    </row>
    <row r="10" spans="2:17" x14ac:dyDescent="0.25">
      <c r="B10" t="s">
        <v>20</v>
      </c>
      <c r="C10" t="s">
        <v>21</v>
      </c>
      <c r="D10" t="s">
        <v>25</v>
      </c>
      <c r="E10">
        <v>1</v>
      </c>
      <c r="F10" t="s">
        <v>23</v>
      </c>
      <c r="G10" t="s">
        <v>8</v>
      </c>
      <c r="H10" t="s">
        <v>26</v>
      </c>
      <c r="I10">
        <v>1</v>
      </c>
      <c r="J10" s="6">
        <v>133</v>
      </c>
      <c r="K10" s="1">
        <f t="shared" si="0"/>
        <v>133</v>
      </c>
      <c r="M10" s="7">
        <f t="shared" si="1"/>
        <v>2.4845648742305789E-3</v>
      </c>
      <c r="N10" s="6">
        <f t="shared" si="2"/>
        <v>25.073048542419727</v>
      </c>
      <c r="O10" s="6"/>
      <c r="P10" s="6">
        <f t="shared" si="3"/>
        <v>158.07304854241971</v>
      </c>
      <c r="Q10" s="6">
        <f t="shared" si="4"/>
        <v>158.07304854241971</v>
      </c>
    </row>
    <row r="11" spans="2:17" x14ac:dyDescent="0.25">
      <c r="B11" t="s">
        <v>20</v>
      </c>
      <c r="C11" t="s">
        <v>21</v>
      </c>
      <c r="D11" t="s">
        <v>27</v>
      </c>
      <c r="E11">
        <v>1</v>
      </c>
      <c r="F11" t="s">
        <v>23</v>
      </c>
      <c r="G11" t="s">
        <v>8</v>
      </c>
      <c r="H11" t="s">
        <v>28</v>
      </c>
      <c r="I11">
        <v>1</v>
      </c>
      <c r="J11" s="6">
        <v>62</v>
      </c>
      <c r="K11" s="1">
        <f t="shared" si="0"/>
        <v>62</v>
      </c>
      <c r="M11" s="7">
        <f t="shared" si="1"/>
        <v>1.1582182120473375E-3</v>
      </c>
      <c r="N11" s="6">
        <f t="shared" si="2"/>
        <v>11.688188042331001</v>
      </c>
      <c r="O11" s="6"/>
      <c r="P11" s="6">
        <f t="shared" si="3"/>
        <v>73.688188042331006</v>
      </c>
      <c r="Q11" s="6">
        <f t="shared" si="4"/>
        <v>73.688188042331006</v>
      </c>
    </row>
    <row r="12" spans="2:17" x14ac:dyDescent="0.25">
      <c r="B12" t="s">
        <v>20</v>
      </c>
      <c r="C12" t="s">
        <v>21</v>
      </c>
      <c r="D12" t="s">
        <v>29</v>
      </c>
      <c r="E12">
        <v>1</v>
      </c>
      <c r="F12" t="s">
        <v>23</v>
      </c>
      <c r="G12" t="s">
        <v>8</v>
      </c>
      <c r="H12" t="s">
        <v>30</v>
      </c>
      <c r="I12">
        <v>1</v>
      </c>
      <c r="J12" s="6">
        <v>371.5</v>
      </c>
      <c r="K12" s="1">
        <f t="shared" si="0"/>
        <v>371.5</v>
      </c>
      <c r="M12" s="7">
        <f t="shared" si="1"/>
        <v>6.9399688028320304E-3</v>
      </c>
      <c r="N12" s="6">
        <f t="shared" si="2"/>
        <v>70.034868672999465</v>
      </c>
      <c r="O12" s="6"/>
      <c r="P12" s="6">
        <f t="shared" si="3"/>
        <v>441.53486867299944</v>
      </c>
      <c r="Q12" s="6">
        <f t="shared" si="4"/>
        <v>441.53486867299944</v>
      </c>
    </row>
    <row r="13" spans="2:17" x14ac:dyDescent="0.25">
      <c r="B13" t="s">
        <v>20</v>
      </c>
      <c r="C13" t="s">
        <v>21</v>
      </c>
      <c r="D13" t="s">
        <v>31</v>
      </c>
      <c r="E13">
        <v>1</v>
      </c>
      <c r="F13" t="s">
        <v>23</v>
      </c>
      <c r="G13" t="s">
        <v>8</v>
      </c>
      <c r="H13" t="s">
        <v>32</v>
      </c>
      <c r="I13">
        <v>1</v>
      </c>
      <c r="J13" s="6">
        <v>591</v>
      </c>
      <c r="K13" s="1">
        <f t="shared" si="0"/>
        <v>591</v>
      </c>
      <c r="M13" s="7">
        <f t="shared" si="1"/>
        <v>1.1040434892257684E-2</v>
      </c>
      <c r="N13" s="6">
        <f t="shared" si="2"/>
        <v>111.41482472609067</v>
      </c>
      <c r="O13" s="6"/>
      <c r="P13" s="6">
        <f t="shared" si="3"/>
        <v>702.41482472609073</v>
      </c>
      <c r="Q13" s="6">
        <f t="shared" si="4"/>
        <v>702.41482472609073</v>
      </c>
    </row>
    <row r="14" spans="2:17" x14ac:dyDescent="0.25">
      <c r="B14" t="s">
        <v>33</v>
      </c>
      <c r="C14" t="s">
        <v>34</v>
      </c>
      <c r="D14" t="s">
        <v>35</v>
      </c>
      <c r="E14">
        <v>2</v>
      </c>
      <c r="F14" t="s">
        <v>7</v>
      </c>
      <c r="G14" t="s">
        <v>8</v>
      </c>
      <c r="H14" t="s">
        <v>36</v>
      </c>
      <c r="I14">
        <v>2</v>
      </c>
      <c r="J14" s="6">
        <v>17250</v>
      </c>
      <c r="K14" s="1">
        <f t="shared" si="0"/>
        <v>34500</v>
      </c>
      <c r="M14" s="7">
        <f t="shared" si="1"/>
        <v>0.64449239218763132</v>
      </c>
      <c r="N14" s="6">
        <f t="shared" si="2"/>
        <v>6503.9110880712824</v>
      </c>
      <c r="O14" s="6"/>
      <c r="P14" s="6">
        <f t="shared" si="3"/>
        <v>41003.911088071283</v>
      </c>
      <c r="Q14" s="6">
        <f t="shared" si="4"/>
        <v>20501.955544035642</v>
      </c>
    </row>
    <row r="15" spans="2:17" x14ac:dyDescent="0.25">
      <c r="B15" t="s">
        <v>33</v>
      </c>
      <c r="C15" t="s">
        <v>34</v>
      </c>
      <c r="D15" t="s">
        <v>37</v>
      </c>
      <c r="E15">
        <v>1</v>
      </c>
      <c r="F15" t="s">
        <v>7</v>
      </c>
      <c r="G15" t="s">
        <v>8</v>
      </c>
      <c r="H15" t="s">
        <v>38</v>
      </c>
      <c r="I15">
        <v>1</v>
      </c>
      <c r="J15" s="6">
        <v>3545</v>
      </c>
      <c r="K15" s="1">
        <f t="shared" si="0"/>
        <v>3545</v>
      </c>
      <c r="M15" s="7">
        <f t="shared" si="1"/>
        <v>6.6223928414642114E-2</v>
      </c>
      <c r="N15" s="6">
        <f t="shared" si="2"/>
        <v>668.30042919457082</v>
      </c>
      <c r="O15" s="6"/>
      <c r="P15" s="6">
        <f t="shared" si="3"/>
        <v>4213.3004291945708</v>
      </c>
      <c r="Q15" s="6">
        <f t="shared" si="4"/>
        <v>4213.3004291945708</v>
      </c>
    </row>
    <row r="16" spans="2:17" x14ac:dyDescent="0.25">
      <c r="B16" t="s">
        <v>33</v>
      </c>
      <c r="C16" t="s">
        <v>34</v>
      </c>
      <c r="D16" t="s">
        <v>39</v>
      </c>
      <c r="E16">
        <v>1</v>
      </c>
      <c r="F16" t="s">
        <v>7</v>
      </c>
      <c r="G16" t="s">
        <v>8</v>
      </c>
      <c r="H16" t="s">
        <v>40</v>
      </c>
      <c r="I16">
        <v>1</v>
      </c>
      <c r="J16" s="6">
        <v>12610</v>
      </c>
      <c r="K16" s="1">
        <f t="shared" si="0"/>
        <v>12610</v>
      </c>
      <c r="M16" s="7">
        <f t="shared" si="1"/>
        <v>0.23556663957930526</v>
      </c>
      <c r="N16" s="6">
        <f t="shared" si="2"/>
        <v>2377.2266324805473</v>
      </c>
      <c r="O16" s="6"/>
      <c r="P16" s="6">
        <f t="shared" si="3"/>
        <v>14987.226632480548</v>
      </c>
      <c r="Q16" s="6">
        <f t="shared" si="4"/>
        <v>14987.226632480548</v>
      </c>
    </row>
    <row r="17" spans="10:17" x14ac:dyDescent="0.25">
      <c r="J17" s="3" t="s">
        <v>50</v>
      </c>
      <c r="K17" s="4">
        <f>SUM(K4:K16)</f>
        <v>53530.5</v>
      </c>
      <c r="M17">
        <f>SUM(M4:M16)</f>
        <v>0.99999999999999989</v>
      </c>
    </row>
    <row r="18" spans="10:17" x14ac:dyDescent="0.25">
      <c r="J18" s="2" t="s">
        <v>41</v>
      </c>
      <c r="K18" s="1">
        <v>1500</v>
      </c>
      <c r="P18" s="6">
        <f>SUM(P4:P16)</f>
        <v>63622.024999999994</v>
      </c>
      <c r="Q18" s="6">
        <f>SUM(Q4:Q16)</f>
        <v>43120.069455964353</v>
      </c>
    </row>
    <row r="19" spans="10:17" x14ac:dyDescent="0.25">
      <c r="J19" s="2" t="s">
        <v>42</v>
      </c>
      <c r="K19" s="1">
        <v>100</v>
      </c>
    </row>
    <row r="20" spans="10:17" x14ac:dyDescent="0.25">
      <c r="J20" s="2" t="s">
        <v>43</v>
      </c>
      <c r="K20" s="1">
        <v>100</v>
      </c>
    </row>
    <row r="21" spans="10:17" x14ac:dyDescent="0.25">
      <c r="J21" s="2" t="s">
        <v>44</v>
      </c>
      <c r="K21" s="1">
        <v>43</v>
      </c>
    </row>
    <row r="22" spans="10:17" x14ac:dyDescent="0.25">
      <c r="J22" s="2" t="s">
        <v>45</v>
      </c>
      <c r="K22" s="1">
        <v>0</v>
      </c>
    </row>
    <row r="23" spans="10:17" x14ac:dyDescent="0.25">
      <c r="J23" s="2" t="s">
        <v>46</v>
      </c>
      <c r="K23" s="1">
        <v>50</v>
      </c>
    </row>
    <row r="24" spans="10:17" x14ac:dyDescent="0.25">
      <c r="J24" s="2" t="s">
        <v>47</v>
      </c>
    </row>
    <row r="25" spans="10:17" x14ac:dyDescent="0.25">
      <c r="J25" s="2"/>
    </row>
    <row r="26" spans="10:17" x14ac:dyDescent="0.25">
      <c r="J26" s="2" t="s">
        <v>48</v>
      </c>
      <c r="K26" s="4">
        <f>SUM(K17:K24)</f>
        <v>55323.5</v>
      </c>
    </row>
    <row r="27" spans="10:17" x14ac:dyDescent="0.25">
      <c r="J27" s="2" t="s">
        <v>49</v>
      </c>
      <c r="K27" s="5">
        <v>0.15</v>
      </c>
    </row>
    <row r="28" spans="10:17" x14ac:dyDescent="0.25">
      <c r="J28" s="2" t="s">
        <v>50</v>
      </c>
      <c r="K28" s="4">
        <f>K26*(1+K27)</f>
        <v>63622.024999999994</v>
      </c>
    </row>
    <row r="29" spans="10:17" x14ac:dyDescent="0.25">
      <c r="J29" s="2" t="s">
        <v>51</v>
      </c>
      <c r="K29" s="4">
        <v>8298.5249999999905</v>
      </c>
    </row>
    <row r="31" spans="10:17" x14ac:dyDescent="0.25">
      <c r="K31" s="1">
        <f>K28-K17</f>
        <v>10091.524999999994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2019-08-19T07:33:03Z</dcterms:modified>
</cp:coreProperties>
</file>