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5" windowWidth="14805" windowHeight="7710" activeTab="2"/>
  </bookViews>
  <sheets>
    <sheet name="Plate 1&quot;" sheetId="6" r:id="rId1"/>
    <sheet name="Plate 1.25&quot;" sheetId="7" r:id="rId2"/>
    <sheet name="Round bar" sheetId="8" r:id="rId3"/>
  </sheets>
  <calcPr calcId="152511"/>
</workbook>
</file>

<file path=xl/calcChain.xml><?xml version="1.0" encoding="utf-8"?>
<calcChain xmlns="http://schemas.openxmlformats.org/spreadsheetml/2006/main">
  <c r="L12" i="8" l="1"/>
  <c r="L11" i="8"/>
  <c r="L10" i="8"/>
  <c r="H2" i="8" l="1"/>
  <c r="H7" i="8" l="1"/>
  <c r="H11" i="8" s="1"/>
  <c r="H13" i="8" s="1"/>
  <c r="L4" i="7"/>
  <c r="L3" i="7"/>
  <c r="L2" i="7"/>
  <c r="L4" i="6"/>
  <c r="L3" i="6"/>
  <c r="L2" i="6"/>
  <c r="K2" i="6"/>
  <c r="K2" i="7"/>
  <c r="H13" i="7"/>
  <c r="H11" i="7"/>
  <c r="H14" i="8" l="1"/>
  <c r="I14" i="8" s="1"/>
  <c r="J2" i="8"/>
  <c r="K2" i="8" s="1"/>
  <c r="L2" i="8" s="1"/>
  <c r="H2" i="7"/>
  <c r="H7" i="7" s="1"/>
  <c r="H14" i="6"/>
  <c r="H13" i="6"/>
  <c r="J2" i="6" s="1"/>
  <c r="H11" i="6"/>
  <c r="H7" i="6"/>
  <c r="H2" i="6"/>
  <c r="L3" i="8" l="1"/>
  <c r="L4" i="8" s="1"/>
  <c r="H14" i="7"/>
  <c r="J2" i="7"/>
</calcChain>
</file>

<file path=xl/sharedStrings.xml><?xml version="1.0" encoding="utf-8"?>
<sst xmlns="http://schemas.openxmlformats.org/spreadsheetml/2006/main" count="72" uniqueCount="27">
  <si>
    <t>Material</t>
  </si>
  <si>
    <t>Q'ty (pc)</t>
  </si>
  <si>
    <t>-</t>
  </si>
  <si>
    <t>SUM</t>
  </si>
  <si>
    <t>Margin</t>
  </si>
  <si>
    <t>Total</t>
  </si>
  <si>
    <t>Profit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</si>
  <si>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</si>
  <si>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</si>
  <si>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</si>
  <si>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</si>
  <si>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</si>
  <si>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</si>
  <si>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</si>
  <si>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T. Price (USD)</t>
  </si>
  <si>
    <t>Dimension (mm)</t>
  </si>
  <si>
    <t>15-20</t>
  </si>
  <si>
    <t>U. Price (USD/pc)</t>
  </si>
  <si>
    <t>Titanium 6Al4V plate</t>
  </si>
  <si>
    <t>ASTM B265 Gr5, AMS 4911</t>
  </si>
  <si>
    <t>Spec</t>
  </si>
  <si>
    <t>1”T X 12.6”W X 12.6”L
(25.4mmT x 320mmW x 320mmL)</t>
  </si>
  <si>
    <t>T. Weight (kg)</t>
  </si>
  <si>
    <t>1.25”T X 12.6”W X 12.6”L
(31.75mmT x 320mmW x 320mmL)</t>
  </si>
  <si>
    <t>Titanium Grade 5</t>
  </si>
  <si>
    <t>AMS 4928</t>
  </si>
  <si>
    <t>320mmOD x 28mmLg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</si>
</sst>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0" xfId="0" applyNumberFormat="1" applyBorder="1"/>
    <xf numFmtId="3" fontId="0" fillId="0" borderId="0" xfId="0" applyNumberFormat="1" applyAlignment="1">
      <alignment horizontal="right"/>
    </xf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23.85546875" bestFit="1" customWidth="1"/>
    <col min="4" max="4" width="30.5703125" customWidth="1"/>
    <col min="5" max="5" width="4.5703125" style="2" bestFit="1" customWidth="1"/>
    <col min="6" max="6" width="10.5703125" style="2" customWidth="1"/>
    <col min="7" max="7" width="9.85546875" customWidth="1"/>
    <col min="8" max="8" width="8" customWidth="1"/>
    <col min="9" max="9" width="9.28515625" style="1" customWidth="1"/>
    <col min="10" max="10" width="9.28515625" style="23" customWidth="1"/>
    <col min="11" max="11" width="10.140625" style="17" bestFit="1" customWidth="1"/>
    <col min="12" max="12" width="11.140625" style="17" bestFit="1" customWidth="1"/>
  </cols>
  <sheetData>
    <row r="1" spans="1:12" s="9" customFormat="1" ht="30" x14ac:dyDescent="0.25">
      <c r="B1" s="4" t="s">
        <v>0</v>
      </c>
      <c r="C1" s="4" t="s">
        <v>20</v>
      </c>
      <c r="D1" s="4" t="s">
        <v>15</v>
      </c>
      <c r="E1" s="4" t="s">
        <v>1</v>
      </c>
      <c r="F1" s="4" t="s">
        <v>22</v>
      </c>
      <c r="G1" s="4" t="s">
        <v>17</v>
      </c>
      <c r="H1" s="4" t="s">
        <v>14</v>
      </c>
      <c r="J1" s="19">
        <v>23350</v>
      </c>
      <c r="K1" s="26"/>
      <c r="L1" s="26"/>
    </row>
    <row r="2" spans="1:12" s="10" customFormat="1" ht="30" x14ac:dyDescent="0.25">
      <c r="B2" s="11" t="s">
        <v>18</v>
      </c>
      <c r="C2" s="11" t="s">
        <v>19</v>
      </c>
      <c r="D2" s="12" t="s">
        <v>21</v>
      </c>
      <c r="E2" s="4">
        <v>12</v>
      </c>
      <c r="F2" s="25">
        <v>145</v>
      </c>
      <c r="G2" s="14">
        <v>1125</v>
      </c>
      <c r="H2" s="14">
        <f>E2*G2</f>
        <v>13500</v>
      </c>
      <c r="I2" s="13">
        <v>5</v>
      </c>
      <c r="J2" s="20">
        <f>H13/E2</f>
        <v>1504.1583333333331</v>
      </c>
      <c r="K2" s="27">
        <f>J2*J1</f>
        <v>35122097.083333328</v>
      </c>
      <c r="L2" s="27">
        <f>K2*E2</f>
        <v>421465164.99999994</v>
      </c>
    </row>
    <row r="3" spans="1:12" x14ac:dyDescent="0.25">
      <c r="A3" s="3"/>
      <c r="B3" s="3"/>
      <c r="C3" s="3"/>
      <c r="D3" s="3"/>
      <c r="E3" s="5"/>
      <c r="F3" s="5"/>
      <c r="G3" s="8" t="s">
        <v>7</v>
      </c>
      <c r="H3" s="15">
        <v>1000</v>
      </c>
      <c r="I3" s="7">
        <v>10</v>
      </c>
      <c r="J3" s="21"/>
      <c r="K3" s="15"/>
      <c r="L3" s="17">
        <f>0.1*L2</f>
        <v>42146516.5</v>
      </c>
    </row>
    <row r="4" spans="1:12" x14ac:dyDescent="0.25">
      <c r="G4" s="8" t="s">
        <v>8</v>
      </c>
      <c r="H4" s="16" t="s">
        <v>2</v>
      </c>
      <c r="J4" s="22"/>
      <c r="L4" s="17">
        <f>SUM(L2:L3)</f>
        <v>463611681.49999994</v>
      </c>
    </row>
    <row r="5" spans="1:12" x14ac:dyDescent="0.25">
      <c r="G5" s="8" t="s">
        <v>9</v>
      </c>
      <c r="H5" s="17">
        <v>200</v>
      </c>
      <c r="J5" s="22"/>
    </row>
    <row r="6" spans="1:12" x14ac:dyDescent="0.25">
      <c r="G6" s="8" t="s">
        <v>10</v>
      </c>
      <c r="H6" s="17">
        <v>45</v>
      </c>
      <c r="J6" s="22"/>
    </row>
    <row r="7" spans="1:12" x14ac:dyDescent="0.25">
      <c r="G7" s="8" t="s">
        <v>11</v>
      </c>
      <c r="H7" s="16">
        <f>0*SUM(H2:H4)</f>
        <v>0</v>
      </c>
      <c r="J7" s="22"/>
    </row>
    <row r="8" spans="1:12" x14ac:dyDescent="0.25">
      <c r="G8" s="8" t="s">
        <v>13</v>
      </c>
      <c r="H8" s="17">
        <v>50</v>
      </c>
      <c r="J8" s="22"/>
    </row>
    <row r="9" spans="1:12" x14ac:dyDescent="0.25">
      <c r="G9" s="8" t="s">
        <v>12</v>
      </c>
      <c r="H9" s="16" t="s">
        <v>2</v>
      </c>
      <c r="J9" s="22"/>
    </row>
    <row r="10" spans="1:12" x14ac:dyDescent="0.25">
      <c r="G10" s="8"/>
      <c r="H10" s="6"/>
      <c r="J10" s="22"/>
    </row>
    <row r="11" spans="1:12" x14ac:dyDescent="0.25">
      <c r="G11" s="8" t="s">
        <v>3</v>
      </c>
      <c r="H11" s="17">
        <f>SUM(H2:H9)</f>
        <v>14795</v>
      </c>
    </row>
    <row r="12" spans="1:12" x14ac:dyDescent="0.25">
      <c r="G12" s="8" t="s">
        <v>4</v>
      </c>
      <c r="H12" s="6">
        <v>0.22</v>
      </c>
      <c r="J12" s="24"/>
    </row>
    <row r="13" spans="1:12" x14ac:dyDescent="0.25">
      <c r="G13" s="8" t="s">
        <v>5</v>
      </c>
      <c r="H13" s="18">
        <f>H11*(1+H12)</f>
        <v>18049.899999999998</v>
      </c>
      <c r="I13" s="1" t="s">
        <v>16</v>
      </c>
      <c r="J13" s="24"/>
    </row>
    <row r="14" spans="1:12" x14ac:dyDescent="0.25">
      <c r="G14" s="8" t="s">
        <v>6</v>
      </c>
      <c r="H14" s="18">
        <f>H13-H11</f>
        <v>3254.8999999999978</v>
      </c>
      <c r="J14" s="24"/>
    </row>
    <row r="15" spans="1:12" x14ac:dyDescent="0.25">
      <c r="H15" s="6"/>
      <c r="J15" s="2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3" sqref="D13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23.85546875" bestFit="1" customWidth="1"/>
    <col min="4" max="4" width="30.5703125" customWidth="1"/>
    <col min="5" max="5" width="4.5703125" style="2" bestFit="1" customWidth="1"/>
    <col min="6" max="6" width="10.5703125" style="2" customWidth="1"/>
    <col min="7" max="7" width="9.85546875" customWidth="1"/>
    <col min="8" max="8" width="8" customWidth="1"/>
    <col min="9" max="9" width="9.28515625" style="1" customWidth="1"/>
    <col min="10" max="10" width="9.28515625" style="23" customWidth="1"/>
    <col min="11" max="11" width="10.140625" style="17" bestFit="1" customWidth="1"/>
    <col min="12" max="12" width="11.140625" style="17" bestFit="1" customWidth="1"/>
  </cols>
  <sheetData>
    <row r="1" spans="1:12" s="9" customFormat="1" ht="30" x14ac:dyDescent="0.25">
      <c r="B1" s="4" t="s">
        <v>0</v>
      </c>
      <c r="C1" s="4" t="s">
        <v>20</v>
      </c>
      <c r="D1" s="4" t="s">
        <v>15</v>
      </c>
      <c r="E1" s="4" t="s">
        <v>1</v>
      </c>
      <c r="F1" s="4" t="s">
        <v>22</v>
      </c>
      <c r="G1" s="4" t="s">
        <v>17</v>
      </c>
      <c r="H1" s="4" t="s">
        <v>14</v>
      </c>
      <c r="J1" s="19">
        <v>23350</v>
      </c>
      <c r="K1" s="26"/>
      <c r="L1" s="26"/>
    </row>
    <row r="2" spans="1:12" s="10" customFormat="1" ht="45" x14ac:dyDescent="0.25">
      <c r="B2" s="11" t="s">
        <v>18</v>
      </c>
      <c r="C2" s="11" t="s">
        <v>19</v>
      </c>
      <c r="D2" s="12" t="s">
        <v>23</v>
      </c>
      <c r="E2" s="4">
        <v>12</v>
      </c>
      <c r="F2" s="25">
        <v>180</v>
      </c>
      <c r="G2" s="14">
        <v>1460</v>
      </c>
      <c r="H2" s="14">
        <f>E2*G2</f>
        <v>17520</v>
      </c>
      <c r="I2" s="13">
        <v>5</v>
      </c>
      <c r="J2" s="20">
        <f>H13/E2</f>
        <v>1912.8583333333333</v>
      </c>
      <c r="K2" s="27">
        <f>J2*J1</f>
        <v>44665242.083333336</v>
      </c>
      <c r="L2" s="27">
        <f>K2*E2</f>
        <v>535982905</v>
      </c>
    </row>
    <row r="3" spans="1:12" x14ac:dyDescent="0.25">
      <c r="A3" s="3"/>
      <c r="B3" s="3"/>
      <c r="C3" s="3"/>
      <c r="D3" s="3"/>
      <c r="E3" s="5"/>
      <c r="F3" s="5"/>
      <c r="G3" s="8" t="s">
        <v>7</v>
      </c>
      <c r="H3" s="15">
        <v>1000</v>
      </c>
      <c r="I3" s="7">
        <v>10</v>
      </c>
      <c r="J3" s="21"/>
      <c r="K3" s="15"/>
      <c r="L3" s="17">
        <f>0.1*L2</f>
        <v>53598290.5</v>
      </c>
    </row>
    <row r="4" spans="1:12" x14ac:dyDescent="0.25">
      <c r="G4" s="8" t="s">
        <v>8</v>
      </c>
      <c r="H4" s="16" t="s">
        <v>2</v>
      </c>
      <c r="J4" s="22"/>
      <c r="L4" s="17">
        <f>SUM(L2:L3)</f>
        <v>589581195.5</v>
      </c>
    </row>
    <row r="5" spans="1:12" x14ac:dyDescent="0.25">
      <c r="G5" s="8" t="s">
        <v>9</v>
      </c>
      <c r="H5" s="17">
        <v>200</v>
      </c>
      <c r="J5" s="22"/>
    </row>
    <row r="6" spans="1:12" x14ac:dyDescent="0.25">
      <c r="G6" s="8" t="s">
        <v>10</v>
      </c>
      <c r="H6" s="17">
        <v>45</v>
      </c>
      <c r="J6" s="22"/>
    </row>
    <row r="7" spans="1:12" x14ac:dyDescent="0.25">
      <c r="G7" s="8" t="s">
        <v>11</v>
      </c>
      <c r="H7" s="16">
        <f>0*SUM(H2:H4)</f>
        <v>0</v>
      </c>
      <c r="J7" s="22"/>
    </row>
    <row r="8" spans="1:12" x14ac:dyDescent="0.25">
      <c r="G8" s="8" t="s">
        <v>13</v>
      </c>
      <c r="H8" s="17">
        <v>50</v>
      </c>
      <c r="J8" s="22"/>
    </row>
    <row r="9" spans="1:12" x14ac:dyDescent="0.25">
      <c r="G9" s="8" t="s">
        <v>12</v>
      </c>
      <c r="H9" s="16" t="s">
        <v>2</v>
      </c>
      <c r="J9" s="22"/>
    </row>
    <row r="10" spans="1:12" x14ac:dyDescent="0.25">
      <c r="G10" s="8"/>
      <c r="H10" s="6"/>
      <c r="J10" s="22"/>
    </row>
    <row r="11" spans="1:12" x14ac:dyDescent="0.25">
      <c r="G11" s="8" t="s">
        <v>3</v>
      </c>
      <c r="H11" s="17">
        <f>SUM(H2:H9)</f>
        <v>18815</v>
      </c>
    </row>
    <row r="12" spans="1:12" x14ac:dyDescent="0.25">
      <c r="G12" s="8" t="s">
        <v>4</v>
      </c>
      <c r="H12" s="6">
        <v>0.22</v>
      </c>
      <c r="J12" s="24"/>
    </row>
    <row r="13" spans="1:12" x14ac:dyDescent="0.25">
      <c r="G13" s="8" t="s">
        <v>5</v>
      </c>
      <c r="H13" s="18">
        <f>H11*(1+H12)</f>
        <v>22954.3</v>
      </c>
      <c r="I13" s="1" t="s">
        <v>16</v>
      </c>
      <c r="J13" s="24"/>
    </row>
    <row r="14" spans="1:12" x14ac:dyDescent="0.25">
      <c r="G14" s="8" t="s">
        <v>6</v>
      </c>
      <c r="H14" s="18">
        <f>H13-H11</f>
        <v>4139.2999999999993</v>
      </c>
      <c r="J14" s="24"/>
    </row>
    <row r="15" spans="1:12" x14ac:dyDescent="0.25">
      <c r="H15" s="6"/>
      <c r="J15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3" sqref="L13"/>
    </sheetView>
  </sheetViews>
  <sheetFormatPr defaultRowHeight="15" x14ac:dyDescent="0.25"/>
  <cols>
    <col min="1" max="1" width="29.42578125" bestFit="1" customWidth="1"/>
    <col min="2" max="2" width="20.140625" bestFit="1" customWidth="1"/>
    <col min="3" max="3" width="23.85546875" bestFit="1" customWidth="1"/>
    <col min="4" max="4" width="30.5703125" customWidth="1"/>
    <col min="5" max="5" width="4.5703125" style="2" bestFit="1" customWidth="1"/>
    <col min="6" max="6" width="10.5703125" style="2" customWidth="1"/>
    <col min="7" max="7" width="9.85546875" customWidth="1"/>
    <col min="8" max="8" width="8" customWidth="1"/>
    <col min="9" max="9" width="9.28515625" style="1" customWidth="1"/>
    <col min="10" max="10" width="9.28515625" style="23" customWidth="1"/>
    <col min="11" max="11" width="10.140625" style="17" bestFit="1" customWidth="1"/>
    <col min="12" max="12" width="11.140625" style="17" bestFit="1" customWidth="1"/>
  </cols>
  <sheetData>
    <row r="1" spans="1:12" s="9" customFormat="1" ht="30" x14ac:dyDescent="0.25">
      <c r="B1" s="4" t="s">
        <v>0</v>
      </c>
      <c r="C1" s="4" t="s">
        <v>20</v>
      </c>
      <c r="D1" s="4" t="s">
        <v>15</v>
      </c>
      <c r="E1" s="4" t="s">
        <v>1</v>
      </c>
      <c r="F1" s="4" t="s">
        <v>22</v>
      </c>
      <c r="G1" s="4" t="s">
        <v>17</v>
      </c>
      <c r="H1" s="4" t="s">
        <v>14</v>
      </c>
      <c r="J1" s="19">
        <v>23350</v>
      </c>
      <c r="K1" s="26"/>
      <c r="L1" s="26"/>
    </row>
    <row r="2" spans="1:12" s="10" customFormat="1" x14ac:dyDescent="0.25">
      <c r="B2" s="11" t="s">
        <v>24</v>
      </c>
      <c r="C2" s="11" t="s">
        <v>25</v>
      </c>
      <c r="D2" s="12" t="s">
        <v>26</v>
      </c>
      <c r="E2" s="4">
        <v>12</v>
      </c>
      <c r="F2" s="25">
        <v>120</v>
      </c>
      <c r="G2" s="14">
        <v>730</v>
      </c>
      <c r="H2" s="14">
        <f>E2*G2</f>
        <v>8760</v>
      </c>
      <c r="I2" s="13">
        <v>5</v>
      </c>
      <c r="J2" s="20">
        <f>H13/E2</f>
        <v>1027.8640625</v>
      </c>
      <c r="K2" s="27">
        <f>J2*J1</f>
        <v>24000625.859375</v>
      </c>
      <c r="L2" s="27">
        <f>K2*E2</f>
        <v>288007510.3125</v>
      </c>
    </row>
    <row r="3" spans="1:12" x14ac:dyDescent="0.25">
      <c r="A3" s="3"/>
      <c r="B3" s="3"/>
      <c r="C3" s="3"/>
      <c r="D3" s="3"/>
      <c r="E3" s="5"/>
      <c r="F3" s="5"/>
      <c r="G3" s="8" t="s">
        <v>7</v>
      </c>
      <c r="H3" s="15">
        <v>870</v>
      </c>
      <c r="I3" s="7">
        <v>10</v>
      </c>
      <c r="J3" s="21"/>
      <c r="K3" s="15"/>
      <c r="L3" s="17">
        <f>0.1*L2</f>
        <v>28800751.03125</v>
      </c>
    </row>
    <row r="4" spans="1:12" x14ac:dyDescent="0.25">
      <c r="G4" s="8" t="s">
        <v>8</v>
      </c>
      <c r="H4" s="16" t="s">
        <v>2</v>
      </c>
      <c r="J4" s="22"/>
      <c r="L4" s="17">
        <f>SUM(L2:L3)</f>
        <v>316808261.34375</v>
      </c>
    </row>
    <row r="5" spans="1:12" x14ac:dyDescent="0.25">
      <c r="G5" s="8" t="s">
        <v>9</v>
      </c>
      <c r="H5" s="17">
        <v>150</v>
      </c>
      <c r="J5" s="22"/>
    </row>
    <row r="6" spans="1:12" x14ac:dyDescent="0.25">
      <c r="G6" s="8" t="s">
        <v>10</v>
      </c>
      <c r="H6" s="17">
        <v>45</v>
      </c>
      <c r="J6" s="22"/>
    </row>
    <row r="7" spans="1:12" x14ac:dyDescent="0.25">
      <c r="G7" s="8" t="s">
        <v>11</v>
      </c>
      <c r="H7" s="16">
        <f>0*SUM(H2:H4)</f>
        <v>0</v>
      </c>
      <c r="J7" s="22"/>
    </row>
    <row r="8" spans="1:12" x14ac:dyDescent="0.25">
      <c r="C8">
        <v>1300</v>
      </c>
      <c r="G8" s="8" t="s">
        <v>13</v>
      </c>
      <c r="H8" s="17">
        <v>50</v>
      </c>
      <c r="J8" s="22"/>
    </row>
    <row r="9" spans="1:12" x14ac:dyDescent="0.25">
      <c r="G9" s="8" t="s">
        <v>12</v>
      </c>
      <c r="H9" s="16" t="s">
        <v>2</v>
      </c>
      <c r="J9" s="22"/>
      <c r="L9" s="17">
        <v>24000000</v>
      </c>
    </row>
    <row r="10" spans="1:12" x14ac:dyDescent="0.25">
      <c r="G10" s="8"/>
      <c r="H10" s="6"/>
      <c r="J10" s="22"/>
      <c r="L10" s="17">
        <f>L9*E2</f>
        <v>288000000</v>
      </c>
    </row>
    <row r="11" spans="1:12" x14ac:dyDescent="0.25">
      <c r="G11" s="8" t="s">
        <v>3</v>
      </c>
      <c r="H11" s="17">
        <f>SUM(H2:H9)</f>
        <v>9875</v>
      </c>
      <c r="L11" s="17">
        <f>0.1*L10</f>
        <v>28800000</v>
      </c>
    </row>
    <row r="12" spans="1:12" x14ac:dyDescent="0.25">
      <c r="G12" s="8" t="s">
        <v>4</v>
      </c>
      <c r="H12" s="6">
        <v>0.24904999999999999</v>
      </c>
      <c r="J12" s="24"/>
      <c r="L12" s="17">
        <f>SUM(L10:L11)</f>
        <v>316800000</v>
      </c>
    </row>
    <row r="13" spans="1:12" x14ac:dyDescent="0.25">
      <c r="G13" s="8" t="s">
        <v>5</v>
      </c>
      <c r="H13" s="18">
        <f>H11*(1+H12)</f>
        <v>12334.36875</v>
      </c>
      <c r="I13" s="1" t="s">
        <v>16</v>
      </c>
      <c r="J13" s="24"/>
    </row>
    <row r="14" spans="1:12" x14ac:dyDescent="0.25">
      <c r="G14" s="8" t="s">
        <v>6</v>
      </c>
      <c r="H14" s="18">
        <f>H13-H11</f>
        <v>2459.3687499999996</v>
      </c>
      <c r="I14" s="1">
        <f>H14*J1</f>
        <v>57426260.312499993</v>
      </c>
      <c r="J14" s="24"/>
    </row>
    <row r="15" spans="1:12" x14ac:dyDescent="0.25">
      <c r="H15" s="6"/>
      <c r="J1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1"</vt:lpstr>
      <vt:lpstr>Plate 1.25"</vt:lpstr>
      <vt:lpstr>Round 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2019-06-25T00:21:37Z</dcterms:modified>
</cp:coreProperties>
</file>