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05" windowWidth="14805" windowHeight="7710" activeTab="2"/>
  </bookViews>
  <sheets>
    <sheet name="Round bar" sheetId="8" r:id="rId1"/>
    <sheet name="Sheet1" sheetId="9" r:id="rId2"/>
    <sheet name="Sheet2" sheetId="10" r:id="rId3"/>
  </sheets>
  <calcPr calcId="152511"/>
</workbook>
</file>

<file path=xl/calcChain.xml><?xml version="1.0" encoding="utf-8"?>
<calcChain xmlns="http://schemas.openxmlformats.org/spreadsheetml/2006/main">
  <c r="G2" i="10" l="1"/>
  <c r="G6" i="10" s="1"/>
  <c r="G15" i="10" s="1"/>
  <c r="G17" i="10" s="1"/>
  <c r="G20" i="10" l="1"/>
  <c r="G18" i="10"/>
  <c r="I2" i="10"/>
  <c r="J2" i="10" s="1"/>
  <c r="K2" i="10" s="1"/>
  <c r="I2" i="9"/>
  <c r="G16" i="9"/>
  <c r="G7" i="9"/>
  <c r="G3" i="9"/>
  <c r="G2" i="9"/>
  <c r="K3" i="10" l="1"/>
  <c r="L2" i="10"/>
  <c r="G18" i="9"/>
  <c r="G19" i="9" s="1"/>
  <c r="I3" i="9"/>
  <c r="G21" i="9" l="1"/>
  <c r="J3" i="9" s="1"/>
  <c r="K3" i="9" s="1"/>
  <c r="L3" i="9" s="1"/>
  <c r="J2" i="9" l="1"/>
  <c r="K2" i="9" s="1"/>
  <c r="L2" i="9" s="1"/>
  <c r="K4" i="9"/>
  <c r="I3" i="8" l="1"/>
  <c r="I2" i="8"/>
  <c r="G16" i="8"/>
  <c r="G18" i="8" s="1"/>
  <c r="G21" i="8" s="1"/>
  <c r="G8" i="8"/>
  <c r="G7" i="8"/>
  <c r="G3" i="8"/>
  <c r="G2" i="8"/>
  <c r="G19" i="8" l="1"/>
  <c r="J3" i="8"/>
  <c r="K3" i="8" s="1"/>
  <c r="L3" i="8" s="1"/>
  <c r="J2" i="8"/>
  <c r="K2" i="8" s="1"/>
  <c r="L2" i="8" l="1"/>
  <c r="K4" i="8"/>
</calcChain>
</file>

<file path=xl/sharedStrings.xml><?xml version="1.0" encoding="utf-8"?>
<sst xmlns="http://schemas.openxmlformats.org/spreadsheetml/2006/main" count="79" uniqueCount="27">
  <si>
    <t>Material</t>
  </si>
  <si>
    <t>Q'ty (pc)</t>
  </si>
  <si>
    <t>-</t>
  </si>
  <si>
    <t>SUM</t>
  </si>
  <si>
    <t>Margin</t>
  </si>
  <si>
    <t>Total</t>
  </si>
  <si>
    <t>Profit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</si>
  <si>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</si>
  <si>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</si>
  <si>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</si>
  <si>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</si>
  <si>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</si>
  <si>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</si>
  <si>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</si>
  <si>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T. Price (USD)</t>
  </si>
  <si>
    <t>Dimension (mm)</t>
  </si>
  <si>
    <t>U. Price (USD/pc)</t>
  </si>
  <si>
    <t>T. Weight (kg)</t>
  </si>
  <si>
    <t>Alloy 20 (N08020)</t>
  </si>
  <si>
    <t>Dia. 40mm x 4000mmLg</t>
  </si>
  <si>
    <t>Dia. 40mm x 1000mmLg</t>
  </si>
  <si>
    <t>Packing</t>
  </si>
  <si>
    <t>FOB</t>
  </si>
  <si>
    <t>CO</t>
  </si>
  <si>
    <t>Dia 1.625"ｘ161" Length</t>
  </si>
  <si>
    <t>Dia 1.625"ｘ28" Length</t>
  </si>
  <si>
    <t>Dia 1.5"ｘ144" Random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</si>
</sst>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vertical="center"/>
    </xf>
    <xf numFmtId="3" fontId="0" fillId="0" borderId="0" xfId="0" applyNumberFormat="1" applyBorder="1"/>
    <xf numFmtId="3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left" vertical="center" wrapText="1"/>
    </xf>
    <xf numFmtId="165" fontId="0" fillId="0" borderId="0" xfId="0" applyNumberFormat="1" applyBorder="1" applyAlignment="1">
      <alignment horizontal="left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right" wrapText="1"/>
    </xf>
    <xf numFmtId="164" fontId="0" fillId="0" borderId="0" xfId="0" applyNumberFormat="1"/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1" sqref="D1:G1"/>
    </sheetView>
  </sheetViews>
  <sheetFormatPr defaultRowHeight="15" x14ac:dyDescent="0.25"/>
  <cols>
    <col min="1" max="1" width="29.42578125" bestFit="1" customWidth="1"/>
    <col min="2" max="2" width="20.140625" bestFit="1" customWidth="1"/>
    <col min="3" max="3" width="30.5703125" customWidth="1"/>
    <col min="4" max="4" width="4.5703125" style="2" bestFit="1" customWidth="1"/>
    <col min="5" max="5" width="10.5703125" style="2" customWidth="1"/>
    <col min="6" max="6" width="9.85546875" customWidth="1"/>
    <col min="7" max="7" width="8" customWidth="1"/>
    <col min="8" max="8" width="9.28515625" style="1" customWidth="1"/>
    <col min="9" max="9" width="9.28515625" style="33" customWidth="1"/>
    <col min="10" max="10" width="10.140625" style="17" bestFit="1" customWidth="1"/>
    <col min="11" max="11" width="11.140625" style="17" bestFit="1" customWidth="1"/>
    <col min="12" max="12" width="9.140625" style="38"/>
  </cols>
  <sheetData>
    <row r="1" spans="1:12" s="9" customFormat="1" ht="30" x14ac:dyDescent="0.25">
      <c r="B1" s="4" t="s">
        <v>0</v>
      </c>
      <c r="C1" s="4" t="s">
        <v>15</v>
      </c>
      <c r="D1" s="4" t="s">
        <v>1</v>
      </c>
      <c r="E1" s="4" t="s">
        <v>17</v>
      </c>
      <c r="F1" s="4" t="s">
        <v>16</v>
      </c>
      <c r="G1" s="4" t="s">
        <v>14</v>
      </c>
      <c r="I1" s="29"/>
      <c r="J1" s="20"/>
      <c r="K1" s="20"/>
      <c r="L1" s="36"/>
    </row>
    <row r="2" spans="1:12" s="10" customFormat="1" x14ac:dyDescent="0.25">
      <c r="B2" s="11" t="s">
        <v>18</v>
      </c>
      <c r="C2" s="12" t="s">
        <v>19</v>
      </c>
      <c r="D2" s="4">
        <v>6</v>
      </c>
      <c r="E2" s="27">
        <v>248.5</v>
      </c>
      <c r="F2" s="14">
        <v>665</v>
      </c>
      <c r="G2" s="14">
        <f>D2*F2</f>
        <v>3990</v>
      </c>
      <c r="H2" s="13"/>
      <c r="I2" s="30">
        <f>G2/SUM(G2:G3)</f>
        <v>0.95683453237410077</v>
      </c>
      <c r="J2" s="21">
        <f>I2*$G$21</f>
        <v>2129.9136690647483</v>
      </c>
      <c r="K2" s="21">
        <f>G2+J2</f>
        <v>6119.9136690647483</v>
      </c>
      <c r="L2" s="37">
        <f>K2/D2</f>
        <v>1019.9856115107914</v>
      </c>
    </row>
    <row r="3" spans="1:12" s="10" customFormat="1" x14ac:dyDescent="0.25">
      <c r="B3" s="11" t="s">
        <v>18</v>
      </c>
      <c r="C3" s="12" t="s">
        <v>20</v>
      </c>
      <c r="D3" s="4">
        <v>1</v>
      </c>
      <c r="E3" s="19">
        <v>10.4</v>
      </c>
      <c r="F3" s="14">
        <v>180</v>
      </c>
      <c r="G3" s="14">
        <f>D3*F3</f>
        <v>180</v>
      </c>
      <c r="H3" s="13"/>
      <c r="I3" s="30">
        <f>G3/SUM(G2:G3)</f>
        <v>4.3165467625899283E-2</v>
      </c>
      <c r="J3" s="21">
        <f>I3*$G$21</f>
        <v>96.086330935251809</v>
      </c>
      <c r="K3" s="21">
        <f>G3+J3</f>
        <v>276.08633093525179</v>
      </c>
      <c r="L3" s="37">
        <f>K3/D3</f>
        <v>276.08633093525179</v>
      </c>
    </row>
    <row r="4" spans="1:12" s="10" customFormat="1" x14ac:dyDescent="0.25">
      <c r="B4" s="22"/>
      <c r="C4" s="23"/>
      <c r="D4" s="24"/>
      <c r="E4" s="25"/>
      <c r="F4" s="26" t="s">
        <v>21</v>
      </c>
      <c r="G4" s="26">
        <v>115</v>
      </c>
      <c r="H4" s="13"/>
      <c r="I4" s="30"/>
      <c r="J4" s="21"/>
      <c r="K4" s="21">
        <f>SUM(K2:K3)</f>
        <v>6396</v>
      </c>
      <c r="L4" s="37"/>
    </row>
    <row r="5" spans="1:12" s="10" customFormat="1" x14ac:dyDescent="0.25">
      <c r="B5" s="22"/>
      <c r="C5" s="23"/>
      <c r="D5" s="24"/>
      <c r="E5" s="25"/>
      <c r="F5" s="26" t="s">
        <v>22</v>
      </c>
      <c r="G5" s="26">
        <v>300</v>
      </c>
      <c r="H5" s="13"/>
      <c r="I5" s="30"/>
      <c r="J5" s="21"/>
      <c r="K5" s="21"/>
      <c r="L5" s="37"/>
    </row>
    <row r="6" spans="1:12" s="10" customFormat="1" x14ac:dyDescent="0.25">
      <c r="B6" s="22"/>
      <c r="C6" s="23"/>
      <c r="D6" s="24"/>
      <c r="E6" s="25"/>
      <c r="F6" s="26" t="s">
        <v>23</v>
      </c>
      <c r="G6" s="26">
        <v>60</v>
      </c>
      <c r="H6" s="13"/>
      <c r="I6" s="30"/>
      <c r="J6" s="21"/>
      <c r="K6" s="21"/>
      <c r="L6" s="37"/>
    </row>
    <row r="7" spans="1:12" s="10" customFormat="1" x14ac:dyDescent="0.25">
      <c r="B7" s="22"/>
      <c r="C7" s="23"/>
      <c r="D7" s="24"/>
      <c r="E7" s="25"/>
      <c r="F7" s="26" t="s">
        <v>5</v>
      </c>
      <c r="G7" s="26">
        <f>SUM(G2:G6)</f>
        <v>4645</v>
      </c>
      <c r="H7" s="13"/>
      <c r="I7" s="30"/>
      <c r="J7" s="21"/>
      <c r="K7" s="21"/>
      <c r="L7" s="37"/>
    </row>
    <row r="8" spans="1:12" x14ac:dyDescent="0.25">
      <c r="A8" s="3"/>
      <c r="B8" s="3"/>
      <c r="C8" s="3"/>
      <c r="D8" s="5"/>
      <c r="E8" s="5"/>
      <c r="F8" s="8" t="s">
        <v>7</v>
      </c>
      <c r="G8" s="15">
        <f>220-G11</f>
        <v>175</v>
      </c>
      <c r="H8" s="7"/>
      <c r="I8" s="31"/>
      <c r="J8" s="15"/>
    </row>
    <row r="9" spans="1:12" x14ac:dyDescent="0.25">
      <c r="F9" s="8" t="s">
        <v>8</v>
      </c>
      <c r="G9" s="16" t="s">
        <v>2</v>
      </c>
      <c r="I9" s="32"/>
    </row>
    <row r="10" spans="1:12" x14ac:dyDescent="0.25">
      <c r="F10" s="8" t="s">
        <v>9</v>
      </c>
      <c r="G10" s="17">
        <v>30</v>
      </c>
      <c r="I10" s="32"/>
    </row>
    <row r="11" spans="1:12" x14ac:dyDescent="0.25">
      <c r="F11" s="8" t="s">
        <v>10</v>
      </c>
      <c r="G11" s="17">
        <v>45</v>
      </c>
      <c r="I11" s="32"/>
    </row>
    <row r="12" spans="1:12" x14ac:dyDescent="0.25">
      <c r="F12" s="8" t="s">
        <v>11</v>
      </c>
      <c r="G12" s="16">
        <v>0</v>
      </c>
      <c r="I12" s="32"/>
    </row>
    <row r="13" spans="1:12" x14ac:dyDescent="0.25">
      <c r="F13" s="8" t="s">
        <v>13</v>
      </c>
      <c r="G13" s="17">
        <v>25</v>
      </c>
      <c r="I13" s="32"/>
    </row>
    <row r="14" spans="1:12" x14ac:dyDescent="0.25">
      <c r="F14" s="8" t="s">
        <v>12</v>
      </c>
      <c r="G14" s="16" t="s">
        <v>2</v>
      </c>
      <c r="I14" s="32"/>
    </row>
    <row r="15" spans="1:12" x14ac:dyDescent="0.25">
      <c r="F15" s="8"/>
      <c r="G15" s="6"/>
      <c r="I15" s="32"/>
    </row>
    <row r="16" spans="1:12" x14ac:dyDescent="0.25">
      <c r="F16" s="8" t="s">
        <v>3</v>
      </c>
      <c r="G16" s="17">
        <f>SUM(G7:G14)</f>
        <v>4920</v>
      </c>
    </row>
    <row r="17" spans="6:9" x14ac:dyDescent="0.25">
      <c r="F17" s="8" t="s">
        <v>4</v>
      </c>
      <c r="G17" s="6">
        <v>0.3</v>
      </c>
      <c r="I17" s="34"/>
    </row>
    <row r="18" spans="6:9" x14ac:dyDescent="0.25">
      <c r="F18" s="8" t="s">
        <v>5</v>
      </c>
      <c r="G18" s="28">
        <f>G16*(1+G17)</f>
        <v>6396</v>
      </c>
      <c r="I18" s="34"/>
    </row>
    <row r="19" spans="6:9" x14ac:dyDescent="0.25">
      <c r="F19" s="8" t="s">
        <v>6</v>
      </c>
      <c r="G19" s="18">
        <f>G18-G16</f>
        <v>1476</v>
      </c>
      <c r="I19" s="34"/>
    </row>
    <row r="20" spans="6:9" x14ac:dyDescent="0.25">
      <c r="G20" s="6"/>
      <c r="I20" s="34"/>
    </row>
    <row r="21" spans="6:9" x14ac:dyDescent="0.25">
      <c r="G21" s="35">
        <f>G18-SUM(G2:G3)</f>
        <v>2226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20.140625" bestFit="1" customWidth="1"/>
    <col min="3" max="3" width="22.7109375" bestFit="1" customWidth="1"/>
    <col min="4" max="4" width="4.5703125" style="2" bestFit="1" customWidth="1"/>
    <col min="5" max="5" width="10.5703125" style="2" customWidth="1"/>
    <col min="6" max="6" width="9.85546875" customWidth="1"/>
    <col min="7" max="7" width="8" customWidth="1"/>
    <col min="8" max="8" width="9.28515625" style="1" customWidth="1"/>
    <col min="9" max="9" width="9.28515625" style="33" customWidth="1"/>
    <col min="10" max="10" width="10.140625" style="17" bestFit="1" customWidth="1"/>
    <col min="11" max="11" width="11.140625" style="17" bestFit="1" customWidth="1"/>
    <col min="12" max="12" width="9.140625" style="38"/>
  </cols>
  <sheetData>
    <row r="1" spans="1:12" s="9" customFormat="1" ht="30" x14ac:dyDescent="0.25">
      <c r="B1" s="4" t="s">
        <v>0</v>
      </c>
      <c r="C1" s="4" t="s">
        <v>15</v>
      </c>
      <c r="D1" s="4" t="s">
        <v>1</v>
      </c>
      <c r="E1" s="4" t="s">
        <v>17</v>
      </c>
      <c r="F1" s="4" t="s">
        <v>16</v>
      </c>
      <c r="G1" s="4" t="s">
        <v>14</v>
      </c>
      <c r="I1" s="29"/>
      <c r="J1" s="20"/>
      <c r="K1" s="20"/>
      <c r="L1" s="36"/>
    </row>
    <row r="2" spans="1:12" s="10" customFormat="1" x14ac:dyDescent="0.25">
      <c r="B2" s="11" t="s">
        <v>18</v>
      </c>
      <c r="C2" s="12" t="s">
        <v>24</v>
      </c>
      <c r="D2" s="4">
        <v>6</v>
      </c>
      <c r="E2" s="27"/>
      <c r="F2" s="39">
        <v>842.42</v>
      </c>
      <c r="G2" s="14">
        <f>D2*F2</f>
        <v>5054.5199999999995</v>
      </c>
      <c r="H2" s="13"/>
      <c r="I2" s="30">
        <f>G2/SUM(G2:G3)</f>
        <v>0.96561289287269891</v>
      </c>
      <c r="J2" s="21">
        <f>I2*$G$21</f>
        <v>2583.358246624332</v>
      </c>
      <c r="K2" s="21">
        <f>G2+J2</f>
        <v>7637.878246624332</v>
      </c>
      <c r="L2" s="37">
        <f>K2/D2</f>
        <v>1272.9797077707219</v>
      </c>
    </row>
    <row r="3" spans="1:12" s="10" customFormat="1" x14ac:dyDescent="0.25">
      <c r="B3" s="11" t="s">
        <v>18</v>
      </c>
      <c r="C3" s="12" t="s">
        <v>25</v>
      </c>
      <c r="D3" s="4">
        <v>1</v>
      </c>
      <c r="E3" s="19"/>
      <c r="F3" s="39">
        <v>180</v>
      </c>
      <c r="G3" s="14">
        <f>D3*F3</f>
        <v>180</v>
      </c>
      <c r="H3" s="13"/>
      <c r="I3" s="30">
        <f>G3/SUM(G2:G3)</f>
        <v>3.4387107127301073E-2</v>
      </c>
      <c r="J3" s="21">
        <f>I3*$G$21</f>
        <v>91.997753375667685</v>
      </c>
      <c r="K3" s="21">
        <f>G3+J3</f>
        <v>271.99775337566768</v>
      </c>
      <c r="L3" s="37">
        <f>K3/D3</f>
        <v>271.99775337566768</v>
      </c>
    </row>
    <row r="4" spans="1:12" s="10" customFormat="1" x14ac:dyDescent="0.25">
      <c r="B4" s="22"/>
      <c r="C4" s="23"/>
      <c r="D4" s="24"/>
      <c r="E4" s="25"/>
      <c r="F4" s="26" t="s">
        <v>21</v>
      </c>
      <c r="G4" s="26"/>
      <c r="H4" s="13"/>
      <c r="I4" s="30"/>
      <c r="J4" s="21"/>
      <c r="K4" s="21">
        <f>SUM(K2:K3)</f>
        <v>7909.8759999999993</v>
      </c>
      <c r="L4" s="37"/>
    </row>
    <row r="5" spans="1:12" s="10" customFormat="1" x14ac:dyDescent="0.25">
      <c r="B5" s="22"/>
      <c r="C5" s="23"/>
      <c r="D5" s="24"/>
      <c r="E5" s="25"/>
      <c r="F5" s="26" t="s">
        <v>22</v>
      </c>
      <c r="G5" s="26"/>
      <c r="H5" s="13"/>
      <c r="I5" s="30"/>
      <c r="J5" s="21"/>
      <c r="K5" s="21"/>
      <c r="L5" s="37"/>
    </row>
    <row r="6" spans="1:12" s="10" customFormat="1" x14ac:dyDescent="0.25">
      <c r="B6" s="22"/>
      <c r="C6" s="23"/>
      <c r="D6" s="24"/>
      <c r="E6" s="25"/>
      <c r="F6" s="26" t="s">
        <v>23</v>
      </c>
      <c r="G6" s="26"/>
      <c r="H6" s="13"/>
      <c r="I6" s="30"/>
      <c r="J6" s="21"/>
      <c r="K6" s="21"/>
      <c r="L6" s="37"/>
    </row>
    <row r="7" spans="1:12" s="10" customFormat="1" x14ac:dyDescent="0.25">
      <c r="B7" s="22"/>
      <c r="C7" s="23"/>
      <c r="D7" s="24"/>
      <c r="E7" s="25"/>
      <c r="F7" s="26" t="s">
        <v>5</v>
      </c>
      <c r="G7" s="26">
        <f>SUM(G2:G6)</f>
        <v>5234.5199999999995</v>
      </c>
      <c r="H7" s="13"/>
      <c r="I7" s="30"/>
      <c r="J7" s="21"/>
      <c r="K7" s="21"/>
      <c r="L7" s="37"/>
    </row>
    <row r="8" spans="1:12" x14ac:dyDescent="0.25">
      <c r="A8" s="3"/>
      <c r="B8" s="3"/>
      <c r="C8" s="3"/>
      <c r="D8" s="5"/>
      <c r="E8" s="5"/>
      <c r="F8" s="8" t="s">
        <v>7</v>
      </c>
      <c r="G8" s="15">
        <v>750</v>
      </c>
      <c r="H8" s="7"/>
      <c r="I8" s="31"/>
      <c r="J8" s="15"/>
    </row>
    <row r="9" spans="1:12" x14ac:dyDescent="0.25">
      <c r="F9" s="8" t="s">
        <v>8</v>
      </c>
      <c r="G9" s="16" t="s">
        <v>2</v>
      </c>
      <c r="I9" s="32"/>
    </row>
    <row r="10" spans="1:12" x14ac:dyDescent="0.25">
      <c r="F10" s="8" t="s">
        <v>9</v>
      </c>
      <c r="G10" s="17">
        <v>30</v>
      </c>
      <c r="I10" s="32"/>
    </row>
    <row r="11" spans="1:12" x14ac:dyDescent="0.25">
      <c r="F11" s="8" t="s">
        <v>10</v>
      </c>
      <c r="G11" s="17">
        <v>45</v>
      </c>
      <c r="I11" s="32"/>
    </row>
    <row r="12" spans="1:12" x14ac:dyDescent="0.25">
      <c r="F12" s="8" t="s">
        <v>11</v>
      </c>
      <c r="G12" s="16">
        <v>0</v>
      </c>
      <c r="I12" s="32"/>
    </row>
    <row r="13" spans="1:12" x14ac:dyDescent="0.25">
      <c r="F13" s="8" t="s">
        <v>13</v>
      </c>
      <c r="G13" s="17">
        <v>25</v>
      </c>
      <c r="I13" s="32"/>
    </row>
    <row r="14" spans="1:12" x14ac:dyDescent="0.25">
      <c r="F14" s="8" t="s">
        <v>12</v>
      </c>
      <c r="G14" s="16" t="s">
        <v>2</v>
      </c>
      <c r="I14" s="32"/>
    </row>
    <row r="15" spans="1:12" x14ac:dyDescent="0.25">
      <c r="F15" s="8"/>
      <c r="G15" s="6"/>
      <c r="I15" s="32"/>
    </row>
    <row r="16" spans="1:12" x14ac:dyDescent="0.25">
      <c r="F16" s="8" t="s">
        <v>3</v>
      </c>
      <c r="G16" s="17">
        <f>SUM(G7:G14)</f>
        <v>6084.5199999999995</v>
      </c>
    </row>
    <row r="17" spans="6:9" x14ac:dyDescent="0.25">
      <c r="F17" s="8" t="s">
        <v>4</v>
      </c>
      <c r="G17" s="6">
        <v>0.3</v>
      </c>
      <c r="I17" s="34"/>
    </row>
    <row r="18" spans="6:9" x14ac:dyDescent="0.25">
      <c r="F18" s="8" t="s">
        <v>5</v>
      </c>
      <c r="G18" s="28">
        <f>G16*(1+G17)</f>
        <v>7909.8759999999993</v>
      </c>
      <c r="I18" s="34"/>
    </row>
    <row r="19" spans="6:9" x14ac:dyDescent="0.25">
      <c r="F19" s="8" t="s">
        <v>6</v>
      </c>
      <c r="G19" s="18">
        <f>G18-G16</f>
        <v>1825.3559999999998</v>
      </c>
      <c r="I19" s="34"/>
    </row>
    <row r="20" spans="6:9" x14ac:dyDescent="0.25">
      <c r="G20" s="6"/>
      <c r="I20" s="34"/>
    </row>
    <row r="21" spans="6:9" x14ac:dyDescent="0.25">
      <c r="G21" s="35">
        <f>G18-SUM(G2:G3)</f>
        <v>2675.3559999999998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2" sqref="L2"/>
    </sheetView>
  </sheetViews>
  <sheetFormatPr defaultRowHeight="15" x14ac:dyDescent="0.25"/>
  <cols>
    <col min="1" max="1" width="29.42578125" bestFit="1" customWidth="1"/>
    <col min="2" max="2" width="20.140625" bestFit="1" customWidth="1"/>
    <col min="3" max="3" width="30.85546875" customWidth="1"/>
    <col min="4" max="4" width="4.5703125" style="2" bestFit="1" customWidth="1"/>
    <col min="5" max="5" width="10.5703125" style="2" customWidth="1"/>
    <col min="6" max="6" width="9.85546875" customWidth="1"/>
    <col min="7" max="7" width="8" customWidth="1"/>
    <col min="8" max="8" width="9.28515625" style="1" customWidth="1"/>
    <col min="9" max="9" width="9.28515625" style="33" customWidth="1"/>
    <col min="10" max="10" width="10.140625" style="17" bestFit="1" customWidth="1"/>
    <col min="11" max="11" width="11.140625" style="17" bestFit="1" customWidth="1"/>
    <col min="12" max="12" width="9.140625" style="38"/>
  </cols>
  <sheetData>
    <row r="1" spans="1:12" s="9" customFormat="1" ht="30" x14ac:dyDescent="0.25">
      <c r="B1" s="4" t="s">
        <v>0</v>
      </c>
      <c r="C1" s="4" t="s">
        <v>15</v>
      </c>
      <c r="D1" s="4" t="s">
        <v>1</v>
      </c>
      <c r="E1" s="4" t="s">
        <v>17</v>
      </c>
      <c r="F1" s="4" t="s">
        <v>16</v>
      </c>
      <c r="G1" s="4" t="s">
        <v>14</v>
      </c>
      <c r="I1" s="29"/>
      <c r="J1" s="20"/>
      <c r="K1" s="20"/>
      <c r="L1" s="36"/>
    </row>
    <row r="2" spans="1:12" s="10" customFormat="1" x14ac:dyDescent="0.25">
      <c r="B2" s="11" t="s">
        <v>18</v>
      </c>
      <c r="C2" s="12" t="s">
        <v>26</v>
      </c>
      <c r="D2" s="4">
        <v>7</v>
      </c>
      <c r="E2" s="27"/>
      <c r="F2" s="39">
        <v>627.70000000000005</v>
      </c>
      <c r="G2" s="14">
        <f>D2*F2</f>
        <v>4393.9000000000005</v>
      </c>
      <c r="H2" s="13"/>
      <c r="I2" s="30">
        <f>G2/SUM(G2:G2)</f>
        <v>1</v>
      </c>
      <c r="J2" s="21">
        <f>I2*$G$20</f>
        <v>2423.17</v>
      </c>
      <c r="K2" s="21">
        <f>G2+J2</f>
        <v>6817.0700000000006</v>
      </c>
      <c r="L2" s="37">
        <f>K2/D2</f>
        <v>973.86714285714299</v>
      </c>
    </row>
    <row r="3" spans="1:12" s="10" customFormat="1" x14ac:dyDescent="0.25">
      <c r="B3" s="22"/>
      <c r="C3" s="23"/>
      <c r="D3" s="24"/>
      <c r="E3" s="25"/>
      <c r="F3" s="26" t="s">
        <v>21</v>
      </c>
      <c r="G3" s="26"/>
      <c r="H3" s="13"/>
      <c r="I3" s="30"/>
      <c r="J3" s="21"/>
      <c r="K3" s="21">
        <f>SUM(K2:K2)</f>
        <v>6817.0700000000006</v>
      </c>
      <c r="L3" s="37"/>
    </row>
    <row r="4" spans="1:12" s="10" customFormat="1" x14ac:dyDescent="0.25">
      <c r="B4" s="22"/>
      <c r="C4" s="23"/>
      <c r="D4" s="24"/>
      <c r="E4" s="25"/>
      <c r="F4" s="26" t="s">
        <v>22</v>
      </c>
      <c r="G4" s="26"/>
      <c r="H4" s="13"/>
      <c r="I4" s="30"/>
      <c r="J4" s="21"/>
      <c r="K4" s="21"/>
      <c r="L4" s="37"/>
    </row>
    <row r="5" spans="1:12" s="10" customFormat="1" x14ac:dyDescent="0.25">
      <c r="B5" s="22"/>
      <c r="C5" s="23"/>
      <c r="D5" s="24"/>
      <c r="E5" s="25"/>
      <c r="F5" s="26" t="s">
        <v>23</v>
      </c>
      <c r="G5" s="26"/>
      <c r="H5" s="13"/>
      <c r="I5" s="30"/>
      <c r="J5" s="21"/>
      <c r="K5" s="21"/>
      <c r="L5" s="37"/>
    </row>
    <row r="6" spans="1:12" s="10" customFormat="1" x14ac:dyDescent="0.25">
      <c r="B6" s="22"/>
      <c r="C6" s="23"/>
      <c r="D6" s="24"/>
      <c r="E6" s="25"/>
      <c r="F6" s="26" t="s">
        <v>5</v>
      </c>
      <c r="G6" s="26">
        <f>SUM(G2:G5)</f>
        <v>4393.9000000000005</v>
      </c>
      <c r="H6" s="13"/>
      <c r="I6" s="30"/>
      <c r="J6" s="21"/>
      <c r="K6" s="21"/>
      <c r="L6" s="37"/>
    </row>
    <row r="7" spans="1:12" x14ac:dyDescent="0.25">
      <c r="A7" s="3"/>
      <c r="B7" s="3"/>
      <c r="C7" s="3"/>
      <c r="D7" s="5"/>
      <c r="E7" s="5"/>
      <c r="F7" s="8" t="s">
        <v>7</v>
      </c>
      <c r="G7" s="15">
        <v>750</v>
      </c>
      <c r="H7" s="7"/>
      <c r="I7" s="31"/>
      <c r="J7" s="15"/>
    </row>
    <row r="8" spans="1:12" x14ac:dyDescent="0.25">
      <c r="F8" s="8" t="s">
        <v>8</v>
      </c>
      <c r="G8" s="16" t="s">
        <v>2</v>
      </c>
      <c r="I8" s="32"/>
    </row>
    <row r="9" spans="1:12" x14ac:dyDescent="0.25">
      <c r="F9" s="8" t="s">
        <v>9</v>
      </c>
      <c r="G9" s="17">
        <v>30</v>
      </c>
      <c r="I9" s="32"/>
    </row>
    <row r="10" spans="1:12" x14ac:dyDescent="0.25">
      <c r="F10" s="8" t="s">
        <v>10</v>
      </c>
      <c r="G10" s="17">
        <v>45</v>
      </c>
      <c r="I10" s="32"/>
    </row>
    <row r="11" spans="1:12" x14ac:dyDescent="0.25">
      <c r="F11" s="8" t="s">
        <v>11</v>
      </c>
      <c r="G11" s="16">
        <v>0</v>
      </c>
      <c r="I11" s="32"/>
    </row>
    <row r="12" spans="1:12" x14ac:dyDescent="0.25">
      <c r="F12" s="8" t="s">
        <v>13</v>
      </c>
      <c r="G12" s="17">
        <v>25</v>
      </c>
      <c r="I12" s="32"/>
    </row>
    <row r="13" spans="1:12" x14ac:dyDescent="0.25">
      <c r="F13" s="8" t="s">
        <v>12</v>
      </c>
      <c r="G13" s="16" t="s">
        <v>2</v>
      </c>
      <c r="I13" s="32"/>
    </row>
    <row r="14" spans="1:12" x14ac:dyDescent="0.25">
      <c r="F14" s="8"/>
      <c r="G14" s="6"/>
      <c r="I14" s="32"/>
    </row>
    <row r="15" spans="1:12" x14ac:dyDescent="0.25">
      <c r="F15" s="8" t="s">
        <v>3</v>
      </c>
      <c r="G15" s="17">
        <f>SUM(G6:G13)</f>
        <v>5243.9000000000005</v>
      </c>
    </row>
    <row r="16" spans="1:12" x14ac:dyDescent="0.25">
      <c r="F16" s="8" t="s">
        <v>4</v>
      </c>
      <c r="G16" s="6">
        <v>0.3</v>
      </c>
      <c r="I16" s="34"/>
    </row>
    <row r="17" spans="6:9" x14ac:dyDescent="0.25">
      <c r="F17" s="8" t="s">
        <v>5</v>
      </c>
      <c r="G17" s="28">
        <f>G15*(1+G16)</f>
        <v>6817.0700000000006</v>
      </c>
      <c r="I17" s="34"/>
    </row>
    <row r="18" spans="6:9" x14ac:dyDescent="0.25">
      <c r="F18" s="8" t="s">
        <v>6</v>
      </c>
      <c r="G18" s="18">
        <f>G17-G15</f>
        <v>1573.17</v>
      </c>
      <c r="I18" s="34"/>
    </row>
    <row r="19" spans="6:9" x14ac:dyDescent="0.25">
      <c r="G19" s="6"/>
      <c r="I19" s="34"/>
    </row>
    <row r="20" spans="6:9" x14ac:dyDescent="0.25">
      <c r="G20" s="35">
        <f>G17-SUM(G2:G2)</f>
        <v>2423.17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 bar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2019-11-15T10:23:08Z</dcterms:modified>
</cp:coreProperties>
</file>