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1611FB6A-BCC8-47BE-B814-57A28EB677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icromal" sheetId="6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" i="6" l="1"/>
  <c r="J6" i="6"/>
  <c r="K6" i="6" s="1"/>
  <c r="J5" i="6"/>
  <c r="J9" i="6" s="1"/>
  <c r="J10" i="6" l="1"/>
  <c r="K7" i="6"/>
  <c r="K5" i="6"/>
  <c r="J14" i="6" l="1"/>
  <c r="J18" i="6" s="1"/>
  <c r="J20" i="6" s="1"/>
  <c r="J23" i="6" l="1"/>
  <c r="J21" i="6"/>
  <c r="L6" i="6" l="1"/>
  <c r="M6" i="6" s="1"/>
  <c r="N6" i="6" s="1"/>
  <c r="O6" i="6" s="1"/>
  <c r="L7" i="6"/>
  <c r="M7" i="6" s="1"/>
  <c r="N7" i="6" s="1"/>
  <c r="O7" i="6" s="1"/>
  <c r="L5" i="6"/>
  <c r="M5" i="6" s="1"/>
  <c r="N5" i="6" s="1"/>
  <c r="O5" i="6" s="1"/>
</calcChain>
</file>

<file path=xl/sharedStrings.xml><?xml version="1.0" encoding="utf-8"?>
<sst xmlns="http://schemas.openxmlformats.org/spreadsheetml/2006/main" count="24" uniqueCount="21">
  <si>
    <t>-</t>
  </si>
  <si>
    <t>SUM</t>
  </si>
  <si>
    <t>Total</t>
  </si>
  <si>
    <t>Shipping cost</t>
  </si>
  <si>
    <t>COO cost</t>
  </si>
  <si>
    <t>Bank cost</t>
  </si>
  <si>
    <t>Custom clearance cost</t>
  </si>
  <si>
    <t>Import tax cost</t>
  </si>
  <si>
    <t>VAT cost</t>
  </si>
  <si>
    <t>To door cost</t>
  </si>
  <si>
    <t>Margin</t>
  </si>
  <si>
    <t>Gross profit</t>
  </si>
  <si>
    <t>SL</t>
  </si>
  <si>
    <t>USD</t>
  </si>
  <si>
    <t>Tổng KL (Kg)</t>
  </si>
  <si>
    <t>S31803</t>
  </si>
  <si>
    <t>10" x 50mm</t>
  </si>
  <si>
    <t>3" x 18mm</t>
  </si>
  <si>
    <t>0.75" x SCH XXS</t>
  </si>
  <si>
    <t>Lengths</t>
  </si>
  <si>
    <t>Đơn giá
(USD/m)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</si>
</sst>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4" fontId="0" fillId="0" borderId="0" xfId="0" applyNumberFormat="1" applyAlignment="1">
      <alignment horizontal="right"/>
    </xf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 wrapText="1"/>
    </xf>
    <xf numFmtId="4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4" fontId="2" fillId="0" borderId="0" xfId="0" applyNumberFormat="1" applyFont="1"/>
    <xf numFmtId="164" fontId="0" fillId="0" borderId="0" xfId="0" applyNumberFormat="1" applyAlignment="1">
      <alignment horizontal="right"/>
    </xf>
    <xf numFmtId="164" fontId="1" fillId="0" borderId="0" xfId="0" applyNumberFormat="1" applyFont="1"/>
    <xf numFmtId="164" fontId="0" fillId="2" borderId="0" xfId="0" applyNumberFormat="1" applyFill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/>
    </xf>
    <xf numFmtId="0" fontId="3" fillId="0" borderId="0" xfId="0" quotePrefix="1" applyFont="1"/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28"/>
  <sheetViews>
    <sheetView tabSelected="1" topLeftCell="D1" workbookViewId="0">
      <selection activeCell="O8" sqref="O8"/>
    </sheetView>
  </sheetViews>
  <sheetFormatPr defaultRowHeight="15" x14ac:dyDescent="0.25"/>
  <cols>
    <col min="4" max="4" width="21.140625" bestFit="1" customWidth="1"/>
    <col min="5" max="5" width="26" customWidth="1"/>
    <col min="6" max="6" width="18.140625" customWidth="1"/>
    <col min="7" max="7" width="17.42578125" style="18" customWidth="1"/>
    <col min="8" max="8" width="12.5703125" customWidth="1"/>
    <col min="9" max="9" width="11.140625" style="2" bestFit="1" customWidth="1"/>
    <col min="10" max="10" width="12.5703125" style="10" customWidth="1"/>
    <col min="11" max="11" width="9.28515625" style="4" customWidth="1"/>
    <col min="12" max="12" width="13" style="4" customWidth="1"/>
    <col min="13" max="13" width="15.140625" customWidth="1"/>
    <col min="14" max="14" width="14.42578125" customWidth="1"/>
    <col min="15" max="15" width="12.7109375" style="4" bestFit="1" customWidth="1"/>
  </cols>
  <sheetData>
    <row r="3" spans="4:15" x14ac:dyDescent="0.25">
      <c r="E3">
        <v>1.1075999999999999</v>
      </c>
    </row>
    <row r="4" spans="4:15" ht="30" x14ac:dyDescent="0.25">
      <c r="F4" s="5" t="s">
        <v>19</v>
      </c>
      <c r="G4" s="19" t="s">
        <v>12</v>
      </c>
      <c r="H4" s="6" t="s">
        <v>14</v>
      </c>
      <c r="I4" s="7" t="s">
        <v>20</v>
      </c>
      <c r="J4" s="9" t="s">
        <v>13</v>
      </c>
    </row>
    <row r="5" spans="4:15" s="10" customFormat="1" x14ac:dyDescent="0.25">
      <c r="D5" s="16" t="s">
        <v>15</v>
      </c>
      <c r="E5" s="10" t="s">
        <v>16</v>
      </c>
      <c r="F5" s="15">
        <v>12</v>
      </c>
      <c r="G5" s="19"/>
      <c r="H5" s="15"/>
      <c r="I5" s="10">
        <v>8775</v>
      </c>
      <c r="J5" s="10">
        <f>I5*F5</f>
        <v>105300</v>
      </c>
      <c r="K5" s="10">
        <f>J5/$J$9</f>
        <v>0.97127677237257182</v>
      </c>
      <c r="L5" s="10">
        <f>K5*$J$23</f>
        <v>31519.825641706793</v>
      </c>
      <c r="M5" s="10">
        <f>L5+J5</f>
        <v>136819.82564170679</v>
      </c>
      <c r="N5" s="10">
        <f>M5/F5</f>
        <v>11401.6521368089</v>
      </c>
      <c r="O5" s="4">
        <f>N5*M11</f>
        <v>265658494.78764737</v>
      </c>
    </row>
    <row r="6" spans="4:15" s="10" customFormat="1" x14ac:dyDescent="0.25">
      <c r="D6" s="16" t="s">
        <v>15</v>
      </c>
      <c r="E6" s="10" t="s">
        <v>17</v>
      </c>
      <c r="F6" s="15">
        <v>6</v>
      </c>
      <c r="G6" s="19"/>
      <c r="H6" s="15"/>
      <c r="I6" s="10">
        <v>434</v>
      </c>
      <c r="J6" s="10">
        <f>I6*F6</f>
        <v>2604</v>
      </c>
      <c r="K6" s="10">
        <f>J6/$J$9</f>
        <v>2.4019038131606617E-2</v>
      </c>
      <c r="L6" s="10">
        <f>K6*$J$23</f>
        <v>779.46463410260662</v>
      </c>
      <c r="M6" s="10">
        <f>L6+J6</f>
        <v>3383.4646341026064</v>
      </c>
      <c r="N6" s="10">
        <f>M6/F6</f>
        <v>563.9107723504344</v>
      </c>
      <c r="O6" s="4">
        <f>N6*M11</f>
        <v>13139120.995765122</v>
      </c>
    </row>
    <row r="7" spans="4:15" s="10" customFormat="1" x14ac:dyDescent="0.25">
      <c r="D7" s="16" t="s">
        <v>15</v>
      </c>
      <c r="E7" s="10" t="s">
        <v>18</v>
      </c>
      <c r="F7" s="15">
        <v>6</v>
      </c>
      <c r="G7" s="19"/>
      <c r="H7" s="15"/>
      <c r="I7" s="10">
        <v>85</v>
      </c>
      <c r="J7" s="10">
        <f>I7*F7</f>
        <v>510</v>
      </c>
      <c r="K7" s="10">
        <f>J7/$J$9</f>
        <v>4.7041894958215731E-3</v>
      </c>
      <c r="L7" s="10">
        <f>K7*$J$23</f>
        <v>152.66012419060272</v>
      </c>
      <c r="M7" s="10">
        <f>L7+J7</f>
        <v>662.66012419060269</v>
      </c>
      <c r="N7" s="10">
        <f>M7/F7</f>
        <v>110.44335403176711</v>
      </c>
      <c r="O7" s="4">
        <f>N7*M11</f>
        <v>2573330.1489401739</v>
      </c>
    </row>
    <row r="8" spans="4:15" x14ac:dyDescent="0.25">
      <c r="E8" s="1"/>
      <c r="F8" s="1"/>
      <c r="G8" s="20"/>
      <c r="H8" s="1"/>
    </row>
    <row r="9" spans="4:15" x14ac:dyDescent="0.25">
      <c r="I9" s="8" t="s">
        <v>2</v>
      </c>
      <c r="J9" s="11">
        <f>SUM(J5:J7)</f>
        <v>108414</v>
      </c>
    </row>
    <row r="10" spans="4:15" x14ac:dyDescent="0.25">
      <c r="I10" s="3" t="s">
        <v>3</v>
      </c>
      <c r="J10" s="10">
        <f>0.05*J9</f>
        <v>5420.7000000000007</v>
      </c>
    </row>
    <row r="11" spans="4:15" x14ac:dyDescent="0.25">
      <c r="I11" s="3" t="s">
        <v>4</v>
      </c>
      <c r="J11" s="12">
        <v>100</v>
      </c>
      <c r="M11">
        <v>23300</v>
      </c>
      <c r="N11" s="10"/>
    </row>
    <row r="12" spans="4:15" x14ac:dyDescent="0.25">
      <c r="I12" s="3" t="s">
        <v>5</v>
      </c>
      <c r="J12" s="12">
        <v>300</v>
      </c>
      <c r="M12" s="2"/>
    </row>
    <row r="13" spans="4:15" x14ac:dyDescent="0.25">
      <c r="I13" s="3" t="s">
        <v>6</v>
      </c>
      <c r="J13" s="12">
        <v>45</v>
      </c>
      <c r="M13" s="10"/>
    </row>
    <row r="14" spans="4:15" x14ac:dyDescent="0.25">
      <c r="I14" s="3" t="s">
        <v>7</v>
      </c>
      <c r="J14" s="12">
        <f>0.1*SUM(J9:J11)</f>
        <v>11393.470000000001</v>
      </c>
    </row>
    <row r="15" spans="4:15" x14ac:dyDescent="0.25">
      <c r="I15" s="3" t="s">
        <v>9</v>
      </c>
      <c r="J15" s="12">
        <v>100</v>
      </c>
    </row>
    <row r="16" spans="4:15" x14ac:dyDescent="0.25">
      <c r="I16" s="3" t="s">
        <v>8</v>
      </c>
      <c r="J16" s="12" t="s">
        <v>0</v>
      </c>
    </row>
    <row r="17" spans="2:11" x14ac:dyDescent="0.25">
      <c r="I17" s="3"/>
    </row>
    <row r="18" spans="2:11" x14ac:dyDescent="0.25">
      <c r="I18" s="3" t="s">
        <v>1</v>
      </c>
      <c r="J18" s="10">
        <f>SUM(J9:J16)</f>
        <v>125773.17</v>
      </c>
    </row>
    <row r="19" spans="2:11" x14ac:dyDescent="0.25">
      <c r="I19" s="3" t="s">
        <v>10</v>
      </c>
      <c r="J19" s="2">
        <v>0.12</v>
      </c>
    </row>
    <row r="20" spans="2:11" x14ac:dyDescent="0.25">
      <c r="I20" s="3" t="s">
        <v>2</v>
      </c>
      <c r="J20" s="13">
        <f>J18*(1+J19)</f>
        <v>140865.9504</v>
      </c>
      <c r="K20" s="2"/>
    </row>
    <row r="21" spans="2:11" x14ac:dyDescent="0.25">
      <c r="I21" s="3" t="s">
        <v>11</v>
      </c>
      <c r="J21" s="14">
        <f>J20-J18</f>
        <v>15092.780400000003</v>
      </c>
    </row>
    <row r="23" spans="2:11" x14ac:dyDescent="0.25">
      <c r="J23" s="10">
        <f>J20-J9</f>
        <v>32451.950400000002</v>
      </c>
    </row>
    <row r="28" spans="2:11" ht="17.25" x14ac:dyDescent="0.3">
      <c r="B28" s="17"/>
    </row>
  </sheetData>
  <phoneticPr fontId="4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Nicromal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2019-11-04T15:41:40Z</dcterms:modified>
</cp:coreProperties>
</file>