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.shortcut-targets-by-id\1GO450hv7y8REfQmbD71tzL5wX0Uej-kC\Projects\STRKatie\Project 1 Scraping and Image Download\"/>
    </mc:Choice>
  </mc:AlternateContent>
  <xr:revisionPtr revIDLastSave="0" documentId="13_ncr:1_{4D64114B-DFD7-40D0-835C-94389B6B3886}" xr6:coauthVersionLast="47" xr6:coauthVersionMax="47" xr10:uidLastSave="{00000000-0000-0000-0000-000000000000}"/>
  <bookViews>
    <workbookView xWindow="360" yWindow="465" windowWidth="18840" windowHeight="135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21" i="1" s="1"/>
  <c r="B13" i="1"/>
  <c r="B9" i="1"/>
  <c r="B8" i="1"/>
  <c r="B16" i="1" l="1"/>
  <c r="B11" i="1"/>
  <c r="B20" i="1"/>
  <c r="B18" i="1" l="1"/>
  <c r="B19" i="1"/>
  <c r="B23" i="1" l="1"/>
  <c r="B25" i="1" s="1"/>
  <c r="B29" i="1" s="1"/>
  <c r="B26" i="1" l="1"/>
  <c r="B31" i="1" l="1"/>
  <c r="B32" i="1" s="1"/>
  <c r="B30" i="1"/>
</calcChain>
</file>

<file path=xl/sharedStrings.xml><?xml version="1.0" encoding="utf-8"?>
<sst xmlns="http://schemas.openxmlformats.org/spreadsheetml/2006/main" count="32" uniqueCount="30">
  <si>
    <t>Property Address</t>
  </si>
  <si>
    <t>Bed</t>
  </si>
  <si>
    <t>Bath</t>
  </si>
  <si>
    <t>Sq Ft</t>
  </si>
  <si>
    <t>Pool?</t>
  </si>
  <si>
    <t>Purchase Price</t>
  </si>
  <si>
    <t>Down Payment</t>
  </si>
  <si>
    <t>Closing Costs</t>
  </si>
  <si>
    <t>Furnishing/Work</t>
  </si>
  <si>
    <t>Total Investment</t>
  </si>
  <si>
    <t>ADR</t>
  </si>
  <si>
    <t>Occupancy in Days</t>
  </si>
  <si>
    <t>Occupancy %</t>
  </si>
  <si>
    <t>Revenue</t>
  </si>
  <si>
    <t>Management</t>
  </si>
  <si>
    <t>Utilities + Basic Maintenance</t>
  </si>
  <si>
    <t>Listing Fee</t>
  </si>
  <si>
    <t>Insurance</t>
  </si>
  <si>
    <t>Consumables</t>
  </si>
  <si>
    <t>Total Expenses</t>
  </si>
  <si>
    <t>Net Operating Income</t>
  </si>
  <si>
    <t>Profit</t>
  </si>
  <si>
    <t>COC</t>
  </si>
  <si>
    <t>Cap Rate</t>
  </si>
  <si>
    <t>Mortgage</t>
  </si>
  <si>
    <t>Monthly Profit</t>
  </si>
  <si>
    <t xml:space="preserve">Comparable Properties </t>
  </si>
  <si>
    <t>Days Available</t>
  </si>
  <si>
    <t>Occupancy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</si>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</sst>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3" xfId="0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0" fillId="0" borderId="0" xfId="0" applyBorder="1"/>
    <xf numFmtId="44" fontId="0" fillId="0" borderId="0" xfId="1" applyFont="1"/>
    <xf numFmtId="44" fontId="0" fillId="0" borderId="2" xfId="1" applyFont="1" applyBorder="1"/>
    <xf numFmtId="44" fontId="0" fillId="0" borderId="3" xfId="1" applyFont="1" applyBorder="1"/>
    <xf numFmtId="9" fontId="0" fillId="0" borderId="0" xfId="2" applyFont="1"/>
    <xf numFmtId="9" fontId="0" fillId="0" borderId="3" xfId="2" applyFont="1" applyBorder="1"/>
    <xf numFmtId="0" fontId="2" fillId="0" borderId="6" xfId="0" applyFont="1" applyFill="1" applyBorder="1"/>
    <xf numFmtId="0" fontId="2" fillId="0" borderId="7" xfId="0" applyFont="1" applyFill="1" applyBorder="1"/>
    <xf numFmtId="9" fontId="0" fillId="0" borderId="0" xfId="0" applyNumberFormat="1"/>
    <xf numFmtId="0" fontId="3" fillId="0" borderId="7" xfId="0" applyFont="1" applyBorder="1"/>
    <xf numFmtId="9" fontId="0" fillId="0" borderId="0" xfId="0" applyNumberFormat="1" applyBorder="1"/>
    <xf numFmtId="44" fontId="0" fillId="0" borderId="2" xfId="0" applyNumberFormat="1" applyBorder="1"/>
    <xf numFmtId="44" fontId="0" fillId="0" borderId="3" xfId="0" applyNumberFormat="1" applyBorder="1"/>
    <xf numFmtId="0" fontId="3" fillId="0" borderId="0" xfId="0" applyFont="1" applyFill="1" applyBorder="1"/>
    <xf numFmtId="168" fontId="0" fillId="0" borderId="4" xfId="0" applyNumberForma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7" xfId="0" applyFont="1" applyFill="1" applyBorder="1"/>
    <xf numFmtId="0" fontId="2" fillId="2" borderId="1" xfId="0" applyFont="1" applyFill="1" applyBorder="1"/>
    <xf numFmtId="44" fontId="0" fillId="2" borderId="5" xfId="1" applyFont="1" applyFill="1" applyBorder="1"/>
    <xf numFmtId="0" fontId="3" fillId="2" borderId="1" xfId="0" applyFont="1" applyFill="1" applyBorder="1"/>
    <xf numFmtId="44" fontId="0" fillId="2" borderId="5" xfId="0" applyNumberFormat="1" applyFill="1" applyBorder="1"/>
    <xf numFmtId="0" fontId="0" fillId="0" borderId="0" xfId="0" applyAlignment="1">
      <alignment horizontal="center"/>
    </xf>
    <xf numFmtId="0" fontId="0" fillId="3" borderId="0" xfId="0" applyFill="1"/>
    <xf numFmtId="0" fontId="2" fillId="0" borderId="0" xfId="0" applyFont="1" applyBorder="1"/>
    <xf numFmtId="0" fontId="4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zoomScale="120" zoomScaleNormal="120" workbookViewId="0">
      <selection activeCell="A40" sqref="A40:XFD40"/>
    </sheetView>
  </sheetViews>
  <sheetFormatPr defaultRowHeight="15" x14ac:dyDescent="0.25"/>
  <cols>
    <col min="1" max="1" width="28.7109375" customWidth="1"/>
    <col min="2" max="2" width="17.140625" customWidth="1"/>
    <col min="3" max="3" width="13.5703125" customWidth="1"/>
    <col min="4" max="4" width="11.85546875" customWidth="1"/>
    <col min="5" max="5" width="14" customWidth="1"/>
    <col min="6" max="6" width="20.42578125" customWidth="1"/>
    <col min="7" max="7" width="11.28515625" customWidth="1"/>
    <col min="8" max="8" width="11.5703125" customWidth="1"/>
  </cols>
  <sheetData>
    <row r="1" spans="1:3" x14ac:dyDescent="0.25">
      <c r="A1" s="29" t="s">
        <v>0</v>
      </c>
      <c r="B1" s="5"/>
    </row>
    <row r="2" spans="1:3" x14ac:dyDescent="0.25">
      <c r="A2" s="29" t="s">
        <v>1</v>
      </c>
      <c r="B2" s="5"/>
    </row>
    <row r="3" spans="1:3" x14ac:dyDescent="0.25">
      <c r="A3" s="29" t="s">
        <v>2</v>
      </c>
      <c r="B3" s="5"/>
    </row>
    <row r="4" spans="1:3" x14ac:dyDescent="0.25">
      <c r="A4" s="29" t="s">
        <v>3</v>
      </c>
      <c r="B4" s="5"/>
    </row>
    <row r="5" spans="1:3" x14ac:dyDescent="0.25">
      <c r="A5" s="29" t="s">
        <v>4</v>
      </c>
      <c r="B5" s="5"/>
    </row>
    <row r="6" spans="1:3" s="28" customFormat="1" ht="9" customHeight="1" x14ac:dyDescent="0.25"/>
    <row r="7" spans="1:3" x14ac:dyDescent="0.25">
      <c r="A7" s="2" t="s">
        <v>5</v>
      </c>
      <c r="B7" s="6">
        <v>716500</v>
      </c>
    </row>
    <row r="8" spans="1:3" x14ac:dyDescent="0.25">
      <c r="A8" s="3" t="s">
        <v>6</v>
      </c>
      <c r="B8" s="7">
        <f>B7*C8</f>
        <v>143300</v>
      </c>
      <c r="C8" s="15">
        <v>0.2</v>
      </c>
    </row>
    <row r="9" spans="1:3" x14ac:dyDescent="0.25">
      <c r="A9" s="4" t="s">
        <v>7</v>
      </c>
      <c r="B9" s="8">
        <f>B7*C9</f>
        <v>14330</v>
      </c>
      <c r="C9" s="15">
        <v>0.02</v>
      </c>
    </row>
    <row r="10" spans="1:3" x14ac:dyDescent="0.25">
      <c r="A10" s="4" t="s">
        <v>8</v>
      </c>
      <c r="B10" s="8">
        <v>30000</v>
      </c>
      <c r="C10" s="5"/>
    </row>
    <row r="11" spans="1:3" x14ac:dyDescent="0.25">
      <c r="A11" s="23" t="s">
        <v>9</v>
      </c>
      <c r="B11" s="24">
        <f>SUM(B8:B10)</f>
        <v>187630</v>
      </c>
      <c r="C11" s="5"/>
    </row>
    <row r="13" spans="1:3" x14ac:dyDescent="0.25">
      <c r="A13" s="11" t="s">
        <v>10</v>
      </c>
      <c r="B13" s="7">
        <f>SUM(B36:B40)/ROWS(B36:B40)</f>
        <v>294.39999999999998</v>
      </c>
    </row>
    <row r="14" spans="1:3" x14ac:dyDescent="0.25">
      <c r="A14" s="12" t="s">
        <v>12</v>
      </c>
      <c r="B14" s="10">
        <f>SUM(D36:D40)/ROWS(D36:D40)</f>
        <v>0.51</v>
      </c>
    </row>
    <row r="15" spans="1:3" x14ac:dyDescent="0.25">
      <c r="A15" s="12" t="s">
        <v>11</v>
      </c>
      <c r="B15" s="1">
        <f>ROUND(365*B14,0)</f>
        <v>186</v>
      </c>
    </row>
    <row r="16" spans="1:3" x14ac:dyDescent="0.25">
      <c r="A16" s="23" t="s">
        <v>13</v>
      </c>
      <c r="B16" s="24">
        <f>B13*B15</f>
        <v>54758.399999999994</v>
      </c>
    </row>
    <row r="18" spans="1:3" x14ac:dyDescent="0.25">
      <c r="A18" s="11" t="s">
        <v>14</v>
      </c>
      <c r="B18" s="16">
        <f>$B$16*C18</f>
        <v>10951.68</v>
      </c>
      <c r="C18" s="9">
        <v>0.2</v>
      </c>
    </row>
    <row r="19" spans="1:3" ht="15.75" x14ac:dyDescent="0.25">
      <c r="A19" s="14" t="s">
        <v>16</v>
      </c>
      <c r="B19" s="16">
        <f>$B$16*C19</f>
        <v>3285.5039999999995</v>
      </c>
      <c r="C19" s="9">
        <v>0.06</v>
      </c>
    </row>
    <row r="20" spans="1:3" ht="15.75" x14ac:dyDescent="0.25">
      <c r="A20" s="14" t="s">
        <v>17</v>
      </c>
      <c r="B20" s="17">
        <f>B15*C20</f>
        <v>1116</v>
      </c>
      <c r="C20" s="6">
        <v>6</v>
      </c>
    </row>
    <row r="21" spans="1:3" ht="15.75" x14ac:dyDescent="0.25">
      <c r="A21" s="14" t="s">
        <v>18</v>
      </c>
      <c r="B21" s="17">
        <f>B15*C21</f>
        <v>372</v>
      </c>
      <c r="C21" s="6">
        <v>2</v>
      </c>
    </row>
    <row r="22" spans="1:3" ht="15.75" x14ac:dyDescent="0.25">
      <c r="A22" s="14" t="s">
        <v>15</v>
      </c>
      <c r="B22" s="8">
        <v>4800</v>
      </c>
    </row>
    <row r="23" spans="1:3" ht="15.75" x14ac:dyDescent="0.25">
      <c r="A23" s="25" t="s">
        <v>19</v>
      </c>
      <c r="B23" s="26">
        <f>SUM(B18:B22)</f>
        <v>20525.184000000001</v>
      </c>
    </row>
    <row r="25" spans="1:3" ht="15.75" x14ac:dyDescent="0.25">
      <c r="A25" s="20" t="s">
        <v>20</v>
      </c>
      <c r="B25" s="16">
        <f>B16-B23</f>
        <v>34233.215999999993</v>
      </c>
    </row>
    <row r="26" spans="1:3" ht="15.75" x14ac:dyDescent="0.25">
      <c r="A26" s="21" t="s">
        <v>23</v>
      </c>
      <c r="B26" s="19">
        <f>B25/B7</f>
        <v>4.7778389392882058E-2</v>
      </c>
    </row>
    <row r="27" spans="1:3" ht="15.75" x14ac:dyDescent="0.25">
      <c r="A27" s="18"/>
    </row>
    <row r="28" spans="1:3" ht="15.75" x14ac:dyDescent="0.25">
      <c r="A28" s="18" t="s">
        <v>24</v>
      </c>
      <c r="B28" s="6">
        <v>10000</v>
      </c>
      <c r="C28" s="13"/>
    </row>
    <row r="29" spans="1:3" ht="15.75" x14ac:dyDescent="0.25">
      <c r="A29" s="20" t="s">
        <v>21</v>
      </c>
      <c r="B29" s="16">
        <f>B25-B28</f>
        <v>24233.215999999993</v>
      </c>
    </row>
    <row r="30" spans="1:3" ht="15.75" x14ac:dyDescent="0.25">
      <c r="A30" s="22" t="s">
        <v>25</v>
      </c>
      <c r="B30" s="17">
        <f>B29/12</f>
        <v>2019.4346666666661</v>
      </c>
    </row>
    <row r="31" spans="1:3" ht="15.75" x14ac:dyDescent="0.25">
      <c r="A31" s="21" t="s">
        <v>22</v>
      </c>
      <c r="B31" s="19">
        <f>B29/B11</f>
        <v>0.1291542717049512</v>
      </c>
    </row>
    <row r="32" spans="1:3" x14ac:dyDescent="0.25">
      <c r="B32" s="27" t="str">
        <f>IF(B31&gt;0, "Profitable", "Unprofitable")</f>
        <v>Profitable</v>
      </c>
    </row>
    <row r="33" spans="1:6" s="28" customFormat="1" ht="9" customHeight="1" x14ac:dyDescent="0.25"/>
    <row r="34" spans="1:6" x14ac:dyDescent="0.25">
      <c r="A34" s="30" t="s">
        <v>26</v>
      </c>
    </row>
    <row r="35" spans="1:6" x14ac:dyDescent="0.25">
      <c r="B35" s="2" t="s">
        <v>27</v>
      </c>
      <c r="C35" s="2" t="s">
        <v>10</v>
      </c>
      <c r="D35" s="2" t="s">
        <v>28</v>
      </c>
      <c r="E35" s="2" t="s">
        <v>13</v>
      </c>
      <c r="F35" s="2" t="s">
        <v>29</v>
      </c>
    </row>
    <row r="36" spans="1:6" x14ac:dyDescent="0.25">
      <c r="A36" s="30">
        <v>1</v>
      </c>
      <c r="B36">
        <v>295</v>
      </c>
      <c r="C36" s="6">
        <v>284</v>
      </c>
      <c r="D36" s="9">
        <v>0.44</v>
      </c>
      <c r="E36" s="6">
        <v>37200</v>
      </c>
    </row>
    <row r="37" spans="1:6" x14ac:dyDescent="0.25">
      <c r="A37" s="30">
        <v>2</v>
      </c>
      <c r="B37">
        <v>357</v>
      </c>
      <c r="C37" s="6">
        <v>368</v>
      </c>
      <c r="D37" s="9">
        <v>0.42</v>
      </c>
      <c r="E37" s="6">
        <v>55700</v>
      </c>
    </row>
    <row r="38" spans="1:6" x14ac:dyDescent="0.25">
      <c r="A38" s="30">
        <v>3</v>
      </c>
      <c r="B38">
        <v>236</v>
      </c>
      <c r="C38" s="6">
        <v>473</v>
      </c>
      <c r="D38" s="9">
        <v>0.44</v>
      </c>
      <c r="E38" s="6">
        <v>49100</v>
      </c>
    </row>
    <row r="39" spans="1:6" x14ac:dyDescent="0.25">
      <c r="A39" s="30">
        <v>4</v>
      </c>
      <c r="B39">
        <v>291</v>
      </c>
      <c r="C39" s="6">
        <v>267</v>
      </c>
      <c r="D39" s="9">
        <v>0.44</v>
      </c>
      <c r="E39" s="6">
        <v>33900</v>
      </c>
    </row>
    <row r="40" spans="1:6" x14ac:dyDescent="0.25">
      <c r="A40" s="30">
        <v>5</v>
      </c>
      <c r="B40">
        <v>293</v>
      </c>
      <c r="C40" s="6">
        <v>428</v>
      </c>
      <c r="D40" s="9">
        <v>0.81</v>
      </c>
      <c r="E40" s="6">
        <v>101800</v>
      </c>
    </row>
  </sheetData>
  <conditionalFormatting sqref="B25:B26">
    <cfRule type="cellIs" dxfId="5" priority="2" operator="lessThan">
      <formula>0</formula>
    </cfRule>
    <cfRule type="cellIs" dxfId="4" priority="6" operator="greaterThan">
      <formula>0</formula>
    </cfRule>
  </conditionalFormatting>
  <conditionalFormatting sqref="B29:B31">
    <cfRule type="cellIs" dxfId="3" priority="1" operator="lessThan">
      <formula>0</formula>
    </cfRule>
    <cfRule type="cellIs" dxfId="2" priority="5" operator="greaterThan">
      <formula>0</formula>
    </cfRule>
  </conditionalFormatting>
  <conditionalFormatting sqref="B32">
    <cfRule type="containsText" dxfId="1" priority="3" operator="containsText" text="Unprofitable">
      <formula>NOT(ISERROR(SEARCH("Unprofitable",B32)))</formula>
    </cfRule>
    <cfRule type="containsText" dxfId="0" priority="4" operator="containsText" text="Profitable">
      <formula>NOT(ISERROR(SEARCH("Profitable",B32)))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Lin</dc:creator>
  <cp:lastModifiedBy>Oliver Lin</cp:lastModifiedBy>
  <dcterms:created xsi:type="dcterms:W3CDTF">2015-06-05T18:17:20Z</dcterms:created>
  <dcterms:modified xsi:type="dcterms:W3CDTF">2022-11-02T19:38:58Z</dcterms:modified>
</cp:coreProperties>
</file>