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c/Documents/Курсач тесты/"/>
    </mc:Choice>
  </mc:AlternateContent>
  <xr:revisionPtr revIDLastSave="0" documentId="13_ncr:1_{61FBB626-FCCE-204A-ACE9-D781B41DAA8B}" xr6:coauthVersionLast="47" xr6:coauthVersionMax="47" xr10:uidLastSave="{00000000-0000-0000-0000-000000000000}"/>
  <bookViews>
    <workbookView xWindow="140" yWindow="660" windowWidth="17700" windowHeight="20000" activeTab="7" xr2:uid="{00000000-000D-0000-FFFF-FFFF00000000}"/>
  </bookViews>
  <sheets>
    <sheet name="9АБД-1.21" sheetId="1" r:id="rId1"/>
    <sheet name="9АБД-2.21" sheetId="2" r:id="rId2"/>
    <sheet name="9ПР-1.21" sheetId="3" r:id="rId3"/>
    <sheet name="9ПР-2.21" sheetId="4" r:id="rId4"/>
    <sheet name="9ПР-3.21" sheetId="5" r:id="rId5"/>
    <sheet name="9ПР-1.22" sheetId="6" r:id="rId6"/>
    <sheet name="9ПР-2.22" sheetId="7" r:id="rId7"/>
    <sheet name="9ПР-3.22" sheetId="8" r:id="rId8"/>
    <sheet name="9ПР-4.22К" sheetId="9" r:id="rId9"/>
    <sheet name="9ПР-1.23" sheetId="10" r:id="rId10"/>
    <sheet name="9ПР-2.23" sheetId="11" r:id="rId11"/>
    <sheet name="9ПР-3.23" sheetId="12" r:id="rId12"/>
    <sheet name="9ПР-4.23К" sheetId="13" r:id="rId13"/>
    <sheet name="9Э-1.23К" sheetId="14" r:id="rId14"/>
    <sheet name="9БД-1.23К" sheetId="15" r:id="rId15"/>
    <sheet name="9ПР-1.24" sheetId="16" r:id="rId16"/>
    <sheet name="9ПР-2.24" sheetId="17" r:id="rId17"/>
    <sheet name="9ПР-3.24" sheetId="18" r:id="rId18"/>
    <sheet name="9ПР-4.24К" sheetId="19" r:id="rId19"/>
    <sheet name="9БД-1.24К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4" roundtripDataChecksum="rOT3gfTOXPB2ck9ZCIPS7C9or6ek4u2n5ddMupbYNQY="/>
    </ext>
  </extLst>
</workbook>
</file>

<file path=xl/calcChain.xml><?xml version="1.0" encoding="utf-8"?>
<calcChain xmlns="http://schemas.openxmlformats.org/spreadsheetml/2006/main">
  <c r="N62" i="20" l="1"/>
  <c r="N61" i="20"/>
  <c r="N60" i="20"/>
  <c r="N59" i="20"/>
  <c r="N58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O46" i="20"/>
  <c r="N46" i="20"/>
  <c r="M46" i="20"/>
  <c r="L46" i="20"/>
  <c r="K46" i="20"/>
  <c r="J46" i="20"/>
  <c r="I46" i="20"/>
  <c r="H46" i="20"/>
  <c r="G46" i="20"/>
  <c r="F46" i="20"/>
  <c r="E46" i="20"/>
  <c r="N56" i="20" s="1"/>
  <c r="D46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N64" i="20" s="1"/>
  <c r="O44" i="20"/>
  <c r="N44" i="20"/>
  <c r="M44" i="20"/>
  <c r="L44" i="20"/>
  <c r="K44" i="20"/>
  <c r="J44" i="20"/>
  <c r="I44" i="20"/>
  <c r="H44" i="20"/>
  <c r="G44" i="20"/>
  <c r="F44" i="20"/>
  <c r="E44" i="20"/>
  <c r="D44" i="20"/>
  <c r="N63" i="20" s="1"/>
  <c r="R43" i="20"/>
  <c r="Q43" i="20"/>
  <c r="P43" i="20" s="1"/>
  <c r="O43" i="20"/>
  <c r="N43" i="20"/>
  <c r="M43" i="20"/>
  <c r="L43" i="20"/>
  <c r="K43" i="20"/>
  <c r="J43" i="20"/>
  <c r="I43" i="20"/>
  <c r="H43" i="20"/>
  <c r="G43" i="20"/>
  <c r="F43" i="20"/>
  <c r="E43" i="20"/>
  <c r="D43" i="20"/>
  <c r="N65" i="20" s="1"/>
  <c r="N62" i="19"/>
  <c r="N61" i="19"/>
  <c r="N60" i="19"/>
  <c r="N59" i="19"/>
  <c r="N58" i="19"/>
  <c r="N56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D43" i="19" s="1"/>
  <c r="N65" i="19" s="1"/>
  <c r="O45" i="19"/>
  <c r="N45" i="19"/>
  <c r="M45" i="19"/>
  <c r="L45" i="19"/>
  <c r="K45" i="19"/>
  <c r="J45" i="19"/>
  <c r="I45" i="19"/>
  <c r="H45" i="19"/>
  <c r="G45" i="19"/>
  <c r="F45" i="19"/>
  <c r="E45" i="19"/>
  <c r="D45" i="19"/>
  <c r="N64" i="19" s="1"/>
  <c r="O44" i="19"/>
  <c r="N44" i="19"/>
  <c r="M44" i="19"/>
  <c r="L44" i="19"/>
  <c r="K44" i="19"/>
  <c r="J44" i="19"/>
  <c r="I44" i="19"/>
  <c r="H44" i="19"/>
  <c r="G44" i="19"/>
  <c r="F44" i="19"/>
  <c r="E44" i="19"/>
  <c r="D44" i="19"/>
  <c r="N63" i="19" s="1"/>
  <c r="R43" i="19"/>
  <c r="Q43" i="19"/>
  <c r="P43" i="19" s="1"/>
  <c r="O43" i="19"/>
  <c r="N43" i="19"/>
  <c r="M43" i="19"/>
  <c r="L43" i="19"/>
  <c r="K43" i="19"/>
  <c r="J43" i="19"/>
  <c r="I43" i="19"/>
  <c r="H43" i="19"/>
  <c r="G43" i="19"/>
  <c r="F43" i="19"/>
  <c r="E43" i="19"/>
  <c r="N61" i="18"/>
  <c r="N60" i="18"/>
  <c r="N59" i="18"/>
  <c r="N58" i="18"/>
  <c r="N57" i="18"/>
  <c r="N55" i="18"/>
  <c r="O48" i="18"/>
  <c r="N48" i="18"/>
  <c r="M48" i="18"/>
  <c r="L48" i="18"/>
  <c r="K48" i="18"/>
  <c r="J48" i="18"/>
  <c r="I48" i="18"/>
  <c r="H48" i="18"/>
  <c r="G48" i="18"/>
  <c r="F48" i="18"/>
  <c r="E48" i="18"/>
  <c r="D48" i="18"/>
  <c r="O47" i="18"/>
  <c r="N47" i="18"/>
  <c r="M47" i="18"/>
  <c r="L47" i="18"/>
  <c r="K47" i="18"/>
  <c r="J47" i="18"/>
  <c r="I47" i="18"/>
  <c r="H47" i="18"/>
  <c r="G47" i="18"/>
  <c r="F47" i="18"/>
  <c r="E47" i="18"/>
  <c r="D47" i="18"/>
  <c r="O46" i="18"/>
  <c r="N46" i="18"/>
  <c r="M46" i="18"/>
  <c r="L46" i="18"/>
  <c r="K46" i="18"/>
  <c r="J46" i="18"/>
  <c r="I46" i="18"/>
  <c r="H46" i="18"/>
  <c r="G46" i="18"/>
  <c r="F46" i="18"/>
  <c r="E46" i="18"/>
  <c r="D46" i="18"/>
  <c r="O45" i="18"/>
  <c r="N45" i="18"/>
  <c r="M45" i="18"/>
  <c r="L45" i="18"/>
  <c r="K45" i="18"/>
  <c r="J45" i="18"/>
  <c r="I45" i="18"/>
  <c r="H45" i="18"/>
  <c r="G45" i="18"/>
  <c r="F45" i="18"/>
  <c r="E45" i="18"/>
  <c r="D45" i="18"/>
  <c r="D42" i="18" s="1"/>
  <c r="N64" i="18" s="1"/>
  <c r="O44" i="18"/>
  <c r="N44" i="18"/>
  <c r="M44" i="18"/>
  <c r="L44" i="18"/>
  <c r="K44" i="18"/>
  <c r="J44" i="18"/>
  <c r="I44" i="18"/>
  <c r="H44" i="18"/>
  <c r="G44" i="18"/>
  <c r="F44" i="18"/>
  <c r="E44" i="18"/>
  <c r="D44" i="18"/>
  <c r="N63" i="18" s="1"/>
  <c r="O43" i="18"/>
  <c r="N43" i="18"/>
  <c r="M43" i="18"/>
  <c r="L43" i="18"/>
  <c r="K43" i="18"/>
  <c r="J43" i="18"/>
  <c r="I43" i="18"/>
  <c r="H43" i="18"/>
  <c r="G43" i="18"/>
  <c r="F43" i="18"/>
  <c r="E43" i="18"/>
  <c r="D43" i="18"/>
  <c r="N62" i="18" s="1"/>
  <c r="R42" i="18"/>
  <c r="Q42" i="18"/>
  <c r="P42" i="18" s="1"/>
  <c r="O42" i="18"/>
  <c r="N42" i="18"/>
  <c r="M42" i="18"/>
  <c r="L42" i="18"/>
  <c r="K42" i="18"/>
  <c r="J42" i="18"/>
  <c r="I42" i="18"/>
  <c r="H42" i="18"/>
  <c r="G42" i="18"/>
  <c r="F42" i="18"/>
  <c r="E42" i="18"/>
  <c r="N61" i="17"/>
  <c r="N60" i="17"/>
  <c r="N59" i="17"/>
  <c r="N58" i="17"/>
  <c r="N57" i="17"/>
  <c r="N55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D42" i="17" s="1"/>
  <c r="N64" i="17" s="1"/>
  <c r="O44" i="17"/>
  <c r="N44" i="17"/>
  <c r="M44" i="17"/>
  <c r="L44" i="17"/>
  <c r="K44" i="17"/>
  <c r="J44" i="17"/>
  <c r="I44" i="17"/>
  <c r="H44" i="17"/>
  <c r="G44" i="17"/>
  <c r="F44" i="17"/>
  <c r="E44" i="17"/>
  <c r="D44" i="17"/>
  <c r="N63" i="17" s="1"/>
  <c r="O43" i="17"/>
  <c r="N43" i="17"/>
  <c r="M43" i="17"/>
  <c r="L43" i="17"/>
  <c r="K43" i="17"/>
  <c r="J43" i="17"/>
  <c r="I43" i="17"/>
  <c r="H43" i="17"/>
  <c r="G43" i="17"/>
  <c r="F43" i="17"/>
  <c r="E43" i="17"/>
  <c r="D43" i="17"/>
  <c r="N62" i="17" s="1"/>
  <c r="R42" i="17"/>
  <c r="Q42" i="17"/>
  <c r="P42" i="17" s="1"/>
  <c r="O42" i="17"/>
  <c r="N42" i="17"/>
  <c r="M42" i="17"/>
  <c r="L42" i="17"/>
  <c r="K42" i="17"/>
  <c r="J42" i="17"/>
  <c r="I42" i="17"/>
  <c r="H42" i="17"/>
  <c r="G42" i="17"/>
  <c r="F42" i="17"/>
  <c r="E42" i="17"/>
  <c r="N61" i="16"/>
  <c r="N60" i="16"/>
  <c r="N59" i="16"/>
  <c r="N58" i="16"/>
  <c r="N57" i="16"/>
  <c r="N55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O45" i="16"/>
  <c r="N45" i="16"/>
  <c r="M45" i="16"/>
  <c r="L45" i="16"/>
  <c r="K45" i="16"/>
  <c r="J45" i="16"/>
  <c r="I45" i="16"/>
  <c r="H45" i="16"/>
  <c r="G45" i="16"/>
  <c r="F45" i="16"/>
  <c r="E45" i="16"/>
  <c r="D45" i="16"/>
  <c r="D42" i="16" s="1"/>
  <c r="N64" i="16" s="1"/>
  <c r="O44" i="16"/>
  <c r="N44" i="16"/>
  <c r="M44" i="16"/>
  <c r="L44" i="16"/>
  <c r="K44" i="16"/>
  <c r="J44" i="16"/>
  <c r="I44" i="16"/>
  <c r="H44" i="16"/>
  <c r="G44" i="16"/>
  <c r="F44" i="16"/>
  <c r="E44" i="16"/>
  <c r="D44" i="16"/>
  <c r="N63" i="16" s="1"/>
  <c r="O43" i="16"/>
  <c r="N43" i="16"/>
  <c r="M43" i="16"/>
  <c r="L43" i="16"/>
  <c r="K43" i="16"/>
  <c r="J43" i="16"/>
  <c r="I43" i="16"/>
  <c r="H43" i="16"/>
  <c r="G43" i="16"/>
  <c r="F43" i="16"/>
  <c r="E43" i="16"/>
  <c r="D43" i="16"/>
  <c r="N62" i="16" s="1"/>
  <c r="R42" i="16"/>
  <c r="Q42" i="16"/>
  <c r="P42" i="16" s="1"/>
  <c r="O42" i="16"/>
  <c r="N42" i="16"/>
  <c r="M42" i="16"/>
  <c r="L42" i="16"/>
  <c r="K42" i="16"/>
  <c r="J42" i="16"/>
  <c r="I42" i="16"/>
  <c r="H42" i="16"/>
  <c r="G42" i="16"/>
  <c r="F42" i="16"/>
  <c r="E42" i="16"/>
  <c r="N61" i="15"/>
  <c r="N60" i="15"/>
  <c r="N59" i="15"/>
  <c r="N58" i="15"/>
  <c r="N57" i="15"/>
  <c r="N48" i="15"/>
  <c r="M48" i="15"/>
  <c r="L48" i="15"/>
  <c r="K48" i="15"/>
  <c r="J48" i="15"/>
  <c r="I48" i="15"/>
  <c r="H48" i="15"/>
  <c r="G48" i="15"/>
  <c r="F48" i="15"/>
  <c r="E48" i="15"/>
  <c r="D48" i="15"/>
  <c r="N47" i="15"/>
  <c r="M47" i="15"/>
  <c r="L47" i="15"/>
  <c r="K47" i="15"/>
  <c r="J47" i="15"/>
  <c r="I47" i="15"/>
  <c r="H47" i="15"/>
  <c r="G47" i="15"/>
  <c r="F47" i="15"/>
  <c r="F44" i="15" s="1"/>
  <c r="E47" i="15"/>
  <c r="D47" i="15"/>
  <c r="N46" i="15"/>
  <c r="M46" i="15"/>
  <c r="M43" i="15" s="1"/>
  <c r="L46" i="15"/>
  <c r="K46" i="15"/>
  <c r="J46" i="15"/>
  <c r="I46" i="15"/>
  <c r="H46" i="15"/>
  <c r="H44" i="15" s="1"/>
  <c r="G46" i="15"/>
  <c r="F46" i="15"/>
  <c r="F43" i="15" s="1"/>
  <c r="E46" i="15"/>
  <c r="E43" i="15" s="1"/>
  <c r="D46" i="15"/>
  <c r="N45" i="15"/>
  <c r="N44" i="15" s="1"/>
  <c r="M45" i="15"/>
  <c r="L45" i="15"/>
  <c r="L43" i="15" s="1"/>
  <c r="K45" i="15"/>
  <c r="K43" i="15" s="1"/>
  <c r="J45" i="15"/>
  <c r="I45" i="15"/>
  <c r="H45" i="15"/>
  <c r="G45" i="15"/>
  <c r="G44" i="15" s="1"/>
  <c r="F45" i="15"/>
  <c r="E45" i="15"/>
  <c r="E44" i="15" s="1"/>
  <c r="D45" i="15"/>
  <c r="D43" i="15" s="1"/>
  <c r="K44" i="15"/>
  <c r="J44" i="15"/>
  <c r="I44" i="15"/>
  <c r="N43" i="15"/>
  <c r="J43" i="15"/>
  <c r="I43" i="15"/>
  <c r="H43" i="15"/>
  <c r="Q42" i="15"/>
  <c r="P42" i="15"/>
  <c r="O42" i="15" s="1"/>
  <c r="N42" i="15"/>
  <c r="M42" i="15"/>
  <c r="L42" i="15"/>
  <c r="K42" i="15"/>
  <c r="J42" i="15"/>
  <c r="I42" i="15"/>
  <c r="H42" i="15"/>
  <c r="G42" i="15"/>
  <c r="F42" i="15"/>
  <c r="E42" i="15"/>
  <c r="D42" i="15"/>
  <c r="N64" i="15" s="1"/>
  <c r="N61" i="14"/>
  <c r="N60" i="14"/>
  <c r="N59" i="14"/>
  <c r="N58" i="14"/>
  <c r="N57" i="14"/>
  <c r="N48" i="14"/>
  <c r="M48" i="14"/>
  <c r="L48" i="14"/>
  <c r="L43" i="14" s="1"/>
  <c r="K48" i="14"/>
  <c r="J48" i="14"/>
  <c r="I48" i="14"/>
  <c r="H48" i="14"/>
  <c r="G48" i="14"/>
  <c r="F48" i="14"/>
  <c r="E48" i="14"/>
  <c r="D48" i="14"/>
  <c r="N47" i="14"/>
  <c r="M47" i="14"/>
  <c r="L47" i="14"/>
  <c r="K47" i="14"/>
  <c r="K44" i="14" s="1"/>
  <c r="J47" i="14"/>
  <c r="I47" i="14"/>
  <c r="H47" i="14"/>
  <c r="G47" i="14"/>
  <c r="F47" i="14"/>
  <c r="E47" i="14"/>
  <c r="D47" i="14"/>
  <c r="N46" i="14"/>
  <c r="M46" i="14"/>
  <c r="L46" i="14"/>
  <c r="K46" i="14"/>
  <c r="J46" i="14"/>
  <c r="I46" i="14"/>
  <c r="H46" i="14"/>
  <c r="H43" i="14" s="1"/>
  <c r="G46" i="14"/>
  <c r="F46" i="14"/>
  <c r="F43" i="14" s="1"/>
  <c r="E46" i="14"/>
  <c r="D46" i="14"/>
  <c r="N45" i="14"/>
  <c r="N44" i="14" s="1"/>
  <c r="M45" i="14"/>
  <c r="L45" i="14"/>
  <c r="L44" i="14" s="1"/>
  <c r="K45" i="14"/>
  <c r="K43" i="14" s="1"/>
  <c r="J45" i="14"/>
  <c r="J43" i="14" s="1"/>
  <c r="I45" i="14"/>
  <c r="I43" i="14" s="1"/>
  <c r="H45" i="14"/>
  <c r="G45" i="14"/>
  <c r="G44" i="14" s="1"/>
  <c r="F45" i="14"/>
  <c r="E45" i="14"/>
  <c r="N55" i="14" s="1"/>
  <c r="D45" i="14"/>
  <c r="D43" i="14" s="1"/>
  <c r="M44" i="14"/>
  <c r="H44" i="14"/>
  <c r="N43" i="14"/>
  <c r="M43" i="14"/>
  <c r="G43" i="14"/>
  <c r="Q42" i="14"/>
  <c r="P42" i="14"/>
  <c r="O42" i="14" s="1"/>
  <c r="N42" i="14"/>
  <c r="M42" i="14"/>
  <c r="L42" i="14"/>
  <c r="K42" i="14"/>
  <c r="J42" i="14"/>
  <c r="I42" i="14"/>
  <c r="H42" i="14"/>
  <c r="G42" i="14"/>
  <c r="F42" i="14"/>
  <c r="E42" i="14"/>
  <c r="D42" i="14"/>
  <c r="N64" i="14" s="1"/>
  <c r="H62" i="13"/>
  <c r="H61" i="13"/>
  <c r="H60" i="13"/>
  <c r="H59" i="13"/>
  <c r="H58" i="13"/>
  <c r="L49" i="13"/>
  <c r="K49" i="13"/>
  <c r="J49" i="13"/>
  <c r="J44" i="13" s="1"/>
  <c r="I49" i="13"/>
  <c r="H49" i="13"/>
  <c r="G49" i="13"/>
  <c r="F49" i="13"/>
  <c r="E49" i="13"/>
  <c r="D49" i="13"/>
  <c r="L48" i="13"/>
  <c r="K48" i="13"/>
  <c r="J48" i="13"/>
  <c r="I48" i="13"/>
  <c r="H48" i="13"/>
  <c r="H45" i="13" s="1"/>
  <c r="G48" i="13"/>
  <c r="F48" i="13"/>
  <c r="E48" i="13"/>
  <c r="D48" i="13"/>
  <c r="L47" i="13"/>
  <c r="K47" i="13"/>
  <c r="J47" i="13"/>
  <c r="I47" i="13"/>
  <c r="H47" i="13"/>
  <c r="G47" i="13"/>
  <c r="F47" i="13"/>
  <c r="E47" i="13"/>
  <c r="E45" i="13" s="1"/>
  <c r="D47" i="13"/>
  <c r="L46" i="13"/>
  <c r="L45" i="13" s="1"/>
  <c r="K46" i="13"/>
  <c r="K44" i="13" s="1"/>
  <c r="J46" i="13"/>
  <c r="I46" i="13"/>
  <c r="I44" i="13" s="1"/>
  <c r="H46" i="13"/>
  <c r="G46" i="13"/>
  <c r="G45" i="13" s="1"/>
  <c r="F46" i="13"/>
  <c r="F45" i="13" s="1"/>
  <c r="E46" i="13"/>
  <c r="D46" i="13"/>
  <c r="D44" i="13" s="1"/>
  <c r="K45" i="13"/>
  <c r="J45" i="13"/>
  <c r="L44" i="13"/>
  <c r="H44" i="13"/>
  <c r="G44" i="13"/>
  <c r="O43" i="13"/>
  <c r="N43" i="13"/>
  <c r="M43" i="13" s="1"/>
  <c r="L43" i="13"/>
  <c r="K43" i="13"/>
  <c r="J43" i="13"/>
  <c r="I43" i="13"/>
  <c r="H43" i="13"/>
  <c r="G43" i="13"/>
  <c r="F43" i="13"/>
  <c r="E43" i="13"/>
  <c r="H62" i="12"/>
  <c r="H61" i="12"/>
  <c r="H60" i="12"/>
  <c r="H59" i="12"/>
  <c r="H58" i="12"/>
  <c r="L49" i="12"/>
  <c r="K49" i="12"/>
  <c r="J49" i="12"/>
  <c r="I49" i="12"/>
  <c r="H49" i="12"/>
  <c r="G49" i="12"/>
  <c r="F49" i="12"/>
  <c r="F45" i="12" s="1"/>
  <c r="E49" i="12"/>
  <c r="D49" i="12"/>
  <c r="L48" i="12"/>
  <c r="K48" i="12"/>
  <c r="K45" i="12" s="1"/>
  <c r="J48" i="12"/>
  <c r="I48" i="12"/>
  <c r="H48" i="12"/>
  <c r="G48" i="12"/>
  <c r="F48" i="12"/>
  <c r="E48" i="12"/>
  <c r="D48" i="12"/>
  <c r="L47" i="12"/>
  <c r="L44" i="12" s="1"/>
  <c r="K47" i="12"/>
  <c r="J47" i="12"/>
  <c r="I47" i="12"/>
  <c r="H47" i="12"/>
  <c r="H45" i="12" s="1"/>
  <c r="G47" i="12"/>
  <c r="F47" i="12"/>
  <c r="E47" i="12"/>
  <c r="D47" i="12"/>
  <c r="L46" i="12"/>
  <c r="L45" i="12" s="1"/>
  <c r="K46" i="12"/>
  <c r="J46" i="12"/>
  <c r="J45" i="12" s="1"/>
  <c r="I46" i="12"/>
  <c r="I45" i="12" s="1"/>
  <c r="H46" i="12"/>
  <c r="G46" i="12"/>
  <c r="G44" i="12" s="1"/>
  <c r="F46" i="12"/>
  <c r="F44" i="12" s="1"/>
  <c r="E46" i="12"/>
  <c r="E44" i="12" s="1"/>
  <c r="D46" i="12"/>
  <c r="D44" i="12" s="1"/>
  <c r="K44" i="12"/>
  <c r="J44" i="12"/>
  <c r="O43" i="12"/>
  <c r="M43" i="12" s="1"/>
  <c r="N43" i="12"/>
  <c r="L43" i="12"/>
  <c r="K43" i="12"/>
  <c r="J43" i="12"/>
  <c r="I43" i="12"/>
  <c r="H43" i="12"/>
  <c r="G43" i="12"/>
  <c r="F43" i="12"/>
  <c r="E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H62" i="11"/>
  <c r="H61" i="11"/>
  <c r="H60" i="11"/>
  <c r="H59" i="11"/>
  <c r="H58" i="11"/>
  <c r="L49" i="11"/>
  <c r="K49" i="11"/>
  <c r="K45" i="11" s="1"/>
  <c r="J49" i="11"/>
  <c r="I49" i="11"/>
  <c r="H49" i="11"/>
  <c r="G49" i="11"/>
  <c r="F49" i="11"/>
  <c r="F44" i="11" s="1"/>
  <c r="E49" i="11"/>
  <c r="D49" i="11"/>
  <c r="L48" i="11"/>
  <c r="K48" i="11"/>
  <c r="J48" i="11"/>
  <c r="I48" i="11"/>
  <c r="H48" i="11"/>
  <c r="G48" i="11"/>
  <c r="F48" i="11"/>
  <c r="E48" i="11"/>
  <c r="D48" i="11"/>
  <c r="D45" i="11" s="1"/>
  <c r="L47" i="11"/>
  <c r="K47" i="11"/>
  <c r="J47" i="11"/>
  <c r="I47" i="11"/>
  <c r="H47" i="11"/>
  <c r="G47" i="11"/>
  <c r="F47" i="11"/>
  <c r="E47" i="11"/>
  <c r="H56" i="11" s="1"/>
  <c r="D47" i="11"/>
  <c r="L46" i="11"/>
  <c r="L44" i="11" s="1"/>
  <c r="K46" i="11"/>
  <c r="K44" i="11" s="1"/>
  <c r="J46" i="11"/>
  <c r="J44" i="11" s="1"/>
  <c r="I46" i="11"/>
  <c r="I44" i="11" s="1"/>
  <c r="H46" i="11"/>
  <c r="H45" i="11" s="1"/>
  <c r="G46" i="11"/>
  <c r="G44" i="11" s="1"/>
  <c r="F46" i="11"/>
  <c r="E46" i="11"/>
  <c r="D46" i="11"/>
  <c r="G45" i="11"/>
  <c r="F45" i="11"/>
  <c r="H44" i="11"/>
  <c r="D44" i="11"/>
  <c r="O43" i="11"/>
  <c r="M43" i="11" s="1"/>
  <c r="N43" i="11"/>
  <c r="L43" i="11"/>
  <c r="K43" i="11"/>
  <c r="J43" i="11"/>
  <c r="I43" i="11"/>
  <c r="H43" i="11"/>
  <c r="G43" i="11"/>
  <c r="F43" i="11"/>
  <c r="E43" i="11"/>
  <c r="D43" i="11"/>
  <c r="H65" i="11" s="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H62" i="10"/>
  <c r="H61" i="10"/>
  <c r="H60" i="10"/>
  <c r="H59" i="10"/>
  <c r="H58" i="10"/>
  <c r="L49" i="10"/>
  <c r="K49" i="10"/>
  <c r="J49" i="10"/>
  <c r="J44" i="10" s="1"/>
  <c r="I49" i="10"/>
  <c r="H49" i="10"/>
  <c r="G49" i="10"/>
  <c r="F49" i="10"/>
  <c r="E49" i="10"/>
  <c r="D49" i="10"/>
  <c r="L48" i="10"/>
  <c r="K48" i="10"/>
  <c r="J48" i="10"/>
  <c r="I48" i="10"/>
  <c r="H48" i="10"/>
  <c r="H45" i="10" s="1"/>
  <c r="G48" i="10"/>
  <c r="F48" i="10"/>
  <c r="E48" i="10"/>
  <c r="D48" i="10"/>
  <c r="L47" i="10"/>
  <c r="K47" i="10"/>
  <c r="J47" i="10"/>
  <c r="I47" i="10"/>
  <c r="I44" i="10" s="1"/>
  <c r="H47" i="10"/>
  <c r="G47" i="10"/>
  <c r="G45" i="10" s="1"/>
  <c r="F47" i="10"/>
  <c r="E47" i="10"/>
  <c r="E45" i="10" s="1"/>
  <c r="D47" i="10"/>
  <c r="L46" i="10"/>
  <c r="L45" i="10" s="1"/>
  <c r="K46" i="10"/>
  <c r="K44" i="10" s="1"/>
  <c r="J46" i="10"/>
  <c r="I46" i="10"/>
  <c r="H46" i="10"/>
  <c r="G46" i="10"/>
  <c r="F46" i="10"/>
  <c r="F45" i="10" s="1"/>
  <c r="E46" i="10"/>
  <c r="H56" i="10" s="1"/>
  <c r="D46" i="10"/>
  <c r="D44" i="10" s="1"/>
  <c r="K45" i="10"/>
  <c r="J45" i="10"/>
  <c r="L44" i="10"/>
  <c r="H44" i="10"/>
  <c r="G44" i="10"/>
  <c r="O43" i="10"/>
  <c r="N43" i="10"/>
  <c r="M43" i="10" s="1"/>
  <c r="L43" i="10"/>
  <c r="K43" i="10"/>
  <c r="J43" i="10"/>
  <c r="I43" i="10"/>
  <c r="H43" i="10"/>
  <c r="G43" i="10"/>
  <c r="F43" i="10"/>
  <c r="E43" i="10"/>
  <c r="H65" i="10" s="1"/>
  <c r="D43" i="10"/>
  <c r="H61" i="9"/>
  <c r="H60" i="9"/>
  <c r="H59" i="9"/>
  <c r="H58" i="9"/>
  <c r="H57" i="9"/>
  <c r="I48" i="9"/>
  <c r="H48" i="9"/>
  <c r="G48" i="9"/>
  <c r="F48" i="9"/>
  <c r="E48" i="9"/>
  <c r="D48" i="9"/>
  <c r="I47" i="9"/>
  <c r="H47" i="9"/>
  <c r="G47" i="9"/>
  <c r="F47" i="9"/>
  <c r="E47" i="9"/>
  <c r="D47" i="9"/>
  <c r="I46" i="9"/>
  <c r="H46" i="9"/>
  <c r="G46" i="9"/>
  <c r="G43" i="9" s="1"/>
  <c r="F46" i="9"/>
  <c r="E46" i="9"/>
  <c r="D46" i="9"/>
  <c r="I45" i="9"/>
  <c r="I43" i="9" s="1"/>
  <c r="H45" i="9"/>
  <c r="H44" i="9" s="1"/>
  <c r="G45" i="9"/>
  <c r="F45" i="9"/>
  <c r="F44" i="9" s="1"/>
  <c r="E45" i="9"/>
  <c r="E44" i="9" s="1"/>
  <c r="D45" i="9"/>
  <c r="D44" i="9" s="1"/>
  <c r="G44" i="9"/>
  <c r="H43" i="9"/>
  <c r="F43" i="9"/>
  <c r="E43" i="9"/>
  <c r="D43" i="9"/>
  <c r="L42" i="9"/>
  <c r="K42" i="9"/>
  <c r="J42" i="9" s="1"/>
  <c r="I42" i="9"/>
  <c r="H42" i="9"/>
  <c r="G42" i="9"/>
  <c r="F42" i="9"/>
  <c r="E42" i="9"/>
  <c r="H61" i="8"/>
  <c r="H60" i="8"/>
  <c r="H59" i="8"/>
  <c r="H58" i="8"/>
  <c r="H57" i="8"/>
  <c r="I48" i="8"/>
  <c r="H48" i="8"/>
  <c r="G48" i="8"/>
  <c r="F48" i="8"/>
  <c r="E48" i="8"/>
  <c r="D48" i="8"/>
  <c r="D42" i="8" s="1"/>
  <c r="H64" i="8" s="1"/>
  <c r="I47" i="8"/>
  <c r="H47" i="8"/>
  <c r="G47" i="8"/>
  <c r="F47" i="8"/>
  <c r="E47" i="8"/>
  <c r="D47" i="8"/>
  <c r="I46" i="8"/>
  <c r="I43" i="8" s="1"/>
  <c r="H46" i="8"/>
  <c r="G46" i="8"/>
  <c r="G43" i="8" s="1"/>
  <c r="F46" i="8"/>
  <c r="F43" i="8" s="1"/>
  <c r="E46" i="8"/>
  <c r="E43" i="8" s="1"/>
  <c r="D46" i="8"/>
  <c r="D43" i="8" s="1"/>
  <c r="I45" i="8"/>
  <c r="H45" i="8"/>
  <c r="H44" i="8" s="1"/>
  <c r="G45" i="8"/>
  <c r="F45" i="8"/>
  <c r="E45" i="8"/>
  <c r="H55" i="8" s="1"/>
  <c r="D45" i="8"/>
  <c r="G44" i="8"/>
  <c r="F44" i="8"/>
  <c r="E44" i="8"/>
  <c r="D44" i="8"/>
  <c r="H43" i="8"/>
  <c r="L42" i="8"/>
  <c r="K42" i="8"/>
  <c r="J42" i="8" s="1"/>
  <c r="I42" i="8"/>
  <c r="H42" i="8"/>
  <c r="G42" i="8"/>
  <c r="F42" i="8"/>
  <c r="E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H61" i="7"/>
  <c r="H60" i="7"/>
  <c r="H59" i="7"/>
  <c r="H58" i="7"/>
  <c r="H57" i="7"/>
  <c r="I48" i="7"/>
  <c r="H48" i="7"/>
  <c r="G48" i="7"/>
  <c r="F48" i="7"/>
  <c r="E48" i="7"/>
  <c r="D48" i="7"/>
  <c r="D42" i="7" s="1"/>
  <c r="H64" i="7" s="1"/>
  <c r="I47" i="7"/>
  <c r="H47" i="7"/>
  <c r="G47" i="7"/>
  <c r="F47" i="7"/>
  <c r="E47" i="7"/>
  <c r="D47" i="7"/>
  <c r="I46" i="7"/>
  <c r="I43" i="7" s="1"/>
  <c r="H46" i="7"/>
  <c r="G46" i="7"/>
  <c r="F46" i="7"/>
  <c r="E46" i="7"/>
  <c r="D46" i="7"/>
  <c r="D43" i="7" s="1"/>
  <c r="I45" i="7"/>
  <c r="H45" i="7"/>
  <c r="H44" i="7" s="1"/>
  <c r="G45" i="7"/>
  <c r="G44" i="7" s="1"/>
  <c r="F45" i="7"/>
  <c r="F44" i="7" s="1"/>
  <c r="E45" i="7"/>
  <c r="E44" i="7" s="1"/>
  <c r="D45" i="7"/>
  <c r="I44" i="7"/>
  <c r="H43" i="7"/>
  <c r="G43" i="7"/>
  <c r="E43" i="7"/>
  <c r="L42" i="7"/>
  <c r="J42" i="7" s="1"/>
  <c r="K42" i="7"/>
  <c r="I42" i="7"/>
  <c r="H42" i="7"/>
  <c r="G42" i="7"/>
  <c r="F42" i="7"/>
  <c r="E42" i="7"/>
  <c r="H61" i="6"/>
  <c r="H60" i="6"/>
  <c r="H59" i="6"/>
  <c r="H58" i="6"/>
  <c r="H57" i="6"/>
  <c r="H55" i="6"/>
  <c r="I48" i="6"/>
  <c r="H48" i="6"/>
  <c r="G48" i="6"/>
  <c r="F48" i="6"/>
  <c r="F44" i="6" s="1"/>
  <c r="E48" i="6"/>
  <c r="D48" i="6"/>
  <c r="I47" i="6"/>
  <c r="H47" i="6"/>
  <c r="G47" i="6"/>
  <c r="F47" i="6"/>
  <c r="E47" i="6"/>
  <c r="D47" i="6"/>
  <c r="I46" i="6"/>
  <c r="H46" i="6"/>
  <c r="G46" i="6"/>
  <c r="G43" i="6" s="1"/>
  <c r="F46" i="6"/>
  <c r="F43" i="6" s="1"/>
  <c r="E46" i="6"/>
  <c r="E43" i="6" s="1"/>
  <c r="D46" i="6"/>
  <c r="I45" i="6"/>
  <c r="I44" i="6" s="1"/>
  <c r="H45" i="6"/>
  <c r="H44" i="6" s="1"/>
  <c r="G45" i="6"/>
  <c r="F45" i="6"/>
  <c r="E45" i="6"/>
  <c r="D45" i="6"/>
  <c r="D42" i="6" s="1"/>
  <c r="H64" i="6" s="1"/>
  <c r="G44" i="6"/>
  <c r="E44" i="6"/>
  <c r="I43" i="6"/>
  <c r="H43" i="6"/>
  <c r="L42" i="6"/>
  <c r="J42" i="6" s="1"/>
  <c r="K42" i="6"/>
  <c r="I42" i="6"/>
  <c r="H42" i="6"/>
  <c r="G42" i="6"/>
  <c r="F42" i="6"/>
  <c r="E42" i="6"/>
  <c r="I61" i="5"/>
  <c r="I60" i="5"/>
  <c r="I59" i="5"/>
  <c r="I58" i="5"/>
  <c r="I57" i="5"/>
  <c r="J48" i="5"/>
  <c r="I48" i="5"/>
  <c r="H48" i="5"/>
  <c r="G48" i="5"/>
  <c r="F48" i="5"/>
  <c r="E48" i="5"/>
  <c r="E44" i="5" s="1"/>
  <c r="D48" i="5"/>
  <c r="J47" i="5"/>
  <c r="I47" i="5"/>
  <c r="H47" i="5"/>
  <c r="H44" i="5" s="1"/>
  <c r="G47" i="5"/>
  <c r="F47" i="5"/>
  <c r="E47" i="5"/>
  <c r="D47" i="5"/>
  <c r="J46" i="5"/>
  <c r="I46" i="5"/>
  <c r="H46" i="5"/>
  <c r="G46" i="5"/>
  <c r="F46" i="5"/>
  <c r="E46" i="5"/>
  <c r="I55" i="5" s="1"/>
  <c r="D46" i="5"/>
  <c r="J45" i="5"/>
  <c r="J44" i="5" s="1"/>
  <c r="I45" i="5"/>
  <c r="I43" i="5" s="1"/>
  <c r="H45" i="5"/>
  <c r="H43" i="5" s="1"/>
  <c r="G45" i="5"/>
  <c r="G43" i="5" s="1"/>
  <c r="F45" i="5"/>
  <c r="F44" i="5" s="1"/>
  <c r="E45" i="5"/>
  <c r="E43" i="5" s="1"/>
  <c r="D45" i="5"/>
  <c r="I44" i="5"/>
  <c r="D44" i="5"/>
  <c r="F43" i="5"/>
  <c r="D43" i="5"/>
  <c r="M42" i="5"/>
  <c r="L42" i="5"/>
  <c r="K42" i="5" s="1"/>
  <c r="J42" i="5"/>
  <c r="I42" i="5"/>
  <c r="H42" i="5"/>
  <c r="G42" i="5"/>
  <c r="I64" i="5" s="1"/>
  <c r="F42" i="5"/>
  <c r="E42" i="5"/>
  <c r="D42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I61" i="4"/>
  <c r="I60" i="4"/>
  <c r="I59" i="4"/>
  <c r="I58" i="4"/>
  <c r="I57" i="4"/>
  <c r="J48" i="4"/>
  <c r="I48" i="4"/>
  <c r="H48" i="4"/>
  <c r="G48" i="4"/>
  <c r="F48" i="4"/>
  <c r="E48" i="4"/>
  <c r="D48" i="4"/>
  <c r="J47" i="4"/>
  <c r="I47" i="4"/>
  <c r="H47" i="4"/>
  <c r="H43" i="4" s="1"/>
  <c r="G47" i="4"/>
  <c r="F47" i="4"/>
  <c r="E47" i="4"/>
  <c r="D47" i="4"/>
  <c r="D43" i="4" s="1"/>
  <c r="J46" i="4"/>
  <c r="I46" i="4"/>
  <c r="H46" i="4"/>
  <c r="G46" i="4"/>
  <c r="F46" i="4"/>
  <c r="E46" i="4"/>
  <c r="D46" i="4"/>
  <c r="J45" i="4"/>
  <c r="J43" i="4" s="1"/>
  <c r="I45" i="4"/>
  <c r="I44" i="4" s="1"/>
  <c r="H45" i="4"/>
  <c r="H44" i="4" s="1"/>
  <c r="G45" i="4"/>
  <c r="F45" i="4"/>
  <c r="F44" i="4" s="1"/>
  <c r="E45" i="4"/>
  <c r="E43" i="4" s="1"/>
  <c r="D45" i="4"/>
  <c r="G44" i="4"/>
  <c r="E44" i="4"/>
  <c r="G43" i="4"/>
  <c r="M42" i="4"/>
  <c r="L42" i="4"/>
  <c r="K42" i="4" s="1"/>
  <c r="J42" i="4"/>
  <c r="I42" i="4"/>
  <c r="H42" i="4"/>
  <c r="G42" i="4"/>
  <c r="F42" i="4"/>
  <c r="E42" i="4"/>
  <c r="I64" i="4" s="1"/>
  <c r="D42" i="4"/>
  <c r="I61" i="3"/>
  <c r="I60" i="3"/>
  <c r="I59" i="3"/>
  <c r="I58" i="3"/>
  <c r="I57" i="3"/>
  <c r="J48" i="3"/>
  <c r="I48" i="3"/>
  <c r="H48" i="3"/>
  <c r="G48" i="3"/>
  <c r="F48" i="3"/>
  <c r="E48" i="3"/>
  <c r="D48" i="3"/>
  <c r="J47" i="3"/>
  <c r="I47" i="3"/>
  <c r="I43" i="3" s="1"/>
  <c r="H47" i="3"/>
  <c r="G47" i="3"/>
  <c r="F47" i="3"/>
  <c r="E47" i="3"/>
  <c r="E44" i="3" s="1"/>
  <c r="D47" i="3"/>
  <c r="J46" i="3"/>
  <c r="I46" i="3"/>
  <c r="H46" i="3"/>
  <c r="G46" i="3"/>
  <c r="F46" i="3"/>
  <c r="E46" i="3"/>
  <c r="D46" i="3"/>
  <c r="J45" i="3"/>
  <c r="J44" i="3" s="1"/>
  <c r="I45" i="3"/>
  <c r="I44" i="3" s="1"/>
  <c r="H45" i="3"/>
  <c r="G45" i="3"/>
  <c r="G44" i="3" s="1"/>
  <c r="F45" i="3"/>
  <c r="F43" i="3" s="1"/>
  <c r="E45" i="3"/>
  <c r="E43" i="3" s="1"/>
  <c r="D45" i="3"/>
  <c r="D43" i="3" s="1"/>
  <c r="H44" i="3"/>
  <c r="F44" i="3"/>
  <c r="H43" i="3"/>
  <c r="M42" i="3"/>
  <c r="L42" i="3"/>
  <c r="K42" i="3"/>
  <c r="J42" i="3"/>
  <c r="I42" i="3"/>
  <c r="H42" i="3"/>
  <c r="G42" i="3"/>
  <c r="F42" i="3"/>
  <c r="I64" i="3" s="1"/>
  <c r="E42" i="3"/>
  <c r="D42" i="3"/>
  <c r="I61" i="2"/>
  <c r="I60" i="2"/>
  <c r="I59" i="2"/>
  <c r="I58" i="2"/>
  <c r="I57" i="2"/>
  <c r="I55" i="2"/>
  <c r="I48" i="2"/>
  <c r="H48" i="2"/>
  <c r="G48" i="2"/>
  <c r="G44" i="2" s="1"/>
  <c r="F48" i="2"/>
  <c r="E48" i="2"/>
  <c r="D48" i="2"/>
  <c r="I47" i="2"/>
  <c r="H47" i="2"/>
  <c r="G47" i="2"/>
  <c r="F47" i="2"/>
  <c r="E47" i="2"/>
  <c r="D47" i="2"/>
  <c r="I46" i="2"/>
  <c r="I43" i="2" s="1"/>
  <c r="H46" i="2"/>
  <c r="G46" i="2"/>
  <c r="G43" i="2" s="1"/>
  <c r="F46" i="2"/>
  <c r="E46" i="2"/>
  <c r="E43" i="2" s="1"/>
  <c r="D46" i="2"/>
  <c r="I45" i="2"/>
  <c r="H45" i="2"/>
  <c r="H43" i="2" s="1"/>
  <c r="G45" i="2"/>
  <c r="F45" i="2"/>
  <c r="F44" i="2" s="1"/>
  <c r="E45" i="2"/>
  <c r="D45" i="2"/>
  <c r="D44" i="2" s="1"/>
  <c r="E44" i="2"/>
  <c r="F43" i="2"/>
  <c r="L42" i="2"/>
  <c r="J42" i="2" s="1"/>
  <c r="K42" i="2"/>
  <c r="I42" i="2"/>
  <c r="H42" i="2"/>
  <c r="G42" i="2"/>
  <c r="F42" i="2"/>
  <c r="E42" i="2"/>
  <c r="I64" i="2" s="1"/>
  <c r="D42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I61" i="1"/>
  <c r="I60" i="1"/>
  <c r="I59" i="1"/>
  <c r="I58" i="1"/>
  <c r="I57" i="1"/>
  <c r="I48" i="1"/>
  <c r="H48" i="1"/>
  <c r="G48" i="1"/>
  <c r="F48" i="1"/>
  <c r="E48" i="1"/>
  <c r="D48" i="1"/>
  <c r="I47" i="1"/>
  <c r="H47" i="1"/>
  <c r="G47" i="1"/>
  <c r="F47" i="1"/>
  <c r="E47" i="1"/>
  <c r="D47" i="1"/>
  <c r="I46" i="1"/>
  <c r="H46" i="1"/>
  <c r="G46" i="1"/>
  <c r="F46" i="1"/>
  <c r="F44" i="1" s="1"/>
  <c r="E46" i="1"/>
  <c r="D46" i="1"/>
  <c r="D43" i="1" s="1"/>
  <c r="I45" i="1"/>
  <c r="I44" i="1" s="1"/>
  <c r="H45" i="1"/>
  <c r="H44" i="1" s="1"/>
  <c r="G45" i="1"/>
  <c r="G44" i="1" s="1"/>
  <c r="F45" i="1"/>
  <c r="E45" i="1"/>
  <c r="I55" i="1" s="1"/>
  <c r="D45" i="1"/>
  <c r="D44" i="1"/>
  <c r="L42" i="1"/>
  <c r="K42" i="1"/>
  <c r="J42" i="1"/>
  <c r="I42" i="1"/>
  <c r="I64" i="1" s="1"/>
  <c r="H42" i="1"/>
  <c r="G42" i="1"/>
  <c r="F42" i="1"/>
  <c r="E42" i="1"/>
  <c r="D42" i="1"/>
  <c r="H62" i="9" l="1"/>
  <c r="I62" i="2"/>
  <c r="I63" i="3"/>
  <c r="H62" i="8"/>
  <c r="H63" i="8"/>
  <c r="I63" i="4"/>
  <c r="I44" i="8"/>
  <c r="J44" i="4"/>
  <c r="E44" i="10"/>
  <c r="H63" i="10" s="1"/>
  <c r="H44" i="12"/>
  <c r="H63" i="12" s="1"/>
  <c r="E44" i="13"/>
  <c r="H63" i="13" s="1"/>
  <c r="G43" i="15"/>
  <c r="N62" i="15" s="1"/>
  <c r="D44" i="7"/>
  <c r="H63" i="7" s="1"/>
  <c r="E43" i="1"/>
  <c r="F43" i="1"/>
  <c r="H44" i="2"/>
  <c r="I63" i="2" s="1"/>
  <c r="G43" i="3"/>
  <c r="I62" i="3" s="1"/>
  <c r="F43" i="4"/>
  <c r="I62" i="4" s="1"/>
  <c r="J43" i="5"/>
  <c r="I62" i="5" s="1"/>
  <c r="D44" i="6"/>
  <c r="H63" i="6" s="1"/>
  <c r="H55" i="7"/>
  <c r="I44" i="9"/>
  <c r="H63" i="9" s="1"/>
  <c r="F44" i="10"/>
  <c r="I45" i="10"/>
  <c r="E45" i="11"/>
  <c r="I44" i="12"/>
  <c r="F44" i="13"/>
  <c r="I45" i="13"/>
  <c r="H55" i="9"/>
  <c r="H56" i="12"/>
  <c r="D43" i="2"/>
  <c r="F43" i="7"/>
  <c r="H62" i="7" s="1"/>
  <c r="D44" i="14"/>
  <c r="N55" i="15"/>
  <c r="G43" i="1"/>
  <c r="I44" i="2"/>
  <c r="H43" i="1"/>
  <c r="J43" i="3"/>
  <c r="I55" i="3"/>
  <c r="I43" i="4"/>
  <c r="E44" i="11"/>
  <c r="H63" i="11" s="1"/>
  <c r="E44" i="14"/>
  <c r="L44" i="15"/>
  <c r="I43" i="1"/>
  <c r="D44" i="3"/>
  <c r="G44" i="5"/>
  <c r="I63" i="5" s="1"/>
  <c r="D42" i="9"/>
  <c r="H64" i="9" s="1"/>
  <c r="I45" i="11"/>
  <c r="H64" i="11" s="1"/>
  <c r="D45" i="12"/>
  <c r="H56" i="13"/>
  <c r="E43" i="14"/>
  <c r="N62" i="14" s="1"/>
  <c r="F44" i="14"/>
  <c r="M44" i="15"/>
  <c r="E44" i="1"/>
  <c r="I63" i="1" s="1"/>
  <c r="D44" i="4"/>
  <c r="J45" i="11"/>
  <c r="E45" i="12"/>
  <c r="D45" i="10"/>
  <c r="H64" i="10" s="1"/>
  <c r="L45" i="11"/>
  <c r="D43" i="12"/>
  <c r="H65" i="12" s="1"/>
  <c r="G45" i="12"/>
  <c r="D45" i="13"/>
  <c r="H64" i="13" s="1"/>
  <c r="I44" i="14"/>
  <c r="D44" i="15"/>
  <c r="N63" i="15" s="1"/>
  <c r="D43" i="6"/>
  <c r="H62" i="6" s="1"/>
  <c r="J44" i="14"/>
  <c r="D43" i="13"/>
  <c r="H65" i="13" s="1"/>
  <c r="N63" i="14" l="1"/>
  <c r="I62" i="1"/>
  <c r="H64" i="12"/>
</calcChain>
</file>

<file path=xl/sharedStrings.xml><?xml version="1.0" encoding="utf-8"?>
<sst xmlns="http://schemas.openxmlformats.org/spreadsheetml/2006/main" count="1572" uniqueCount="609">
  <si>
    <t>Министерство образования Красноярского края</t>
  </si>
  <si>
    <t>Краевое государственное бюджетное профессиональное образовательное учреждение «Красноярский колледж радиоэлектроники и информационных технологий»</t>
  </si>
  <si>
    <t>ЛИСТ МОНИТОРИНГА</t>
  </si>
  <si>
    <t>текущего контроля успеваемости обучающихся группы 9АБД-1.21</t>
  </si>
  <si>
    <t>за период с «1» сентября 2024 г. по «14» октября 2024 г.</t>
  </si>
  <si>
    <t>№ п/п</t>
  </si>
  <si>
    <t>отл, 4-5, 4, 1/3, НСП</t>
  </si>
  <si>
    <t>Ф.И.О. обучающегося</t>
  </si>
  <si>
    <t>Наименование дисциплины (МДК, ПМ). Фамилия преподавателя</t>
  </si>
  <si>
    <t>Количество пропусков</t>
  </si>
  <si>
    <t>Основы философии (Анищик Н.С.)</t>
  </si>
  <si>
    <t>Иностранный язык в профессиональной деятельности (Трефилова Н.В./Немкова Н.Н.)</t>
  </si>
  <si>
    <t>Физическая культура. (Мальцев Е.В.)</t>
  </si>
  <si>
    <t>Стандартизация, сертификация и техническое документоведение (Селедцова А.В.)</t>
  </si>
  <si>
    <t>МДК 07.02 Сертификация информационных систем (Селедцова А.В.)</t>
  </si>
  <si>
    <t>МДК.11.01 Технология разработки и защиты баз данных (Лозенко К.Е.)</t>
  </si>
  <si>
    <t xml:space="preserve"> </t>
  </si>
  <si>
    <t>Всего, в т.ч.</t>
  </si>
  <si>
    <t>Ув</t>
  </si>
  <si>
    <t>Н/ув</t>
  </si>
  <si>
    <t>Аксёнова Ульяна Юрьевна</t>
  </si>
  <si>
    <t>Артемова Диана Романовна</t>
  </si>
  <si>
    <t>Афанасьев Владимир Андрианович</t>
  </si>
  <si>
    <t>Богачева Ирина Алексеевна</t>
  </si>
  <si>
    <t>Бугаева Анастасия Дмитриевна</t>
  </si>
  <si>
    <t>н/а</t>
  </si>
  <si>
    <t>Ермаков Виталий Вячеславович</t>
  </si>
  <si>
    <t>Ильяшевич Владислав Александрович</t>
  </si>
  <si>
    <t>Карыбаев Анвар</t>
  </si>
  <si>
    <t>Кирпичников Алексей Олегович</t>
  </si>
  <si>
    <t>Курилова Александра Валерьевна</t>
  </si>
  <si>
    <t>Лаптев Тимофей Сергеевич</t>
  </si>
  <si>
    <t>Максимов Данил Артемович</t>
  </si>
  <si>
    <t>Наприенко Михаил Сергеевич</t>
  </si>
  <si>
    <t>Обыбок Андрей Алексеевич</t>
  </si>
  <si>
    <t>Полякова Александра Никитична</t>
  </si>
  <si>
    <t>Сафронова Анастасия Игоревна</t>
  </si>
  <si>
    <t>Сердюк Илья Александрович</t>
  </si>
  <si>
    <t>Стребков Константин Евгеньевич</t>
  </si>
  <si>
    <t>Тома Григорий Сергеевич</t>
  </si>
  <si>
    <t>Хавкин Роман Владиславович</t>
  </si>
  <si>
    <t>Черкашина Жанна Вячеславовна</t>
  </si>
  <si>
    <t>Голышев Сергей Александрович</t>
  </si>
  <si>
    <t>Средний балл</t>
  </si>
  <si>
    <t xml:space="preserve">Абсолютная успеваемость </t>
  </si>
  <si>
    <t>Качественная успеваемость</t>
  </si>
  <si>
    <t>Куратор группы ________________________/______________ /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</si>
  <si>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</si>
  <si>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Обобщенные результаты мониторинга учебной группы:</t>
  </si>
  <si>
    <t>Число обучающихся всего в группе</t>
  </si>
  <si>
    <t>из них получивших по результату мониторинга оценку:</t>
  </si>
  <si>
    <t>- «отлично»</t>
  </si>
  <si>
    <t>- «отлично» и «хорошо»</t>
  </si>
  <si>
    <t>- «хорошо»</t>
  </si>
  <si>
    <t>- получивших "удовлетворительно" по одной дисциплине</t>
  </si>
  <si>
    <t>- количество обучающихся, имеющих задолженность</t>
  </si>
  <si>
    <t>Абсолютная успеваемость группы, %</t>
  </si>
  <si>
    <t>Качественная успеваемость группы, %</t>
  </si>
  <si>
    <t>Средний балл по результатам мониторинга в группе</t>
  </si>
  <si>
    <t>текущего контроля успеваемости обучающихся группы 9АБД-2.21</t>
  </si>
  <si>
    <t>Физическая культура (Леонтьева И.В.)</t>
  </si>
  <si>
    <t>МДК.11.01 Технология разработки и защиты баз данных. (Рыжиков В.К.</t>
  </si>
  <si>
    <t>Алексеев Роман Павлович</t>
  </si>
  <si>
    <t>Васильева Анастасия Игоревна</t>
  </si>
  <si>
    <t>осв</t>
  </si>
  <si>
    <t>Василькова Василина Романовна</t>
  </si>
  <si>
    <t>Гаврилова Анна Михайловна</t>
  </si>
  <si>
    <t>Девяткина Милина Александровна</t>
  </si>
  <si>
    <t>Долбин Александр Дмитриевич</t>
  </si>
  <si>
    <t>Долгих Дмитрий Александрович</t>
  </si>
  <si>
    <t>Каркуданов Максим Константинович</t>
  </si>
  <si>
    <t>Колядный Михаил Александрович</t>
  </si>
  <si>
    <t>Лукьянов Никита Николаевич</t>
  </si>
  <si>
    <t>Полуполтинов Вадим Дмитриевич</t>
  </si>
  <si>
    <t>Радионов Антон Дмитриевич</t>
  </si>
  <si>
    <t>Рудиш Семён Владимирович</t>
  </si>
  <si>
    <t>Сагалаков Матвей Олегович</t>
  </si>
  <si>
    <t>Сизова Светлана Сергеевна</t>
  </si>
  <si>
    <t>Тугов Данила Николаевич</t>
  </si>
  <si>
    <t>Федоренко Николай Андреевич</t>
  </si>
  <si>
    <t>Фролов Владислав Романович</t>
  </si>
  <si>
    <t>Фурманов Александр Максимович</t>
  </si>
  <si>
    <t>Цих Дмитрий Максимович</t>
  </si>
  <si>
    <t>Шлапак Никита Павлович</t>
  </si>
  <si>
    <t>Шурыгина Анастасия Константиновна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</si>
  <si>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</si>
  <si>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9ПР-1.21</t>
  </si>
  <si>
    <t>Основы философии (Потылицина А.В.)</t>
  </si>
  <si>
    <t>Иностранный язык в профессиональной деятельности (Руднев В.А./Коваленко С.В.)</t>
  </si>
  <si>
    <t>Физическая культура (Бурунова Л.Н.)</t>
  </si>
  <si>
    <t>Психология личности и профессиональное самоопределение (Анищик Н.С.)</t>
  </si>
  <si>
    <t>Правовое обеспечение профессиональной деятельтности (Вильчевская Е.В.)</t>
  </si>
  <si>
    <t>МДК.01.04 Системное программирование 
(Некратов Д.А.)</t>
  </si>
  <si>
    <t>Алекперова Екатерина Александровна</t>
  </si>
  <si>
    <t>Ахапкин Семён Алексеевич</t>
  </si>
  <si>
    <t>Баженов Андрей Александрович</t>
  </si>
  <si>
    <t>Бойцов Иван Сергеевич</t>
  </si>
  <si>
    <t>Зубов Олег Евгеньевич</t>
  </si>
  <si>
    <t>Карпов Илья Андреевич</t>
  </si>
  <si>
    <t>Маркуц Дарья Федоровна</t>
  </si>
  <si>
    <t>Матвейчук Демид Денисович</t>
  </si>
  <si>
    <t>Мироненко Кирилл Алексеевич</t>
  </si>
  <si>
    <t>Осипова Дарья Вячеславовна</t>
  </si>
  <si>
    <t>Пешкина Екатерина Владимировна</t>
  </si>
  <si>
    <t>Прокопьев Олег Николаевич</t>
  </si>
  <si>
    <t>Сибен Никита Сергеевич</t>
  </si>
  <si>
    <t>Симанженков Иван Сергеевич</t>
  </si>
  <si>
    <t>Слеменева Екатерина Сергеевна</t>
  </si>
  <si>
    <t>Соболев Савва Владимирович</t>
  </si>
  <si>
    <t>Суворов Никита Петрович</t>
  </si>
  <si>
    <t>Тимошенко Кристина Николаевна</t>
  </si>
  <si>
    <t>Туспияков Павел Сергеевич</t>
  </si>
  <si>
    <t>Ужегова Ульяна Петровна</t>
  </si>
  <si>
    <t>Ушакова Валерия Романовна</t>
  </si>
  <si>
    <t>Черняк Юрий Андреевич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</si>
  <si>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</si>
  <si>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9ПР-2.21</t>
  </si>
  <si>
    <t>Иностранный язык в профессиональной деятельности (Руднев В.А./Коваленко С.В..)</t>
  </si>
  <si>
    <t>Абакук Даниил Игоревич</t>
  </si>
  <si>
    <t>Антонов Алексей Анатольевич</t>
  </si>
  <si>
    <t>Безотечество Матвей Иванович</t>
  </si>
  <si>
    <t>Березин Олег Иванович</t>
  </si>
  <si>
    <t>Браун Елизавета Дмитриевна</t>
  </si>
  <si>
    <t>Верхотуров Руслан Сергеевич</t>
  </si>
  <si>
    <t>Горбунов Фёдор Андреевич</t>
  </si>
  <si>
    <t>Грибов Денис Андреевич</t>
  </si>
  <si>
    <t>Грук Степан Дмитриевич</t>
  </si>
  <si>
    <t>Дульский Кирилл Геннадьевич</t>
  </si>
  <si>
    <t>Забалуев Андрей Александрович</t>
  </si>
  <si>
    <t>Кочкаров Омонило Абдухалилович</t>
  </si>
  <si>
    <t>Круглова Анна Геннадьевна</t>
  </si>
  <si>
    <t>Куменков Андрей Сергеевич</t>
  </si>
  <si>
    <t>Лейман Егор Андреевич</t>
  </si>
  <si>
    <t>Лис Дарья Андреевна</t>
  </si>
  <si>
    <t>Наумов Алексей Сергеевич</t>
  </si>
  <si>
    <t>Поповский Вадим Денисович</t>
  </si>
  <si>
    <t>Родькин Никита Дмитриевич</t>
  </si>
  <si>
    <t>Самодумкина Антонина Сергеевна</t>
  </si>
  <si>
    <t>Солухов Никита Андреевич</t>
  </si>
  <si>
    <t>Тесля Владимир Александрович</t>
  </si>
  <si>
    <t>Цигвинцев Константин Сергеевич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</si>
  <si>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</si>
  <si>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9ПР-3.21</t>
  </si>
  <si>
    <t>Аминова Оксана Руслановна</t>
  </si>
  <si>
    <t>Афанасьева Екатерина Андреевна</t>
  </si>
  <si>
    <t>Ахрамович Тимофей Константинович</t>
  </si>
  <si>
    <t>Блинова Римма Алексеевна</t>
  </si>
  <si>
    <t>Броцман Даниил Васильевич</t>
  </si>
  <si>
    <t>Волкова Элеонора Евгеньевна</t>
  </si>
  <si>
    <t>Галузина Полина Валерьевна</t>
  </si>
  <si>
    <t>Дамдын-оол Долма Альбертовна</t>
  </si>
  <si>
    <t>Жилкин Егор Евгеньевич</t>
  </si>
  <si>
    <t>Кельманов Егор Константинович</t>
  </si>
  <si>
    <t>Лакин Дмитрий Александрович</t>
  </si>
  <si>
    <t>Павлов Иван Валерьевич</t>
  </si>
  <si>
    <t>Прокопец Максим Андреевич</t>
  </si>
  <si>
    <t>Ростовцев Леонид Алексеевич</t>
  </si>
  <si>
    <t>Титов Артём Александрович</t>
  </si>
  <si>
    <t>Федоров Егор Алексеевич</t>
  </si>
  <si>
    <t>Харанаули Тимури Арсенавич</t>
  </si>
  <si>
    <t>Харунжа Ярослав Александрович</t>
  </si>
  <si>
    <t>Цыганков Николай Андреевич</t>
  </si>
  <si>
    <t>Щукин Александр Михайлович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</si>
  <si>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</si>
  <si>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9ПР-1.22</t>
  </si>
  <si>
    <t>Иностранный язык в профессиональной деятельности (Коваленко С.В./Руднев В.А.)</t>
  </si>
  <si>
    <t>Безопасность жизнедеятельности (Москвитин Е.А.)</t>
  </si>
  <si>
    <t>Экономика отрасли (Грудинина Н.А.)</t>
  </si>
  <si>
    <t>МДК.01.01 Разработка программных модулей  
(Некратов Д.А.)</t>
  </si>
  <si>
    <t>МДК.11.01 Технология разработки и защиты баз данных. (Юшкова М.Ф.)</t>
  </si>
  <si>
    <t>Багрянцев Ярослав Дмитриевич</t>
  </si>
  <si>
    <t>Белоусов Арсений Андреевич</t>
  </si>
  <si>
    <t>Донгак Чаялга Чаяновна</t>
  </si>
  <si>
    <t>Ельцова Анастасия Андреевна</t>
  </si>
  <si>
    <t>Исаева Алина Владимировна</t>
  </si>
  <si>
    <t>Казимирский Павел Сергеевич</t>
  </si>
  <si>
    <t>Казимирский Пётр Сергеевич</t>
  </si>
  <si>
    <t>Калугина Дарья Ивановна</t>
  </si>
  <si>
    <t>Ковалевич Владимир Вячеславович</t>
  </si>
  <si>
    <t>Краенков Роман Александрович</t>
  </si>
  <si>
    <t>Лопатин Глеб Сергеевич</t>
  </si>
  <si>
    <t>Лукьянов Евгений Александрович</t>
  </si>
  <si>
    <t>Нурдинов Абдуллох Махамаджанович</t>
  </si>
  <si>
    <t>Пирогова Алёна Дмитриевна</t>
  </si>
  <si>
    <t>Прошкин Иван Александрович</t>
  </si>
  <si>
    <t>Русаков Руслан Александрович</t>
  </si>
  <si>
    <t>Рытиков Иван Алексеевич</t>
  </si>
  <si>
    <t>Середина Диона Анатольевна</t>
  </si>
  <si>
    <t>Слепцов Артём Сергеевич</t>
  </si>
  <si>
    <t>Федоров Денис Игоревич</t>
  </si>
  <si>
    <t>Фетисова Маргарита Евгеньевна</t>
  </si>
  <si>
    <t>Шакунов Никита Евгеньевич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</si>
  <si>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</si>
  <si>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9ПР-2.22</t>
  </si>
  <si>
    <t>МДК.01.01 Разработка программных модулей  
(Кузнецов В.Д.)</t>
  </si>
  <si>
    <t>МДК.11.01 Технология разработки и защиты баз данных (Юшкова М.Ф.)</t>
  </si>
  <si>
    <t>Акылбеков Санжар</t>
  </si>
  <si>
    <t>Аткнин Александр Игоревич</t>
  </si>
  <si>
    <t>Большакова Анна Александровна</t>
  </si>
  <si>
    <t>Вашкевич Егор Александрович</t>
  </si>
  <si>
    <t>Ведерников Антон Алексеевич</t>
  </si>
  <si>
    <t>Данилов Иван Алексеевич</t>
  </si>
  <si>
    <t>Дымко Владислав Витальевич</t>
  </si>
  <si>
    <t>Жилов Владислав Вячеславович</t>
  </si>
  <si>
    <t>Зимин Николай Евгеньевич</t>
  </si>
  <si>
    <t>Калашников Александр Юрьевич</t>
  </si>
  <si>
    <t>Межов Илья Михайлович</t>
  </si>
  <si>
    <t>Нестеров Илья Дмитриевич</t>
  </si>
  <si>
    <t>Паршелист Эвелина Максимова</t>
  </si>
  <si>
    <t>Парышева Елизавета Викторовна</t>
  </si>
  <si>
    <t>Рыбаков Эдуард Сергеевич</t>
  </si>
  <si>
    <t>Садовская Дарья Антоновна</t>
  </si>
  <si>
    <t>Сердюк Сергей Владиславович</t>
  </si>
  <si>
    <t>Федосов Анатолий Сергеевич</t>
  </si>
  <si>
    <t>Хуснутдинова Дарья Александровна</t>
  </si>
  <si>
    <t>Шершон Филипп Петрович</t>
  </si>
  <si>
    <t>Шмендюк Ольга Андреевна</t>
  </si>
  <si>
    <t>Вохмянин Ярослав Сергеевич</t>
  </si>
  <si>
    <t>Кузнецов Евгений Витальевич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</si>
  <si>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</si>
  <si>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9ПР-3.22</t>
  </si>
  <si>
    <t>Антонов Константин Дмитриевич</t>
  </si>
  <si>
    <t>Ануфриев Кирилл Андреевич</t>
  </si>
  <si>
    <t>Бабич Диана Игоревна</t>
  </si>
  <si>
    <t>Васильев Михаил Сергеевич</t>
  </si>
  <si>
    <t>Володина Полина Владимировна</t>
  </si>
  <si>
    <t>Дружинин Максим Олегович</t>
  </si>
  <si>
    <t>Ёкубов Умеджон Мадаминжонович</t>
  </si>
  <si>
    <t>Жукова Екатерина Константиновна</t>
  </si>
  <si>
    <t>Иванов Николай Александрович</t>
  </si>
  <si>
    <t>Карлов Дмитрий Алексеевич</t>
  </si>
  <si>
    <t>Коротцев Денис Романович</t>
  </si>
  <si>
    <t xml:space="preserve">осв </t>
  </si>
  <si>
    <t>Кудрявцева Софья Владимировна</t>
  </si>
  <si>
    <t>Кузнецов Иван Евгеньевич</t>
  </si>
  <si>
    <t>Кулумаев Максим Константинович</t>
  </si>
  <si>
    <t>Лапкин Александр Николаевич</t>
  </si>
  <si>
    <t>Лукьянов Владимир Алексеевич</t>
  </si>
  <si>
    <t>Мельников Дмитрий Владимирович</t>
  </si>
  <si>
    <t>Митюшников Константин Вячеславович</t>
  </si>
  <si>
    <t>Пирназаров Азизбек Зокирджонович</t>
  </si>
  <si>
    <t>Толибов Асроржон Анваржонович</t>
  </si>
  <si>
    <t>Тум Вероника Александровна</t>
  </si>
  <si>
    <t>Тюленёв Аркадий Эдуардович</t>
  </si>
  <si>
    <t>Хоюгбан Дан-Хая Аясовна</t>
  </si>
  <si>
    <t>Ширшов Владислав Алексеевич</t>
  </si>
  <si>
    <t>Сысоев Максим Александрович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</si>
  <si>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</si>
  <si>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9ПР-4.22К</t>
  </si>
  <si>
    <t>Безопасность жизнедеятельности (Прамзин О.В.)</t>
  </si>
  <si>
    <t>МДК.01.01 Разработка программных модулей  
(Рыжиков В.К.)</t>
  </si>
  <si>
    <t>Бугаев Андрей Русланович</t>
  </si>
  <si>
    <t>Бушеловский Данил Игоревич</t>
  </si>
  <si>
    <t>Н/а</t>
  </si>
  <si>
    <t>Гугнин Виктор Иванович</t>
  </si>
  <si>
    <t>Ковригин Вадим Алексеевич</t>
  </si>
  <si>
    <t>Комилов Фаррух Отабекович</t>
  </si>
  <si>
    <t>Кочкаров Асадило Абдухалилович</t>
  </si>
  <si>
    <t>Курдасов Данил Витальевич</t>
  </si>
  <si>
    <t>Нестеров Валерий Павлович</t>
  </si>
  <si>
    <t>Оманкулов Отабек Жамшедович</t>
  </si>
  <si>
    <t>Прохоров Николай Алексеевич</t>
  </si>
  <si>
    <t>Процко Александр Михайлович</t>
  </si>
  <si>
    <t>Радионов Роман Иванович</t>
  </si>
  <si>
    <t>Теслюк Никита Денисович</t>
  </si>
  <si>
    <t>Численко Анна Викторовна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</si>
  <si>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</si>
  <si>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9ПР-1.23</t>
  </si>
  <si>
    <t>Психология общения (Анищик Н.С.)</t>
  </si>
  <si>
    <t>Иностранный язык в профессиональной деятельности 
(Коваленко С.В./Руднев В.А.)</t>
  </si>
  <si>
    <t>Элементы высшей математики (Овчаренко Н.Л.)</t>
  </si>
  <si>
    <t>Операционные системы и среды (Кондрат И.А.)</t>
  </si>
  <si>
    <t>Архитектура аппаратных средств (Кетрова А.А.)</t>
  </si>
  <si>
    <t>Основы алгоритмизации и программирования (Кузнецов В.Д.)</t>
  </si>
  <si>
    <t>Основы проектирования баз данных (Лозенко К.Е.)</t>
  </si>
  <si>
    <t>Основы проектной деятельности (Боярская Т.А.)</t>
  </si>
  <si>
    <t>Абузарова Анастасия Ренатовна</t>
  </si>
  <si>
    <t>Антонова Яна Александровна</t>
  </si>
  <si>
    <t>Ахрамович Руслан Евгеньевич</t>
  </si>
  <si>
    <t>Белокрыс Роман Сергеевич</t>
  </si>
  <si>
    <t>Бурмага Никита Алексеевич</t>
  </si>
  <si>
    <t>Высотин Владислав Валентинович</t>
  </si>
  <si>
    <t>Гавиловский Роман Александрович</t>
  </si>
  <si>
    <t>Долженко Юлия Андреевна</t>
  </si>
  <si>
    <t>Клинг Павел Артёмович</t>
  </si>
  <si>
    <t>Маады Ангелина Алимовна</t>
  </si>
  <si>
    <t>Метлев Степан Витальевич</t>
  </si>
  <si>
    <t>Монякова Дарья Сергеевна</t>
  </si>
  <si>
    <t>Небылицына Таисия Николаевна</t>
  </si>
  <si>
    <t>Патрикеева Валерия Дмитриевна</t>
  </si>
  <si>
    <t>Пьянникова Полина Юрьевна</t>
  </si>
  <si>
    <t>Сакак Менги Андреевич</t>
  </si>
  <si>
    <t>Сарабцов Дмитрий Андреевич</t>
  </si>
  <si>
    <t>Семилутских Игнат Ильич</t>
  </si>
  <si>
    <t>Скляров Дмитрий Денисович</t>
  </si>
  <si>
    <t>Степаненко Александр Юрьевич</t>
  </si>
  <si>
    <t>Стрелюк Софья Алексеевна</t>
  </si>
  <si>
    <t>Терентьев Лев Евгеньевич</t>
  </si>
  <si>
    <t>Федоренко Полина Константиновна</t>
  </si>
  <si>
    <t>Шакиров Данила Олегович</t>
  </si>
  <si>
    <t>Тыченко Алина Васильевна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</si>
  <si>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</si>
  <si>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9ПР-2.23</t>
  </si>
  <si>
    <t>Психология общения 
(Анищик Н.С.)</t>
  </si>
  <si>
    <t>Физическая культура 
(Бурунова Л.Н.)</t>
  </si>
  <si>
    <t>Основы алгоритмизации и программирования 
(Коломейцева Ю.В.)</t>
  </si>
  <si>
    <t>Амосова Елена Игоревна</t>
  </si>
  <si>
    <t>Артемьев Илья Константинович</t>
  </si>
  <si>
    <t>Бабенко Илья Николаевич</t>
  </si>
  <si>
    <t>Березненко Ярослав Сергеевич</t>
  </si>
  <si>
    <t>Варавко Татьяна Евгеньевна</t>
  </si>
  <si>
    <t>Высотина Надежда Александровна</t>
  </si>
  <si>
    <t>Головацкий Алексей Юрьевич</t>
  </si>
  <si>
    <t>Ежов Никита Тимофеевич</t>
  </si>
  <si>
    <t>Ковальчук Алина Евгеньевна</t>
  </si>
  <si>
    <t>Кудрявцев Сергей Викторович</t>
  </si>
  <si>
    <t>Кузнецов Владислав Максимович</t>
  </si>
  <si>
    <t>Мартиросян Корюн Каренович</t>
  </si>
  <si>
    <t>Монгуш Айслан Яковлевич</t>
  </si>
  <si>
    <t>Нагель Егор Сергеевич</t>
  </si>
  <si>
    <t>Очур-оол Долбанай Шолбановна</t>
  </si>
  <si>
    <t>Русаков Александр Иванович</t>
  </si>
  <si>
    <t>Семин Сергей Михайлович</t>
  </si>
  <si>
    <t>Фартушняк Егор Сергеевич</t>
  </si>
  <si>
    <t>Фартушняк Иван Сергеевич</t>
  </si>
  <si>
    <t>Степанова Анастасия Евгеньевна</t>
  </si>
  <si>
    <t>Тувакова Карина Бяшимовна</t>
  </si>
  <si>
    <t>Устюжанина Анастасия Анатольевна</t>
  </si>
  <si>
    <t>Цыгулина Арина Романовна</t>
  </si>
  <si>
    <t>Черныш Роман Павлович</t>
  </si>
  <si>
    <t>Макарова Софья Олеговна</t>
  </si>
  <si>
    <t>Куратор группы ________________________/Коваленко С.В. /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</si>
  <si>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</si>
  <si>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9ПР-3.23</t>
  </si>
  <si>
    <t>Психология общения (Макарова Е.И.)</t>
  </si>
  <si>
    <t>Архитектура аппаратных средств (Кондрат И.А.)</t>
  </si>
  <si>
    <t>Основы алгоритмизации и программирования (Коломейцева Ю.В.)</t>
  </si>
  <si>
    <t>Основы проектирования баз данных 
(Шурубейко Д.А.)</t>
  </si>
  <si>
    <t>нсп</t>
  </si>
  <si>
    <t>Аникин Артём Александрович</t>
  </si>
  <si>
    <t>Антонов Артур Миланович</t>
  </si>
  <si>
    <t>Артюшенко Алексия Егоровна</t>
  </si>
  <si>
    <t>Батура Павел Николаевич</t>
  </si>
  <si>
    <t>Бонах Татьяна Сергеевна</t>
  </si>
  <si>
    <t>на</t>
  </si>
  <si>
    <t>Веришко Никита Александрович</t>
  </si>
  <si>
    <t>Габдрахманов Артур Александрович</t>
  </si>
  <si>
    <t>Головченко Дарья Николаевна</t>
  </si>
  <si>
    <t>Демидова Алиса Вадимовна</t>
  </si>
  <si>
    <t>Задорин Максим Андреевич</t>
  </si>
  <si>
    <t>Кондратьева Ирина Александровна</t>
  </si>
  <si>
    <t>Логинов Виктор Петрович</t>
  </si>
  <si>
    <t>Мархель Светлана Евгеньевна</t>
  </si>
  <si>
    <t>Меньшиков Данил Андреевич</t>
  </si>
  <si>
    <t>Монгуш Сайын-Белек Буянович</t>
  </si>
  <si>
    <t>Нахаева Алина Эдуардовна</t>
  </si>
  <si>
    <t>Норов Исмоил Зафарджонович</t>
  </si>
  <si>
    <t>Пшонко Карина Евгеньевна</t>
  </si>
  <si>
    <t>Сайфтдиорова Арина Шамильевна</t>
  </si>
  <si>
    <t>Серазутдинов Марат Фаизович</t>
  </si>
  <si>
    <t>Софейченко Дарья Денисовна</t>
  </si>
  <si>
    <t>Тимофеев Николай Вадимович</t>
  </si>
  <si>
    <t>Фокина Софья Андреевна</t>
  </si>
  <si>
    <t>Холджигитов Джасур Халимджонович</t>
  </si>
  <si>
    <t>Чулков Юрий Олегович</t>
  </si>
  <si>
    <t>Щербин Татьяна Сергеевна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</si>
  <si>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</si>
  <si>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9ПР-4.23К</t>
  </si>
  <si>
    <t>Элементы высшей математики (Елгина К.Н.)</t>
  </si>
  <si>
    <t>Основы алгоритмизации и программирования (Стефановская Е.О.)</t>
  </si>
  <si>
    <t>Бузунов Максим Юрьевич</t>
  </si>
  <si>
    <t>Бутаровкин Артём Владисавович</t>
  </si>
  <si>
    <t>Голощапова Ольга Викторовна</t>
  </si>
  <si>
    <t>Губаренко Артём Михайлович</t>
  </si>
  <si>
    <t>Думикян Арина Спартаковна</t>
  </si>
  <si>
    <t>Елгина Яна Алексеевна</t>
  </si>
  <si>
    <t>Елисов Егор Вячеславович</t>
  </si>
  <si>
    <t>Жуков Руслан Анатольевич</t>
  </si>
  <si>
    <t>Зыков Егор Евгеньевич</t>
  </si>
  <si>
    <t>Клишков Никита Олегович</t>
  </si>
  <si>
    <t>Ковалев Иван Алексеевич</t>
  </si>
  <si>
    <t>Корнева Екатерина Алексеевна</t>
  </si>
  <si>
    <t>Лобач Макар Денисович</t>
  </si>
  <si>
    <t>Михеев Степан Дмитриевич</t>
  </si>
  <si>
    <t>Наржигитова Жанылай Замирбековна</t>
  </si>
  <si>
    <t>Никоян Шура Мушехович</t>
  </si>
  <si>
    <t>Нургалеев Далиль Ибрагимович</t>
  </si>
  <si>
    <t>Сазонов Антон Константинович</t>
  </si>
  <si>
    <t>Смирнов Роман Кириллович</t>
  </si>
  <si>
    <t>Чахно Александр Сергеевич</t>
  </si>
  <si>
    <t>Шершнев Егор Вячеславович</t>
  </si>
  <si>
    <t>Шуганов Егор Евгеньевич</t>
  </si>
  <si>
    <t>Панич Диана Владимировна</t>
  </si>
  <si>
    <t>Сергеенко Богдан Андреевич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</si>
  <si>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</si>
  <si>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9Э-1.23К</t>
  </si>
  <si>
    <t>Математика (Луговская О.А.)</t>
  </si>
  <si>
    <t>Экологические основы природопользования 
(Попова Т.В.)</t>
  </si>
  <si>
    <t>Экономика организации (Шефер Ю.Н.)</t>
  </si>
  <si>
    <t>Финансы, денежное обращение и кредит 
(Бардовская Е.В.)</t>
  </si>
  <si>
    <t>Основы бухгалтерского учета (Курбанова Т.В.)</t>
  </si>
  <si>
    <t>Документационное обеспечение управления 
(Веракса М.С.)</t>
  </si>
  <si>
    <t>Информационные технологии в профессиональной деятельности  (Шурубейко А.Д.)</t>
  </si>
  <si>
    <t>Абраменко Кирилл Евгеньевич</t>
  </si>
  <si>
    <t>Анисков Владислав Романович</t>
  </si>
  <si>
    <t>Бабина Елизавета Юрьевна</t>
  </si>
  <si>
    <t>Бакулин Михаил Андреевич</t>
  </si>
  <si>
    <t>Буш Екатерина Максимовна</t>
  </si>
  <si>
    <t>Ганиева Ирода Отабековна</t>
  </si>
  <si>
    <t>Данилова Маргарита Евгеньевна</t>
  </si>
  <si>
    <t>Евдусев Богдан Сергеевич</t>
  </si>
  <si>
    <t>Кокина Александра Анатольевна</t>
  </si>
  <si>
    <t>Кондратьев Данил Артемович</t>
  </si>
  <si>
    <t>Лопунько Лев Олегович</t>
  </si>
  <si>
    <t>Маъруфзода Фирдавс</t>
  </si>
  <si>
    <t>Перминов Андрей Андреевич</t>
  </si>
  <si>
    <t>Ракислова Валерия Федеровна</t>
  </si>
  <si>
    <t>Соломенников Кирилл Александрович</t>
  </si>
  <si>
    <t>Фандо Илья Игоревич</t>
  </si>
  <si>
    <t>Федорова Елизавета Андреевна</t>
  </si>
  <si>
    <t>Фролов Артём Антонович</t>
  </si>
  <si>
    <t>Шералиев Шохрухжон Лутфиллоевич</t>
  </si>
  <si>
    <t>Шерматова Алина Сагынбековна</t>
  </si>
  <si>
    <t>Макаркина Анна Владимировна</t>
  </si>
  <si>
    <t>Медведева Василина Сергеевна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</si>
  <si>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</si>
  <si>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9БД-1.23К</t>
  </si>
  <si>
    <t>Элементы высшей математики (Луговская О.А.)</t>
  </si>
  <si>
    <t>Бухгалтерский учет (Бардовская Е.В.)</t>
  </si>
  <si>
    <t>Организация бухгалтерского учета в банках 
(Шефер Ю.Н.)</t>
  </si>
  <si>
    <t>Банковское законодательство (Рудковский А.А.)</t>
  </si>
  <si>
    <t>Адамян Ани Артемовна</t>
  </si>
  <si>
    <t>Дубовцова Полина Александровна</t>
  </si>
  <si>
    <t>Игумнова Снежана Хамидовна</t>
  </si>
  <si>
    <t>Клисанкова Алина Вадимовна</t>
  </si>
  <si>
    <t>Кузьмина Софья Михайловна</t>
  </si>
  <si>
    <t>Любочко Александра Александровна</t>
  </si>
  <si>
    <t>Мирзаеви Нурана Дилгам кызы</t>
  </si>
  <si>
    <t>Насибова Сейран Сиявушевна</t>
  </si>
  <si>
    <t>Немытышева Ирина Андреевна</t>
  </si>
  <si>
    <t>Отаназарова Нозанин Сангинбоевна</t>
  </si>
  <si>
    <t>Романюк Руслана Ялчыновна</t>
  </si>
  <si>
    <t>Солодовникова Мария Михайловна</t>
  </si>
  <si>
    <t>Тазиева Маргарита Алексеевна</t>
  </si>
  <si>
    <t>Федорова Елизавета Денисовна</t>
  </si>
  <si>
    <t>Федотова Вера Алексеевна</t>
  </si>
  <si>
    <t>Чепченко Анна Анатольевна</t>
  </si>
  <si>
    <t>Юнусова Алина Рашидовна</t>
  </si>
  <si>
    <t>Трофимова Анастастия Вячеславовна</t>
  </si>
  <si>
    <t>Сорокина Татьяна Вадимовна</t>
  </si>
  <si>
    <t>Бариловский Роман Витальевич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</si>
  <si>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</si>
  <si>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9ПР-1.24</t>
  </si>
  <si>
    <t>Литература (Рудакова Л.В.)</t>
  </si>
  <si>
    <t>Математика (Овчаренко Н.Л.)</t>
  </si>
  <si>
    <t>Иностранный язык 
(Коваленко С.В./Руднев В.А.)</t>
  </si>
  <si>
    <t>Информатика (Козырицкая К.В.)</t>
  </si>
  <si>
    <t>Физика (Гамзатова А.С.)</t>
  </si>
  <si>
    <t>Химия (Попова Т.В.)</t>
  </si>
  <si>
    <t>Биология (Попова Т.В.)</t>
  </si>
  <si>
    <t>История (Маскина Л.И.)</t>
  </si>
  <si>
    <t>Обществознание (Вильчевская Е.В.)</t>
  </si>
  <si>
    <t>Физическая культура (Мальцев Е.Н.)</t>
  </si>
  <si>
    <t>Основы безопасности и защиты Родины 
(Курманов Д.С.)</t>
  </si>
  <si>
    <t>Индивидуальный проект (Гамзатова А.С.)</t>
  </si>
  <si>
    <t>Анисимов Артём Сергеевич</t>
  </si>
  <si>
    <t>Бакун Дарья Михайловна</t>
  </si>
  <si>
    <t>Бессонов Степан Сергеевич</t>
  </si>
  <si>
    <t>Васильев Вячеслав Алексеевич</t>
  </si>
  <si>
    <t>Гровер Ярослав Сергеевич</t>
  </si>
  <si>
    <t>Дехконбоев Руслан Дилмуродович</t>
  </si>
  <si>
    <t>Ермаков Вячеслав Николаевич</t>
  </si>
  <si>
    <t>Злобин Роман Александрович</t>
  </si>
  <si>
    <t>Ковалев Ян Владимирович</t>
  </si>
  <si>
    <t>Кучина Валерия Анатольевна</t>
  </si>
  <si>
    <t>Лазарев Вадим Константинович</t>
  </si>
  <si>
    <t>Ланг Валерия Сергеевна</t>
  </si>
  <si>
    <t>Матиев Саид Комилевич</t>
  </si>
  <si>
    <t>Моканюк Назар Петрович</t>
  </si>
  <si>
    <t>Монгуш Ай-Хаан Аясович</t>
  </si>
  <si>
    <t>Морозова Зоя Ивановна</t>
  </si>
  <si>
    <t>Мусатова Дарья Вениаминовна</t>
  </si>
  <si>
    <t>Нуреддинов Роман Павлович</t>
  </si>
  <si>
    <t>Проводников Иван</t>
  </si>
  <si>
    <t>Пилишек Семен Антонович</t>
  </si>
  <si>
    <t>Сахарова Юлия Владимировна</t>
  </si>
  <si>
    <t>Слободкина Валентина Александровна</t>
  </si>
  <si>
    <t>Сычева Кристина Евгеньевна</t>
  </si>
  <si>
    <t>Хачатрян Тигран Арамович</t>
  </si>
  <si>
    <t>Эйсмонт Анжелика Ивановна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</si>
  <si>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</si>
  <si>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9ПР-2.24</t>
  </si>
  <si>
    <t>Андреев Владислав Сергеевич</t>
  </si>
  <si>
    <t>Арефьева Виктория Станиславовна</t>
  </si>
  <si>
    <t>Базан Владимир Владимирович</t>
  </si>
  <si>
    <t>Бафоев Худоёр Курбонбоевич</t>
  </si>
  <si>
    <t>Буленкова Виктория Сергеевна</t>
  </si>
  <si>
    <t>Гарабидович Иван Алексеевич</t>
  </si>
  <si>
    <t>Дедов Дмитрий Александрович</t>
  </si>
  <si>
    <t>Демидко Илья Алексеевич</t>
  </si>
  <si>
    <t>Зайцева Елизавета Петровна</t>
  </si>
  <si>
    <t>Захаров Иван Николаевич</t>
  </si>
  <si>
    <t>Капшук Вадим Сергеевич</t>
  </si>
  <si>
    <t>Ковалева Любовь Николаевна</t>
  </si>
  <si>
    <t>Куулар Начын Шолбанович</t>
  </si>
  <si>
    <t>Максимова Ульяна Евгеньевна</t>
  </si>
  <si>
    <t>Михайлов Владислав Евгеньевич</t>
  </si>
  <si>
    <t>Назарова Виктория Васильевна</t>
  </si>
  <si>
    <t>Никитина Виктория Владимировна</t>
  </si>
  <si>
    <t>Ооржак Ай-Сай Сай-Дашовна</t>
  </si>
  <si>
    <t>Осипова Елизавета Александровна</t>
  </si>
  <si>
    <t>Передеро Степан Константинович</t>
  </si>
  <si>
    <t>Салчак Тамерлан Хулерович</t>
  </si>
  <si>
    <t>Сашилина Оксана Константиновна</t>
  </si>
  <si>
    <t>Стряпухин Илья Валерьевич</t>
  </si>
  <si>
    <t>Сюрюн Даяна Вадимовна</t>
  </si>
  <si>
    <t>Фоменко Дмитрий Николаевич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</si>
  <si>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</si>
  <si>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9ПР-3.24</t>
  </si>
  <si>
    <t>Абиков Иван Михайлович</t>
  </si>
  <si>
    <t>Альпова Анастасия Павловна</t>
  </si>
  <si>
    <t>-</t>
  </si>
  <si>
    <t>Астахов Андрей Максимович</t>
  </si>
  <si>
    <t>Барсуков Александр Михайлович</t>
  </si>
  <si>
    <t>Борисов Максим Денисович</t>
  </si>
  <si>
    <t>Буравлева Алёна Константиновна</t>
  </si>
  <si>
    <t>Гришин Максим Алексеевич</t>
  </si>
  <si>
    <t>Деев Матвей Дмитриевич</t>
  </si>
  <si>
    <t>Доржеев Дмитрий Романович</t>
  </si>
  <si>
    <t>Евдокимова Валерия Александровна</t>
  </si>
  <si>
    <t>Заруба Роман Александрович</t>
  </si>
  <si>
    <t>Кузин Павел Геннадьевич</t>
  </si>
  <si>
    <t>Латышенок Анна Константиновна</t>
  </si>
  <si>
    <t>Магомедов Тимур Максимович</t>
  </si>
  <si>
    <t>Мосин Максим Андреевич</t>
  </si>
  <si>
    <t>Непряхина Алиса Сергеевна</t>
  </si>
  <si>
    <t>Одилов Бахтовар Муроджонович</t>
  </si>
  <si>
    <t>Ондар Сайын Амирович</t>
  </si>
  <si>
    <t>Панова Светлана Дмитриевна</t>
  </si>
  <si>
    <t>Серазетдинова Кира Максимовна</t>
  </si>
  <si>
    <t>Субботина Ангелина Борисовна</t>
  </si>
  <si>
    <t>Терехин Роман Андреевич</t>
  </si>
  <si>
    <t>Ткачук Иван Анатольевич</t>
  </si>
  <si>
    <t>Черненко Полина Евгеньевна</t>
  </si>
  <si>
    <t>Щербатенко Никита Николаевич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</si>
  <si>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</si>
  <si>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9ПР-4.24К</t>
  </si>
  <si>
    <t>История (Бамбурова М.А.)</t>
  </si>
  <si>
    <t>Баруткина Ксения Николаевна</t>
  </si>
  <si>
    <t>Васильев Сергей Владимирович</t>
  </si>
  <si>
    <t>Кринберг Мирослава Олеговна</t>
  </si>
  <si>
    <t>Ларченко Арсений Юрьевич</t>
  </si>
  <si>
    <t>Лобанов Денис Евеньевич</t>
  </si>
  <si>
    <t>Лобзев Никита Евгеньевич</t>
  </si>
  <si>
    <t>Лыткин Макар Юрьевич</t>
  </si>
  <si>
    <t>Михайлов Павел Александрович</t>
  </si>
  <si>
    <t>Муминов Абубакр Абдурахмонджонович</t>
  </si>
  <si>
    <t>Мурашкин Роман Васильевич</t>
  </si>
  <si>
    <t>Одинаева Диана Аслиддинова</t>
  </si>
  <si>
    <t>Омельченко Иван Игоревич</t>
  </si>
  <si>
    <t>Романова Екатерина Юрьевна</t>
  </si>
  <si>
    <t>Рыжиков Иван Витальевич</t>
  </si>
  <si>
    <t>Савкин Максим Федорович</t>
  </si>
  <si>
    <t>Сат Шамиль Мергенович</t>
  </si>
  <si>
    <t>Стонт Вадим Сергеевич</t>
  </si>
  <si>
    <t>Тычина Полина Ивановна</t>
  </si>
  <si>
    <t>Цегельников Иван Витальевич</t>
  </si>
  <si>
    <t>Чугунекова Валерия Павловна</t>
  </si>
  <si>
    <t>Шаршунов Роман Юрьевич</t>
  </si>
  <si>
    <t>Ахметов Жасурбек Закиржанович</t>
  </si>
  <si>
    <t>Тургунбоев Парвиз Тохиржонович</t>
  </si>
  <si>
    <t>Шеходанов Матвей Александрович</t>
  </si>
  <si>
    <t>Скляренко Андрей Игоревич</t>
  </si>
  <si>
    <t>Лейман Александра Андреевна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</si>
  <si>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</si>
  <si>
    <t>текущего контроля успеваемости обучающихся группы 9БД-1.24К</t>
  </si>
  <si>
    <t>Математика (Луговская О.А.</t>
  </si>
  <si>
    <t>Информатика (Козлова А.И.)</t>
  </si>
  <si>
    <t>История (Потылицина А.В.)</t>
  </si>
  <si>
    <t>Основы безопасности и защиты Родины 
(Прамзин О.В.)</t>
  </si>
  <si>
    <t>Индивидуальный проект (Луговская О.А.)</t>
  </si>
  <si>
    <t>Бабич Кристина Николевна</t>
  </si>
  <si>
    <t>Байдаков Егор Андреевич</t>
  </si>
  <si>
    <t>Белова Анастасия Дмитриевна</t>
  </si>
  <si>
    <t>Бобоева Зарина Курбоналиевна</t>
  </si>
  <si>
    <t>Брюханова Дана Ивановна</t>
  </si>
  <si>
    <t>Гриненко Вадим Сергеевич</t>
  </si>
  <si>
    <t>Забежанская Валерия Кирилловна</t>
  </si>
  <si>
    <t>Иллюк Яна Владимировна</t>
  </si>
  <si>
    <t>Отч</t>
  </si>
  <si>
    <t>Карпеева Виктория Викторовна</t>
  </si>
  <si>
    <t>Котелевская Софья Алексеевна</t>
  </si>
  <si>
    <t>Кузнецов Марк Никитич</t>
  </si>
  <si>
    <t>Ладетина Екатерина Евгеньевна</t>
  </si>
  <si>
    <t>Майер Александра Эдуардовна</t>
  </si>
  <si>
    <t>Маркова Софья Романовна</t>
  </si>
  <si>
    <t>Монгулбин Айыс Айдысович</t>
  </si>
  <si>
    <t>Овчинникова Илона Витальевна</t>
  </si>
  <si>
    <t>Ондар Долбан Дозурашович</t>
  </si>
  <si>
    <t>Риттер Ева Константиновна</t>
  </si>
  <si>
    <t>Савилова Алёна Николаевна</t>
  </si>
  <si>
    <t>Салчак Найган Юрьевна</t>
  </si>
  <si>
    <t>Самодарова Аврора Васильевна</t>
  </si>
  <si>
    <t>Суковатая Екатерина Ивановна</t>
  </si>
  <si>
    <t>Тилавбердиева Севинч Алишеровна</t>
  </si>
  <si>
    <t>Черданцева Анастасия Викторовна</t>
  </si>
  <si>
    <t>Чобанова Алия Асифовна</t>
  </si>
  <si>
    <t>Шварева Ксения Александровна</t>
  </si>
  <si>
    <r>
      <rPr>
        <sz val="12"/>
        <color theme="1"/>
        <rFont val="Times New Roman"/>
        <family val="1"/>
      </rPr>
      <t>Заведующий отделением ________________________/</t>
    </r>
    <r>
      <rPr>
        <u/>
        <sz val="12"/>
        <color theme="1"/>
        <rFont val="Times New Roman"/>
        <family val="1"/>
      </rPr>
      <t>А.Д. Шурубейко</t>
    </r>
    <r>
      <rPr>
        <sz val="12"/>
        <color theme="1"/>
        <rFont val="Times New Roman"/>
        <family val="1"/>
      </rPr>
      <t xml:space="preserve"> 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</si>
</sst>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/m"/>
  </numFmts>
  <fonts count="25"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i/>
      <sz val="12"/>
      <color theme="1"/>
      <name val="Times New Roman"/>
      <family val="1"/>
    </font>
    <font>
      <sz val="12"/>
      <color rgb="FF000000"/>
      <name val="&quot;Times New Roman&quot;"/>
    </font>
    <font>
      <sz val="11"/>
      <color theme="1"/>
      <name val="Times New Roman"/>
      <family val="1"/>
    </font>
    <font>
      <sz val="11"/>
      <color theme="1"/>
      <name val="Arimo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trike/>
      <sz val="12"/>
      <color theme="1"/>
      <name val="Times New Roman"/>
      <family val="1"/>
    </font>
    <font>
      <sz val="11"/>
      <color rgb="FF000000"/>
      <name val="Calibri"/>
      <family val="2"/>
    </font>
    <font>
      <b/>
      <strike/>
      <sz val="12"/>
      <color theme="1"/>
      <name val="Times New Roman"/>
      <family val="1"/>
    </font>
    <font>
      <i/>
      <sz val="13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rgb="FFC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/>
    </xf>
    <xf numFmtId="0" fontId="1" fillId="2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/>
    </xf>
    <xf numFmtId="0" fontId="1" fillId="2" borderId="19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right" vertical="top" wrapText="1"/>
    </xf>
    <xf numFmtId="2" fontId="3" fillId="3" borderId="19" xfId="0" applyNumberFormat="1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2" fontId="1" fillId="3" borderId="19" xfId="0" applyNumberFormat="1" applyFont="1" applyFill="1" applyBorder="1" applyAlignment="1">
      <alignment horizontal="center" vertical="top" wrapText="1"/>
    </xf>
    <xf numFmtId="0" fontId="1" fillId="3" borderId="19" xfId="0" applyFont="1" applyFill="1" applyBorder="1" applyAlignment="1">
      <alignment horizontal="center" vertical="top" wrapText="1"/>
    </xf>
    <xf numFmtId="0" fontId="1" fillId="3" borderId="26" xfId="0" applyFont="1" applyFill="1" applyBorder="1" applyAlignment="1">
      <alignment horizontal="left" vertical="top" wrapText="1"/>
    </xf>
    <xf numFmtId="0" fontId="1" fillId="3" borderId="33" xfId="0" applyFont="1" applyFill="1" applyBorder="1" applyAlignment="1">
      <alignment horizontal="center" vertical="top" wrapText="1"/>
    </xf>
    <xf numFmtId="0" fontId="7" fillId="0" borderId="0" xfId="0" applyFont="1"/>
    <xf numFmtId="0" fontId="3" fillId="2" borderId="19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1" fillId="3" borderId="30" xfId="0" applyFont="1" applyFill="1" applyBorder="1" applyAlignment="1">
      <alignment horizontal="center" vertical="top" wrapText="1"/>
    </xf>
    <xf numFmtId="2" fontId="1" fillId="3" borderId="30" xfId="0" applyNumberFormat="1" applyFont="1" applyFill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4" fillId="0" borderId="11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38" xfId="0" applyFont="1" applyBorder="1"/>
    <xf numFmtId="0" fontId="1" fillId="0" borderId="4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5" xfId="0" applyFont="1" applyBorder="1"/>
    <xf numFmtId="0" fontId="1" fillId="0" borderId="8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/>
    </xf>
    <xf numFmtId="0" fontId="1" fillId="2" borderId="44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right"/>
    </xf>
    <xf numFmtId="0" fontId="11" fillId="0" borderId="2" xfId="0" applyFont="1" applyBorder="1" applyAlignment="1">
      <alignment horizontal="right" wrapText="1"/>
    </xf>
    <xf numFmtId="0" fontId="11" fillId="0" borderId="23" xfId="0" applyFont="1" applyBorder="1" applyAlignment="1">
      <alignment horizontal="right"/>
    </xf>
    <xf numFmtId="0" fontId="1" fillId="2" borderId="25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right"/>
    </xf>
    <xf numFmtId="0" fontId="11" fillId="0" borderId="30" xfId="0" applyFont="1" applyBorder="1" applyAlignment="1">
      <alignment horizontal="right"/>
    </xf>
    <xf numFmtId="0" fontId="11" fillId="0" borderId="25" xfId="0" applyFont="1" applyBorder="1" applyAlignment="1">
      <alignment horizontal="right"/>
    </xf>
    <xf numFmtId="0" fontId="9" fillId="0" borderId="0" xfId="0" applyFont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2" borderId="20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64" fontId="1" fillId="0" borderId="1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1" fillId="0" borderId="11" xfId="0" applyNumberFormat="1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/>
    </xf>
    <xf numFmtId="2" fontId="16" fillId="3" borderId="19" xfId="0" applyNumberFormat="1" applyFont="1" applyFill="1" applyBorder="1" applyAlignment="1">
      <alignment horizontal="center" vertical="top" wrapText="1"/>
    </xf>
    <xf numFmtId="0" fontId="20" fillId="0" borderId="0" xfId="0" applyFont="1"/>
    <xf numFmtId="0" fontId="21" fillId="2" borderId="19" xfId="0" applyFont="1" applyFill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4" borderId="25" xfId="0" applyFont="1" applyFill="1" applyBorder="1" applyAlignment="1">
      <alignment horizontal="center"/>
    </xf>
    <xf numFmtId="0" fontId="1" fillId="0" borderId="5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/>
    </xf>
    <xf numFmtId="0" fontId="3" fillId="3" borderId="51" xfId="0" applyFont="1" applyFill="1" applyBorder="1" applyAlignment="1">
      <alignment horizontal="center" vertical="top" wrapText="1"/>
    </xf>
    <xf numFmtId="0" fontId="22" fillId="2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3" fillId="0" borderId="9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64" fontId="1" fillId="0" borderId="11" xfId="0" applyNumberFormat="1" applyFont="1" applyBorder="1" applyAlignment="1">
      <alignment horizontal="center" vertical="center" wrapText="1"/>
    </xf>
    <xf numFmtId="0" fontId="15" fillId="0" borderId="19" xfId="0" applyFont="1" applyBorder="1" applyAlignment="1">
      <alignment horizontal="right"/>
    </xf>
    <xf numFmtId="0" fontId="15" fillId="0" borderId="25" xfId="0" applyFont="1" applyBorder="1" applyAlignment="1">
      <alignment horizontal="right"/>
    </xf>
    <xf numFmtId="0" fontId="15" fillId="0" borderId="11" xfId="0" applyFont="1" applyBorder="1" applyAlignment="1">
      <alignment horizontal="right"/>
    </xf>
    <xf numFmtId="0" fontId="15" fillId="0" borderId="38" xfId="0" applyFont="1" applyBorder="1" applyAlignment="1">
      <alignment horizontal="right"/>
    </xf>
    <xf numFmtId="0" fontId="21" fillId="2" borderId="20" xfId="0" applyFont="1" applyFill="1" applyBorder="1" applyAlignment="1">
      <alignment horizontal="center" vertical="center" wrapText="1"/>
    </xf>
    <xf numFmtId="0" fontId="20" fillId="0" borderId="37" xfId="0" applyFont="1" applyBorder="1"/>
    <xf numFmtId="0" fontId="20" fillId="0" borderId="11" xfId="0" applyFont="1" applyBorder="1"/>
    <xf numFmtId="0" fontId="20" fillId="0" borderId="38" xfId="0" applyFont="1" applyBorder="1"/>
    <xf numFmtId="0" fontId="1" fillId="0" borderId="5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11" xfId="0" applyFont="1" applyBorder="1"/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textRotation="90" wrapText="1"/>
    </xf>
    <xf numFmtId="0" fontId="5" fillId="0" borderId="12" xfId="0" applyFont="1" applyBorder="1"/>
    <xf numFmtId="0" fontId="1" fillId="3" borderId="30" xfId="0" applyFont="1" applyFill="1" applyBorder="1" applyAlignment="1">
      <alignment horizontal="left" vertical="top" wrapText="1"/>
    </xf>
    <xf numFmtId="0" fontId="5" fillId="0" borderId="31" xfId="0" applyFont="1" applyBorder="1"/>
    <xf numFmtId="0" fontId="5" fillId="0" borderId="32" xfId="0" applyFont="1" applyBorder="1"/>
    <xf numFmtId="0" fontId="1" fillId="3" borderId="30" xfId="0" quotePrefix="1" applyFont="1" applyFill="1" applyBorder="1" applyAlignment="1">
      <alignment horizontal="left" vertical="top" wrapText="1"/>
    </xf>
    <xf numFmtId="0" fontId="1" fillId="3" borderId="28" xfId="0" applyFont="1" applyFill="1" applyBorder="1" applyAlignment="1">
      <alignment horizontal="left"/>
    </xf>
    <xf numFmtId="0" fontId="5" fillId="0" borderId="29" xfId="0" applyFont="1" applyBorder="1"/>
    <xf numFmtId="0" fontId="1" fillId="3" borderId="28" xfId="0" applyFont="1" applyFill="1" applyBorder="1" applyAlignment="1">
      <alignment horizontal="center" vertical="top" wrapText="1"/>
    </xf>
    <xf numFmtId="0" fontId="1" fillId="3" borderId="30" xfId="0" applyFont="1" applyFill="1" applyBorder="1" applyAlignment="1">
      <alignment horizontal="center" vertical="top" wrapText="1"/>
    </xf>
    <xf numFmtId="2" fontId="1" fillId="3" borderId="30" xfId="0" applyNumberFormat="1" applyFont="1" applyFill="1" applyBorder="1" applyAlignment="1">
      <alignment horizontal="center" vertical="top" wrapText="1"/>
    </xf>
    <xf numFmtId="0" fontId="6" fillId="0" borderId="14" xfId="0" applyFont="1" applyBorder="1" applyAlignment="1">
      <alignment horizontal="center" textRotation="90" wrapText="1"/>
    </xf>
    <xf numFmtId="0" fontId="5" fillId="0" borderId="35" xfId="0" applyFont="1" applyBorder="1"/>
    <xf numFmtId="0" fontId="1" fillId="0" borderId="39" xfId="0" applyFont="1" applyBorder="1" applyAlignment="1">
      <alignment horizontal="center" vertical="center" wrapText="1"/>
    </xf>
    <xf numFmtId="0" fontId="5" fillId="0" borderId="40" xfId="0" applyFont="1" applyBorder="1"/>
    <xf numFmtId="0" fontId="5" fillId="0" borderId="48" xfId="0" applyFont="1" applyBorder="1"/>
  </cellXfs>
  <cellStyles count="1">
    <cellStyle name="Обычный" xfId="0" builtinId="0"/>
  </cellStyles>
  <dxfs count="60"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color rgb="FFC00000"/>
      </font>
      <fill>
        <patternFill patternType="solid">
          <fgColor rgb="FFE5B8B7"/>
          <bgColor rgb="FFE5B8B7"/>
        </patternFill>
      </fill>
    </dxf>
    <dxf>
      <font>
        <i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323850</xdr:rowOff>
    </xdr:from>
    <xdr:ext cx="1047750" cy="885825"/>
    <xdr:pic>
      <xdr:nvPicPr>
        <xdr:cNvPr id="2" name="image1.jpg" descr="C:\Users\Win10Pro\Downloads\Логатип (1).jp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D1000"/>
  <sheetViews>
    <sheetView topLeftCell="A10" workbookViewId="0">
      <selection sqref="A1:L1"/>
    </sheetView>
  </sheetViews>
  <sheetFormatPr baseColWidth="10" defaultColWidth="14.5" defaultRowHeight="15" customHeight="1"/>
  <cols>
    <col min="1" max="2" width="6" customWidth="1"/>
    <col min="3" max="3" width="38.5" customWidth="1"/>
    <col min="4" max="5" width="9.5" customWidth="1"/>
    <col min="6" max="7" width="9.33203125" customWidth="1"/>
    <col min="8" max="8" width="9.5" customWidth="1"/>
    <col min="9" max="9" width="9.33203125" customWidth="1"/>
    <col min="10" max="10" width="12.5" customWidth="1"/>
    <col min="11" max="11" width="8.1640625" customWidth="1"/>
    <col min="12" max="25" width="8.83203125" customWidth="1"/>
    <col min="26" max="30" width="9.1640625" customWidth="1"/>
  </cols>
  <sheetData>
    <row r="1" spans="1:30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"/>
      <c r="N1" s="1"/>
      <c r="O1" s="1"/>
      <c r="P1" s="1"/>
      <c r="Q1" s="1"/>
      <c r="R1" s="1"/>
      <c r="S1" s="1"/>
      <c r="T1" s="1"/>
      <c r="U1" s="1"/>
    </row>
    <row r="2" spans="1:30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"/>
      <c r="N2" s="1"/>
      <c r="O2" s="1"/>
      <c r="P2" s="1"/>
      <c r="Q2" s="1"/>
      <c r="R2" s="1"/>
      <c r="S2" s="1"/>
      <c r="T2" s="1"/>
      <c r="U2" s="1"/>
    </row>
    <row r="3" spans="1:30" ht="6.75" customHeight="1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0" ht="9" customHeight="1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0" ht="6.75" customHeight="1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30" ht="6.75" customHeight="1">
      <c r="A6" s="1"/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30" ht="6" customHeight="1">
      <c r="A7" s="1"/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0" ht="6" customHeight="1">
      <c r="A8" s="1"/>
      <c r="B8" s="1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19" t="s">
        <v>3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9" customHeight="1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20" t="s">
        <v>5</v>
      </c>
      <c r="B13" s="120" t="s">
        <v>6</v>
      </c>
      <c r="C13" s="129" t="s">
        <v>7</v>
      </c>
      <c r="D13" s="130" t="s">
        <v>8</v>
      </c>
      <c r="E13" s="124"/>
      <c r="F13" s="124"/>
      <c r="G13" s="124"/>
      <c r="H13" s="124"/>
      <c r="I13" s="124"/>
      <c r="J13" s="123" t="s">
        <v>9</v>
      </c>
      <c r="K13" s="124"/>
      <c r="L13" s="125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54.25" customHeight="1">
      <c r="A14" s="121"/>
      <c r="B14" s="121"/>
      <c r="C14" s="121"/>
      <c r="D14" s="131" t="s">
        <v>10</v>
      </c>
      <c r="E14" s="131" t="s">
        <v>11</v>
      </c>
      <c r="F14" s="131" t="s">
        <v>12</v>
      </c>
      <c r="G14" s="131" t="s">
        <v>13</v>
      </c>
      <c r="H14" s="131" t="s">
        <v>14</v>
      </c>
      <c r="I14" s="131" t="s">
        <v>15</v>
      </c>
      <c r="J14" s="126"/>
      <c r="K14" s="127"/>
      <c r="L14" s="128"/>
      <c r="M14" s="4"/>
      <c r="N14" s="1"/>
      <c r="O14" s="1"/>
      <c r="P14" s="1" t="s">
        <v>16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7">
      <c r="A15" s="122"/>
      <c r="B15" s="121"/>
      <c r="C15" s="122"/>
      <c r="D15" s="132"/>
      <c r="E15" s="122"/>
      <c r="F15" s="122"/>
      <c r="G15" s="122"/>
      <c r="H15" s="122"/>
      <c r="I15" s="122"/>
      <c r="J15" s="5" t="s">
        <v>17</v>
      </c>
      <c r="K15" s="6" t="s">
        <v>18</v>
      </c>
      <c r="L15" s="7" t="s">
        <v>19</v>
      </c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25" customHeight="1">
      <c r="A16" s="8">
        <v>1</v>
      </c>
      <c r="B16" s="9">
        <v>2</v>
      </c>
      <c r="C16" s="9">
        <v>3</v>
      </c>
      <c r="D16" s="9">
        <v>4</v>
      </c>
      <c r="E16" s="9">
        <v>5</v>
      </c>
      <c r="F16" s="10">
        <v>6</v>
      </c>
      <c r="G16" s="10">
        <v>7</v>
      </c>
      <c r="H16" s="9">
        <v>8</v>
      </c>
      <c r="I16" s="9">
        <v>9</v>
      </c>
      <c r="J16" s="8">
        <v>10</v>
      </c>
      <c r="K16" s="9">
        <v>11</v>
      </c>
      <c r="L16" s="11">
        <v>12</v>
      </c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25" customHeight="1">
      <c r="A17" s="12">
        <v>1</v>
      </c>
      <c r="B17" s="12"/>
      <c r="C17" s="13" t="s">
        <v>20</v>
      </c>
      <c r="D17" s="14">
        <v>4</v>
      </c>
      <c r="E17" s="14">
        <v>5</v>
      </c>
      <c r="F17" s="14">
        <v>5</v>
      </c>
      <c r="G17" s="14">
        <v>4</v>
      </c>
      <c r="H17" s="14">
        <v>4</v>
      </c>
      <c r="I17" s="14">
        <v>5</v>
      </c>
      <c r="J17" s="15"/>
      <c r="K17" s="16"/>
      <c r="L17" s="17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25" customHeight="1">
      <c r="A18" s="18">
        <v>2</v>
      </c>
      <c r="B18" s="18"/>
      <c r="C18" s="19" t="s">
        <v>21</v>
      </c>
      <c r="D18" s="14">
        <v>4</v>
      </c>
      <c r="E18" s="20">
        <v>5</v>
      </c>
      <c r="F18" s="20">
        <v>5</v>
      </c>
      <c r="G18" s="20">
        <v>4</v>
      </c>
      <c r="H18" s="20">
        <v>4</v>
      </c>
      <c r="I18" s="20">
        <v>4</v>
      </c>
      <c r="J18" s="21"/>
      <c r="K18" s="18"/>
      <c r="L18" s="22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>
      <c r="A19" s="18">
        <v>3</v>
      </c>
      <c r="B19" s="18"/>
      <c r="C19" s="19" t="s">
        <v>22</v>
      </c>
      <c r="D19" s="14">
        <v>3</v>
      </c>
      <c r="E19" s="20">
        <v>2</v>
      </c>
      <c r="F19" s="20">
        <v>5</v>
      </c>
      <c r="G19" s="20">
        <v>3</v>
      </c>
      <c r="H19" s="20">
        <v>4</v>
      </c>
      <c r="I19" s="20">
        <v>2</v>
      </c>
      <c r="J19" s="21"/>
      <c r="K19" s="18"/>
      <c r="L19" s="22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25" customHeight="1">
      <c r="A20" s="18">
        <v>4</v>
      </c>
      <c r="B20" s="18"/>
      <c r="C20" s="19" t="s">
        <v>23</v>
      </c>
      <c r="D20" s="14">
        <v>3</v>
      </c>
      <c r="E20" s="20">
        <v>5</v>
      </c>
      <c r="F20" s="20">
        <v>5</v>
      </c>
      <c r="G20" s="20">
        <v>4</v>
      </c>
      <c r="H20" s="20">
        <v>4</v>
      </c>
      <c r="I20" s="20">
        <v>5</v>
      </c>
      <c r="J20" s="21"/>
      <c r="K20" s="18"/>
      <c r="L20" s="22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25" customHeight="1">
      <c r="A21" s="12">
        <v>5</v>
      </c>
      <c r="B21" s="18"/>
      <c r="C21" s="19" t="s">
        <v>24</v>
      </c>
      <c r="D21" s="14">
        <v>3</v>
      </c>
      <c r="E21" s="20"/>
      <c r="F21" s="20">
        <v>2</v>
      </c>
      <c r="G21" s="20">
        <v>2</v>
      </c>
      <c r="H21" s="20">
        <v>2</v>
      </c>
      <c r="I21" s="20" t="s">
        <v>25</v>
      </c>
      <c r="J21" s="21"/>
      <c r="K21" s="18"/>
      <c r="L21" s="22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25" customHeight="1">
      <c r="A22" s="18">
        <v>6</v>
      </c>
      <c r="B22" s="18"/>
      <c r="C22" s="19" t="s">
        <v>26</v>
      </c>
      <c r="D22" s="14">
        <v>2</v>
      </c>
      <c r="E22" s="20">
        <v>2</v>
      </c>
      <c r="F22" s="20">
        <v>2</v>
      </c>
      <c r="G22" s="20">
        <v>2</v>
      </c>
      <c r="H22" s="20">
        <v>2</v>
      </c>
      <c r="I22" s="20" t="s">
        <v>25</v>
      </c>
      <c r="J22" s="21"/>
      <c r="K22" s="18"/>
      <c r="L22" s="22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25" customHeight="1">
      <c r="A23" s="18">
        <v>7</v>
      </c>
      <c r="B23" s="18"/>
      <c r="C23" s="19" t="s">
        <v>27</v>
      </c>
      <c r="D23" s="14">
        <v>2</v>
      </c>
      <c r="E23" s="20">
        <v>2</v>
      </c>
      <c r="F23" s="20">
        <v>2</v>
      </c>
      <c r="G23" s="20">
        <v>2</v>
      </c>
      <c r="H23" s="20">
        <v>2</v>
      </c>
      <c r="I23" s="20" t="s">
        <v>25</v>
      </c>
      <c r="J23" s="21"/>
      <c r="K23" s="18"/>
      <c r="L23" s="22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25" customHeight="1">
      <c r="A24" s="18">
        <v>8</v>
      </c>
      <c r="B24" s="18"/>
      <c r="C24" s="19" t="s">
        <v>28</v>
      </c>
      <c r="D24" s="14">
        <v>2</v>
      </c>
      <c r="E24" s="20">
        <v>2</v>
      </c>
      <c r="F24" s="20">
        <v>2</v>
      </c>
      <c r="G24" s="20">
        <v>2</v>
      </c>
      <c r="H24" s="20">
        <v>2</v>
      </c>
      <c r="I24" s="20" t="s">
        <v>25</v>
      </c>
      <c r="J24" s="21"/>
      <c r="K24" s="18"/>
      <c r="L24" s="22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25" customHeight="1">
      <c r="A25" s="12">
        <v>9</v>
      </c>
      <c r="B25" s="18"/>
      <c r="C25" s="19" t="s">
        <v>29</v>
      </c>
      <c r="D25" s="14">
        <v>3</v>
      </c>
      <c r="E25" s="20">
        <v>2</v>
      </c>
      <c r="F25" s="20">
        <v>5</v>
      </c>
      <c r="G25" s="20">
        <v>3</v>
      </c>
      <c r="H25" s="20">
        <v>3</v>
      </c>
      <c r="I25" s="20">
        <v>3</v>
      </c>
      <c r="J25" s="21"/>
      <c r="K25" s="18"/>
      <c r="L25" s="22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25" customHeight="1">
      <c r="A26" s="18">
        <v>10</v>
      </c>
      <c r="B26" s="18"/>
      <c r="C26" s="19" t="s">
        <v>30</v>
      </c>
      <c r="D26" s="14">
        <v>4</v>
      </c>
      <c r="E26" s="20">
        <v>5</v>
      </c>
      <c r="F26" s="20">
        <v>5</v>
      </c>
      <c r="G26" s="20">
        <v>4</v>
      </c>
      <c r="H26" s="20">
        <v>4</v>
      </c>
      <c r="I26" s="20">
        <v>5</v>
      </c>
      <c r="J26" s="21"/>
      <c r="K26" s="18"/>
      <c r="L26" s="22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25" customHeight="1">
      <c r="A27" s="18">
        <v>11</v>
      </c>
      <c r="B27" s="18"/>
      <c r="C27" s="19" t="s">
        <v>31</v>
      </c>
      <c r="D27" s="14">
        <v>3</v>
      </c>
      <c r="E27" s="20">
        <v>2</v>
      </c>
      <c r="F27" s="20">
        <v>5</v>
      </c>
      <c r="G27" s="20">
        <v>2</v>
      </c>
      <c r="H27" s="20">
        <v>2</v>
      </c>
      <c r="I27" s="20">
        <v>3</v>
      </c>
      <c r="J27" s="21"/>
      <c r="K27" s="18"/>
      <c r="L27" s="22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25" customHeight="1">
      <c r="A28" s="18">
        <v>12</v>
      </c>
      <c r="B28" s="18"/>
      <c r="C28" s="19" t="s">
        <v>32</v>
      </c>
      <c r="D28" s="14">
        <v>4</v>
      </c>
      <c r="E28" s="20">
        <v>4</v>
      </c>
      <c r="F28" s="20">
        <v>4</v>
      </c>
      <c r="G28" s="20">
        <v>4</v>
      </c>
      <c r="H28" s="20">
        <v>4</v>
      </c>
      <c r="I28" s="20">
        <v>5</v>
      </c>
      <c r="J28" s="21"/>
      <c r="K28" s="18"/>
      <c r="L28" s="22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25" customHeight="1">
      <c r="A29" s="12">
        <v>13</v>
      </c>
      <c r="B29" s="18"/>
      <c r="C29" s="19" t="s">
        <v>33</v>
      </c>
      <c r="D29" s="14">
        <v>4</v>
      </c>
      <c r="E29" s="20">
        <v>5</v>
      </c>
      <c r="F29" s="20">
        <v>4</v>
      </c>
      <c r="G29" s="20">
        <v>4</v>
      </c>
      <c r="H29" s="20">
        <v>4</v>
      </c>
      <c r="I29" s="20">
        <v>5</v>
      </c>
      <c r="J29" s="21"/>
      <c r="K29" s="18"/>
      <c r="L29" s="22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25" customHeight="1">
      <c r="A30" s="18">
        <v>14</v>
      </c>
      <c r="B30" s="18"/>
      <c r="C30" s="19" t="s">
        <v>34</v>
      </c>
      <c r="D30" s="14">
        <v>4</v>
      </c>
      <c r="E30" s="20">
        <v>4</v>
      </c>
      <c r="F30" s="20">
        <v>2</v>
      </c>
      <c r="G30" s="20">
        <v>3</v>
      </c>
      <c r="H30" s="20">
        <v>3</v>
      </c>
      <c r="I30" s="20">
        <v>4</v>
      </c>
      <c r="J30" s="21"/>
      <c r="K30" s="18"/>
      <c r="L30" s="22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0.25" customHeight="1">
      <c r="A31" s="18">
        <v>15</v>
      </c>
      <c r="B31" s="18"/>
      <c r="C31" s="19" t="s">
        <v>35</v>
      </c>
      <c r="D31" s="14">
        <v>4</v>
      </c>
      <c r="E31" s="20">
        <v>4</v>
      </c>
      <c r="F31" s="20">
        <v>5</v>
      </c>
      <c r="G31" s="20">
        <v>4</v>
      </c>
      <c r="H31" s="20">
        <v>5</v>
      </c>
      <c r="I31" s="20">
        <v>5</v>
      </c>
      <c r="J31" s="21"/>
      <c r="K31" s="18"/>
      <c r="L31" s="22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9.5" customHeight="1">
      <c r="A32" s="18">
        <v>16</v>
      </c>
      <c r="B32" s="18"/>
      <c r="C32" s="19" t="s">
        <v>36</v>
      </c>
      <c r="D32" s="14">
        <v>4</v>
      </c>
      <c r="E32" s="20" t="s">
        <v>25</v>
      </c>
      <c r="F32" s="20">
        <v>5</v>
      </c>
      <c r="G32" s="20">
        <v>2</v>
      </c>
      <c r="H32" s="20">
        <v>2</v>
      </c>
      <c r="I32" s="20" t="s">
        <v>25</v>
      </c>
      <c r="J32" s="21"/>
      <c r="K32" s="18"/>
      <c r="L32" s="22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9.5" customHeight="1">
      <c r="A33" s="12">
        <v>17</v>
      </c>
      <c r="B33" s="18"/>
      <c r="C33" s="19" t="s">
        <v>37</v>
      </c>
      <c r="D33" s="14">
        <v>3</v>
      </c>
      <c r="E33" s="20">
        <v>4</v>
      </c>
      <c r="F33" s="20">
        <v>5</v>
      </c>
      <c r="G33" s="20">
        <v>4</v>
      </c>
      <c r="H33" s="20">
        <v>4</v>
      </c>
      <c r="I33" s="20">
        <v>5</v>
      </c>
      <c r="J33" s="21"/>
      <c r="K33" s="18"/>
      <c r="L33" s="22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9.5" customHeight="1">
      <c r="A34" s="18">
        <v>18</v>
      </c>
      <c r="B34" s="18"/>
      <c r="C34" s="19" t="s">
        <v>38</v>
      </c>
      <c r="D34" s="14">
        <v>4</v>
      </c>
      <c r="E34" s="20">
        <v>5</v>
      </c>
      <c r="F34" s="20">
        <v>5</v>
      </c>
      <c r="G34" s="20">
        <v>4</v>
      </c>
      <c r="H34" s="20">
        <v>4</v>
      </c>
      <c r="I34" s="20">
        <v>5</v>
      </c>
      <c r="J34" s="21"/>
      <c r="K34" s="18"/>
      <c r="L34" s="22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9.5" customHeight="1">
      <c r="A35" s="18">
        <v>19</v>
      </c>
      <c r="B35" s="18"/>
      <c r="C35" s="19" t="s">
        <v>39</v>
      </c>
      <c r="D35" s="14">
        <v>3</v>
      </c>
      <c r="E35" s="20">
        <v>5</v>
      </c>
      <c r="F35" s="20">
        <v>2</v>
      </c>
      <c r="G35" s="20">
        <v>2</v>
      </c>
      <c r="H35" s="20">
        <v>2</v>
      </c>
      <c r="I35" s="20" t="s">
        <v>25</v>
      </c>
      <c r="J35" s="21"/>
      <c r="K35" s="18"/>
      <c r="L35" s="22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9.5" customHeight="1">
      <c r="A36" s="18">
        <v>20</v>
      </c>
      <c r="B36" s="18"/>
      <c r="C36" s="13" t="s">
        <v>40</v>
      </c>
      <c r="D36" s="14">
        <v>4</v>
      </c>
      <c r="E36" s="20">
        <v>5</v>
      </c>
      <c r="F36" s="20">
        <v>5</v>
      </c>
      <c r="G36" s="20">
        <v>4</v>
      </c>
      <c r="H36" s="20">
        <v>4</v>
      </c>
      <c r="I36" s="20">
        <v>5</v>
      </c>
      <c r="J36" s="21"/>
      <c r="K36" s="18"/>
      <c r="L36" s="22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0.25" customHeight="1">
      <c r="A37" s="18">
        <v>21</v>
      </c>
      <c r="B37" s="18"/>
      <c r="C37" s="19" t="s">
        <v>41</v>
      </c>
      <c r="D37" s="14">
        <v>4</v>
      </c>
      <c r="E37" s="20">
        <v>5</v>
      </c>
      <c r="F37" s="20">
        <v>5</v>
      </c>
      <c r="G37" s="20">
        <v>3</v>
      </c>
      <c r="H37" s="20">
        <v>4</v>
      </c>
      <c r="I37" s="20">
        <v>5</v>
      </c>
      <c r="J37" s="21"/>
      <c r="K37" s="18"/>
      <c r="L37" s="22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0.25" customHeight="1">
      <c r="A38" s="18">
        <v>22</v>
      </c>
      <c r="B38" s="18"/>
      <c r="C38" s="19" t="s">
        <v>42</v>
      </c>
      <c r="D38" s="14">
        <v>3</v>
      </c>
      <c r="E38" s="20" t="s">
        <v>25</v>
      </c>
      <c r="F38" s="20"/>
      <c r="G38" s="20">
        <v>3</v>
      </c>
      <c r="H38" s="20">
        <v>3</v>
      </c>
      <c r="I38" s="20">
        <v>4</v>
      </c>
      <c r="J38" s="21"/>
      <c r="K38" s="18"/>
      <c r="L38" s="22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18">
        <v>23</v>
      </c>
      <c r="B39" s="18"/>
      <c r="C39" s="19"/>
      <c r="D39" s="14"/>
      <c r="E39" s="20"/>
      <c r="F39" s="20"/>
      <c r="G39" s="20"/>
      <c r="H39" s="20"/>
      <c r="I39" s="20"/>
      <c r="J39" s="21"/>
      <c r="K39" s="18"/>
      <c r="L39" s="22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12">
        <v>24</v>
      </c>
      <c r="B40" s="18"/>
      <c r="C40" s="19"/>
      <c r="D40" s="14"/>
      <c r="E40" s="20"/>
      <c r="F40" s="20"/>
      <c r="G40" s="20"/>
      <c r="H40" s="20"/>
      <c r="I40" s="20"/>
      <c r="J40" s="21"/>
      <c r="K40" s="18"/>
      <c r="L40" s="22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0.25" customHeight="1">
      <c r="A41" s="18">
        <v>25</v>
      </c>
      <c r="B41" s="18"/>
      <c r="C41" s="19"/>
      <c r="D41" s="14"/>
      <c r="E41" s="20"/>
      <c r="F41" s="20"/>
      <c r="G41" s="20"/>
      <c r="H41" s="20"/>
      <c r="I41" s="20"/>
      <c r="J41" s="21"/>
      <c r="K41" s="18"/>
      <c r="L41" s="22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customHeight="1">
      <c r="A42" s="23"/>
      <c r="B42" s="23"/>
      <c r="C42" s="24" t="s">
        <v>43</v>
      </c>
      <c r="D42" s="25">
        <f t="shared" ref="D42:I42" si="0">AVERAGE(D17:D41)</f>
        <v>3.3636363636363638</v>
      </c>
      <c r="E42" s="25">
        <f t="shared" si="0"/>
        <v>3.8421052631578947</v>
      </c>
      <c r="F42" s="25">
        <f t="shared" si="0"/>
        <v>4.0476190476190474</v>
      </c>
      <c r="G42" s="25">
        <f t="shared" si="0"/>
        <v>3.1363636363636362</v>
      </c>
      <c r="H42" s="25">
        <f t="shared" si="0"/>
        <v>3.2727272727272729</v>
      </c>
      <c r="I42" s="25">
        <f t="shared" si="0"/>
        <v>4.375</v>
      </c>
      <c r="J42" s="26">
        <f>K42+L42</f>
        <v>0</v>
      </c>
      <c r="K42" s="26">
        <f t="shared" ref="K42:L42" si="1">SUM(K17:K41)</f>
        <v>0</v>
      </c>
      <c r="L42" s="26">
        <f t="shared" si="1"/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customHeight="1">
      <c r="A43" s="23"/>
      <c r="B43" s="23"/>
      <c r="C43" s="24" t="s">
        <v>44</v>
      </c>
      <c r="D43" s="27">
        <f t="shared" ref="D43:I43" si="2">(D45+D46+D47)/SUM(D45:D48)*100</f>
        <v>86.36363636363636</v>
      </c>
      <c r="E43" s="27">
        <f t="shared" si="2"/>
        <v>61.904761904761905</v>
      </c>
      <c r="F43" s="27">
        <f t="shared" si="2"/>
        <v>25</v>
      </c>
      <c r="G43" s="27">
        <f t="shared" si="2"/>
        <v>68.181818181818173</v>
      </c>
      <c r="H43" s="27">
        <f t="shared" si="2"/>
        <v>68.181818181818173</v>
      </c>
      <c r="I43" s="27">
        <f t="shared" si="2"/>
        <v>68.181818181818173</v>
      </c>
      <c r="J43" s="23"/>
      <c r="K43" s="23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customHeight="1">
      <c r="A44" s="23"/>
      <c r="B44" s="23"/>
      <c r="C44" s="24" t="s">
        <v>45</v>
      </c>
      <c r="D44" s="27">
        <f t="shared" ref="D44:I44" si="3">(D45+D46)/SUM(D45:D48)*100</f>
        <v>50</v>
      </c>
      <c r="E44" s="27">
        <f t="shared" si="3"/>
        <v>61.904761904761905</v>
      </c>
      <c r="F44" s="27">
        <f t="shared" si="3"/>
        <v>25</v>
      </c>
      <c r="G44" s="27">
        <f t="shared" si="3"/>
        <v>45.454545454545453</v>
      </c>
      <c r="H44" s="27">
        <f t="shared" si="3"/>
        <v>54.54545454545454</v>
      </c>
      <c r="I44" s="27">
        <f t="shared" si="3"/>
        <v>59.090909090909093</v>
      </c>
      <c r="J44" s="23"/>
      <c r="K44" s="23"/>
      <c r="L44" s="2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customHeight="1">
      <c r="A45" s="23"/>
      <c r="B45" s="23"/>
      <c r="C45" s="24">
        <v>5</v>
      </c>
      <c r="D45" s="28">
        <f t="shared" ref="D45:E45" si="4">COUNTIF(D$17:D$41,"5")</f>
        <v>0</v>
      </c>
      <c r="E45" s="28">
        <f t="shared" si="4"/>
        <v>9</v>
      </c>
      <c r="F45" s="28">
        <f>COUNTIF(F$17:F$41,"зач")</f>
        <v>0</v>
      </c>
      <c r="G45" s="28">
        <f t="shared" ref="G45:I45" si="5">COUNTIF(G$17:G$41,"5")</f>
        <v>0</v>
      </c>
      <c r="H45" s="28">
        <f t="shared" si="5"/>
        <v>1</v>
      </c>
      <c r="I45" s="28">
        <f t="shared" si="5"/>
        <v>10</v>
      </c>
      <c r="J45" s="23"/>
      <c r="K45" s="23"/>
      <c r="L45" s="2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customHeight="1">
      <c r="A46" s="23"/>
      <c r="B46" s="23"/>
      <c r="C46" s="24">
        <v>4</v>
      </c>
      <c r="D46" s="28">
        <f t="shared" ref="D46:I46" si="6">COUNTIF(D$17:D$41,"4")</f>
        <v>11</v>
      </c>
      <c r="E46" s="28">
        <f t="shared" si="6"/>
        <v>4</v>
      </c>
      <c r="F46" s="28">
        <f t="shared" si="6"/>
        <v>2</v>
      </c>
      <c r="G46" s="28">
        <f t="shared" si="6"/>
        <v>10</v>
      </c>
      <c r="H46" s="28">
        <f t="shared" si="6"/>
        <v>11</v>
      </c>
      <c r="I46" s="28">
        <f t="shared" si="6"/>
        <v>3</v>
      </c>
      <c r="J46" s="23"/>
      <c r="K46" s="23"/>
      <c r="L46" s="2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customHeight="1">
      <c r="A47" s="23"/>
      <c r="B47" s="23"/>
      <c r="C47" s="24">
        <v>3</v>
      </c>
      <c r="D47" s="28">
        <f t="shared" ref="D47:I47" si="7">COUNTIF(D$17:D$41,"3")</f>
        <v>8</v>
      </c>
      <c r="E47" s="28">
        <f t="shared" si="7"/>
        <v>0</v>
      </c>
      <c r="F47" s="28">
        <f t="shared" si="7"/>
        <v>0</v>
      </c>
      <c r="G47" s="28">
        <f t="shared" si="7"/>
        <v>5</v>
      </c>
      <c r="H47" s="28">
        <f t="shared" si="7"/>
        <v>3</v>
      </c>
      <c r="I47" s="28">
        <f t="shared" si="7"/>
        <v>2</v>
      </c>
      <c r="J47" s="23"/>
      <c r="K47" s="23"/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customHeight="1">
      <c r="A48" s="23"/>
      <c r="B48" s="23"/>
      <c r="C48" s="24">
        <v>2</v>
      </c>
      <c r="D48" s="28">
        <f t="shared" ref="D48:I48" si="8">COUNTIF(D$17:D$41,"2")+COUNTIF(D$17:D$41,"н/а")</f>
        <v>3</v>
      </c>
      <c r="E48" s="28">
        <f t="shared" si="8"/>
        <v>8</v>
      </c>
      <c r="F48" s="28">
        <f t="shared" si="8"/>
        <v>6</v>
      </c>
      <c r="G48" s="28">
        <f t="shared" si="8"/>
        <v>7</v>
      </c>
      <c r="H48" s="28">
        <f t="shared" si="8"/>
        <v>7</v>
      </c>
      <c r="I48" s="28">
        <f t="shared" si="8"/>
        <v>7</v>
      </c>
      <c r="J48" s="23"/>
      <c r="K48" s="23"/>
      <c r="L48" s="2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customHeight="1">
      <c r="A49" s="23"/>
      <c r="B49" s="23"/>
      <c r="C49" s="29"/>
      <c r="D49" s="29"/>
      <c r="E49" s="23"/>
      <c r="F49" s="23"/>
      <c r="G49" s="23"/>
      <c r="H49" s="23"/>
      <c r="I49" s="23"/>
      <c r="J49" s="23"/>
      <c r="K49" s="23"/>
      <c r="L49" s="2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23"/>
      <c r="K50" s="23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0.25" customHeight="1">
      <c r="A51" s="137" t="s">
        <v>47</v>
      </c>
      <c r="B51" s="138"/>
      <c r="C51" s="138"/>
      <c r="D51" s="138"/>
      <c r="E51" s="138"/>
      <c r="F51" s="138"/>
      <c r="G51" s="138"/>
      <c r="H51" s="138"/>
      <c r="I51" s="138"/>
      <c r="J51" s="23"/>
      <c r="K51" s="23"/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customHeight="1">
      <c r="A52" s="23"/>
      <c r="B52" s="23"/>
      <c r="C52" s="29"/>
      <c r="D52" s="29"/>
      <c r="E52" s="23"/>
      <c r="F52" s="23"/>
      <c r="G52" s="23"/>
      <c r="H52" s="23"/>
      <c r="I52" s="23"/>
      <c r="J52" s="23"/>
      <c r="K52" s="23"/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customHeight="1">
      <c r="A53" s="23"/>
      <c r="B53" s="23"/>
      <c r="C53" s="29"/>
      <c r="D53" s="29"/>
      <c r="E53" s="23"/>
      <c r="F53" s="23"/>
      <c r="G53" s="23"/>
      <c r="H53" s="23"/>
      <c r="I53" s="23"/>
      <c r="J53" s="23"/>
      <c r="K53" s="23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23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customHeight="1">
      <c r="A55" s="23"/>
      <c r="B55" s="23"/>
      <c r="C55" s="133" t="s">
        <v>49</v>
      </c>
      <c r="D55" s="134"/>
      <c r="E55" s="134"/>
      <c r="F55" s="134"/>
      <c r="G55" s="134"/>
      <c r="H55" s="135"/>
      <c r="I55" s="28">
        <f>SUM(E45:E48)</f>
        <v>21</v>
      </c>
      <c r="J55" s="30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customHeight="1">
      <c r="A56" s="23"/>
      <c r="B56" s="23"/>
      <c r="C56" s="133" t="s">
        <v>50</v>
      </c>
      <c r="D56" s="134"/>
      <c r="E56" s="134"/>
      <c r="F56" s="134"/>
      <c r="G56" s="134"/>
      <c r="H56" s="135"/>
      <c r="I56" s="28"/>
      <c r="J56" s="30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customHeight="1">
      <c r="A57" s="23"/>
      <c r="B57" s="23"/>
      <c r="C57" s="133" t="s">
        <v>51</v>
      </c>
      <c r="D57" s="134"/>
      <c r="E57" s="134"/>
      <c r="F57" s="134"/>
      <c r="G57" s="134"/>
      <c r="H57" s="135"/>
      <c r="I57" s="28">
        <f>COUNTIF($B$17:$B$41,"ОТЛ")</f>
        <v>0</v>
      </c>
      <c r="J57" s="30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customHeight="1">
      <c r="A58" s="23"/>
      <c r="B58" s="23"/>
      <c r="C58" s="133" t="s">
        <v>52</v>
      </c>
      <c r="D58" s="134"/>
      <c r="E58" s="134"/>
      <c r="F58" s="134"/>
      <c r="G58" s="134"/>
      <c r="H58" s="135"/>
      <c r="I58" s="28">
        <f>COUNTIF($B$17:$B$41,"4-5")</f>
        <v>0</v>
      </c>
      <c r="J58" s="30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customHeight="1">
      <c r="A59" s="23"/>
      <c r="B59" s="23"/>
      <c r="C59" s="133" t="s">
        <v>53</v>
      </c>
      <c r="D59" s="134"/>
      <c r="E59" s="134"/>
      <c r="F59" s="134"/>
      <c r="G59" s="134"/>
      <c r="H59" s="135"/>
      <c r="I59" s="28">
        <f>COUNTIF($B$17:$B$41,"4")</f>
        <v>0</v>
      </c>
      <c r="J59" s="30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customHeight="1">
      <c r="A60" s="23"/>
      <c r="B60" s="23"/>
      <c r="C60" s="136" t="s">
        <v>54</v>
      </c>
      <c r="D60" s="134"/>
      <c r="E60" s="134"/>
      <c r="F60" s="134"/>
      <c r="G60" s="134"/>
      <c r="H60" s="135"/>
      <c r="I60" s="28">
        <f>COUNTIF($B$17:$B$41,"1/3")</f>
        <v>0</v>
      </c>
      <c r="J60" s="30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customHeight="1">
      <c r="A61" s="23"/>
      <c r="B61" s="23"/>
      <c r="C61" s="133" t="s">
        <v>55</v>
      </c>
      <c r="D61" s="134"/>
      <c r="E61" s="134"/>
      <c r="F61" s="134"/>
      <c r="G61" s="134"/>
      <c r="H61" s="135"/>
      <c r="I61" s="28">
        <f>COUNTIF($B$17:$B$41,"НСП")</f>
        <v>0</v>
      </c>
      <c r="J61" s="30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customHeight="1">
      <c r="A62" s="23"/>
      <c r="B62" s="23"/>
      <c r="C62" s="133" t="s">
        <v>56</v>
      </c>
      <c r="D62" s="134"/>
      <c r="E62" s="134"/>
      <c r="F62" s="134"/>
      <c r="G62" s="134"/>
      <c r="H62" s="135"/>
      <c r="I62" s="27">
        <f t="shared" ref="I62:I63" si="9">AVERAGE(E43:I43)</f>
        <v>58.290043290043286</v>
      </c>
      <c r="J62" s="30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customHeight="1">
      <c r="A63" s="23"/>
      <c r="B63" s="23"/>
      <c r="C63" s="133" t="s">
        <v>57</v>
      </c>
      <c r="D63" s="134"/>
      <c r="E63" s="134"/>
      <c r="F63" s="134"/>
      <c r="G63" s="134"/>
      <c r="H63" s="135"/>
      <c r="I63" s="27">
        <f t="shared" si="9"/>
        <v>49.1991341991342</v>
      </c>
      <c r="J63" s="30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customHeight="1">
      <c r="A64" s="23"/>
      <c r="B64" s="23"/>
      <c r="C64" s="133" t="s">
        <v>58</v>
      </c>
      <c r="D64" s="134"/>
      <c r="E64" s="134"/>
      <c r="F64" s="134"/>
      <c r="G64" s="134"/>
      <c r="H64" s="135"/>
      <c r="I64" s="27">
        <f>AVERAGE(E42:I42)</f>
        <v>3.7347630439735702</v>
      </c>
      <c r="J64" s="30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5.7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/>
    <row r="266" spans="1:30" ht="15.75" customHeight="1"/>
    <row r="267" spans="1:30" ht="15.75" customHeight="1"/>
    <row r="268" spans="1:30" ht="15.75" customHeight="1"/>
    <row r="269" spans="1:30" ht="15.75" customHeight="1"/>
    <row r="270" spans="1:30" ht="15.75" customHeight="1"/>
    <row r="271" spans="1:30" ht="15.75" customHeight="1"/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C63:H63"/>
    <mergeCell ref="C64:H64"/>
    <mergeCell ref="I14:I15"/>
    <mergeCell ref="A50:I50"/>
    <mergeCell ref="A51:I51"/>
    <mergeCell ref="C54:I54"/>
    <mergeCell ref="C55:H55"/>
    <mergeCell ref="C56:H56"/>
    <mergeCell ref="C57:H57"/>
    <mergeCell ref="C58:H58"/>
    <mergeCell ref="C59:H59"/>
    <mergeCell ref="C60:H60"/>
    <mergeCell ref="C61:H61"/>
    <mergeCell ref="C62:H62"/>
    <mergeCell ref="A13:A15"/>
    <mergeCell ref="B13:B15"/>
    <mergeCell ref="J13:L14"/>
    <mergeCell ref="C13:C15"/>
    <mergeCell ref="D13:I13"/>
    <mergeCell ref="D14:D15"/>
    <mergeCell ref="E14:E15"/>
    <mergeCell ref="F14:F15"/>
    <mergeCell ref="G14:G15"/>
    <mergeCell ref="H14:H15"/>
    <mergeCell ref="A1:L1"/>
    <mergeCell ref="A2:L2"/>
    <mergeCell ref="A9:L9"/>
    <mergeCell ref="A10:L10"/>
    <mergeCell ref="A11:L11"/>
  </mergeCells>
  <conditionalFormatting sqref="D17:I41">
    <cfRule type="cellIs" dxfId="59" priority="1" operator="between">
      <formula>4</formula>
      <formula>5</formula>
    </cfRule>
    <cfRule type="cellIs" dxfId="58" priority="2" operator="equal">
      <formula>"н/а"</formula>
    </cfRule>
    <cfRule type="cellIs" dxfId="57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D1000"/>
  <sheetViews>
    <sheetView workbookViewId="0"/>
  </sheetViews>
  <sheetFormatPr baseColWidth="10" defaultColWidth="14.5" defaultRowHeight="15" customHeight="1"/>
  <cols>
    <col min="1" max="2" width="6" customWidth="1"/>
    <col min="3" max="3" width="38.5" customWidth="1"/>
    <col min="4" max="5" width="9.5" customWidth="1"/>
    <col min="6" max="7" width="9.33203125" customWidth="1"/>
    <col min="8" max="8" width="9.5" customWidth="1"/>
    <col min="9" max="9" width="9.33203125" customWidth="1"/>
    <col min="10" max="10" width="12.5" customWidth="1"/>
    <col min="11" max="11" width="8.1640625" customWidth="1"/>
    <col min="12" max="25" width="8.83203125" customWidth="1"/>
    <col min="26" max="30" width="9.1640625" customWidth="1"/>
  </cols>
  <sheetData>
    <row r="1" spans="1:30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.75" customHeight="1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9" customHeight="1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.75" customHeight="1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6.75" customHeight="1">
      <c r="A6" s="1"/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6" customHeight="1">
      <c r="A7" s="1"/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" customHeight="1">
      <c r="A8" s="1"/>
      <c r="B8" s="1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19" t="s">
        <v>59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9" customHeight="1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20" t="s">
        <v>5</v>
      </c>
      <c r="B13" s="120" t="s">
        <v>6</v>
      </c>
      <c r="C13" s="120" t="s">
        <v>7</v>
      </c>
      <c r="D13" s="130" t="s">
        <v>8</v>
      </c>
      <c r="E13" s="124"/>
      <c r="F13" s="124"/>
      <c r="G13" s="124"/>
      <c r="H13" s="124"/>
      <c r="I13" s="124"/>
      <c r="J13" s="123" t="s">
        <v>9</v>
      </c>
      <c r="K13" s="124"/>
      <c r="L13" s="125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54.25" customHeight="1">
      <c r="A14" s="121"/>
      <c r="B14" s="121"/>
      <c r="C14" s="121"/>
      <c r="D14" s="131" t="s">
        <v>10</v>
      </c>
      <c r="E14" s="131" t="s">
        <v>11</v>
      </c>
      <c r="F14" s="131" t="s">
        <v>60</v>
      </c>
      <c r="G14" s="131" t="s">
        <v>13</v>
      </c>
      <c r="H14" s="131" t="s">
        <v>14</v>
      </c>
      <c r="I14" s="131" t="s">
        <v>61</v>
      </c>
      <c r="J14" s="126"/>
      <c r="K14" s="127"/>
      <c r="L14" s="128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7">
      <c r="A15" s="122"/>
      <c r="B15" s="121"/>
      <c r="C15" s="122"/>
      <c r="D15" s="132"/>
      <c r="E15" s="122"/>
      <c r="F15" s="122"/>
      <c r="G15" s="122"/>
      <c r="H15" s="122"/>
      <c r="I15" s="122"/>
      <c r="J15" s="5" t="s">
        <v>17</v>
      </c>
      <c r="K15" s="6" t="s">
        <v>18</v>
      </c>
      <c r="L15" s="7" t="s">
        <v>19</v>
      </c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25" customHeight="1">
      <c r="A16" s="8">
        <v>1</v>
      </c>
      <c r="B16" s="9">
        <v>2</v>
      </c>
      <c r="C16" s="9">
        <v>3</v>
      </c>
      <c r="D16" s="9">
        <v>4</v>
      </c>
      <c r="E16" s="9">
        <v>5</v>
      </c>
      <c r="F16" s="10">
        <v>6</v>
      </c>
      <c r="G16" s="10">
        <v>7</v>
      </c>
      <c r="H16" s="9">
        <v>8</v>
      </c>
      <c r="I16" s="9">
        <v>9</v>
      </c>
      <c r="J16" s="8">
        <v>10</v>
      </c>
      <c r="K16" s="9">
        <v>11</v>
      </c>
      <c r="L16" s="11">
        <v>12</v>
      </c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25" customHeight="1">
      <c r="A17" s="12">
        <v>1</v>
      </c>
      <c r="B17" s="12"/>
      <c r="C17" s="13" t="s">
        <v>62</v>
      </c>
      <c r="D17" s="14">
        <v>3</v>
      </c>
      <c r="E17" s="14">
        <v>3</v>
      </c>
      <c r="F17" s="14">
        <v>5</v>
      </c>
      <c r="G17" s="14">
        <v>3</v>
      </c>
      <c r="H17" s="14">
        <v>2</v>
      </c>
      <c r="I17" s="14">
        <v>5</v>
      </c>
      <c r="J17" s="15">
        <f t="shared" ref="J17:J38" si="0">SUM(K17:L17)</f>
        <v>0</v>
      </c>
      <c r="K17" s="16">
        <v>0</v>
      </c>
      <c r="L17" s="17">
        <v>0</v>
      </c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25" customHeight="1">
      <c r="A18" s="18">
        <v>2</v>
      </c>
      <c r="B18" s="18"/>
      <c r="C18" s="19" t="s">
        <v>63</v>
      </c>
      <c r="D18" s="14">
        <v>2</v>
      </c>
      <c r="E18" s="20">
        <v>2</v>
      </c>
      <c r="F18" s="20" t="s">
        <v>64</v>
      </c>
      <c r="G18" s="20">
        <v>2</v>
      </c>
      <c r="H18" s="20">
        <v>2</v>
      </c>
      <c r="I18" s="20" t="s">
        <v>25</v>
      </c>
      <c r="J18" s="21">
        <f t="shared" si="0"/>
        <v>42</v>
      </c>
      <c r="K18" s="18">
        <v>0</v>
      </c>
      <c r="L18" s="22">
        <v>42</v>
      </c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>
      <c r="A19" s="18">
        <v>3</v>
      </c>
      <c r="B19" s="18"/>
      <c r="C19" s="19" t="s">
        <v>65</v>
      </c>
      <c r="D19" s="14">
        <v>2</v>
      </c>
      <c r="E19" s="20">
        <v>2</v>
      </c>
      <c r="F19" s="32" t="s">
        <v>64</v>
      </c>
      <c r="G19" s="32">
        <v>2</v>
      </c>
      <c r="H19" s="20">
        <v>2</v>
      </c>
      <c r="I19" s="20">
        <v>5</v>
      </c>
      <c r="J19" s="21">
        <f t="shared" si="0"/>
        <v>52</v>
      </c>
      <c r="K19" s="18">
        <v>0</v>
      </c>
      <c r="L19" s="22">
        <v>52</v>
      </c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25" customHeight="1">
      <c r="A20" s="12">
        <v>4</v>
      </c>
      <c r="B20" s="18"/>
      <c r="C20" s="19" t="s">
        <v>66</v>
      </c>
      <c r="D20" s="14">
        <v>2</v>
      </c>
      <c r="E20" s="20">
        <v>3</v>
      </c>
      <c r="F20" s="32" t="s">
        <v>64</v>
      </c>
      <c r="G20" s="32">
        <v>4</v>
      </c>
      <c r="H20" s="20">
        <v>4</v>
      </c>
      <c r="I20" s="20">
        <v>5</v>
      </c>
      <c r="J20" s="21">
        <f t="shared" si="0"/>
        <v>32</v>
      </c>
      <c r="K20" s="18">
        <v>0</v>
      </c>
      <c r="L20" s="22">
        <v>32</v>
      </c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25" customHeight="1">
      <c r="A21" s="18">
        <v>5</v>
      </c>
      <c r="B21" s="18"/>
      <c r="C21" s="19" t="s">
        <v>67</v>
      </c>
      <c r="D21" s="14">
        <v>4</v>
      </c>
      <c r="E21" s="20">
        <v>3</v>
      </c>
      <c r="F21" s="32" t="s">
        <v>64</v>
      </c>
      <c r="G21" s="32">
        <v>4</v>
      </c>
      <c r="H21" s="20">
        <v>4</v>
      </c>
      <c r="I21" s="20">
        <v>5</v>
      </c>
      <c r="J21" s="21">
        <f t="shared" si="0"/>
        <v>4</v>
      </c>
      <c r="K21" s="18">
        <v>0</v>
      </c>
      <c r="L21" s="22">
        <v>4</v>
      </c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25" customHeight="1">
      <c r="A22" s="18">
        <v>6</v>
      </c>
      <c r="B22" s="18"/>
      <c r="C22" s="19" t="s">
        <v>68</v>
      </c>
      <c r="D22" s="14">
        <v>4</v>
      </c>
      <c r="E22" s="20">
        <v>5</v>
      </c>
      <c r="F22" s="32">
        <v>3</v>
      </c>
      <c r="G22" s="32">
        <v>2</v>
      </c>
      <c r="H22" s="20">
        <v>2</v>
      </c>
      <c r="I22" s="20">
        <v>5</v>
      </c>
      <c r="J22" s="21">
        <f t="shared" si="0"/>
        <v>28</v>
      </c>
      <c r="K22" s="18">
        <v>0</v>
      </c>
      <c r="L22" s="22">
        <v>28</v>
      </c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25" customHeight="1">
      <c r="A23" s="12">
        <v>7</v>
      </c>
      <c r="B23" s="18"/>
      <c r="C23" s="19" t="s">
        <v>69</v>
      </c>
      <c r="D23" s="14">
        <v>2</v>
      </c>
      <c r="E23" s="20">
        <v>3</v>
      </c>
      <c r="F23" s="32">
        <v>3</v>
      </c>
      <c r="G23" s="32">
        <v>2</v>
      </c>
      <c r="H23" s="20">
        <v>2</v>
      </c>
      <c r="I23" s="20" t="s">
        <v>25</v>
      </c>
      <c r="J23" s="21">
        <f t="shared" si="0"/>
        <v>76</v>
      </c>
      <c r="K23" s="18">
        <v>0</v>
      </c>
      <c r="L23" s="22">
        <v>76</v>
      </c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25" customHeight="1">
      <c r="A24" s="18">
        <v>8</v>
      </c>
      <c r="B24" s="18"/>
      <c r="C24" s="19" t="s">
        <v>70</v>
      </c>
      <c r="D24" s="14">
        <v>2</v>
      </c>
      <c r="E24" s="20">
        <v>3</v>
      </c>
      <c r="F24" s="32">
        <v>3</v>
      </c>
      <c r="G24" s="32">
        <v>2</v>
      </c>
      <c r="H24" s="20">
        <v>2</v>
      </c>
      <c r="I24" s="20">
        <v>5</v>
      </c>
      <c r="J24" s="21">
        <f t="shared" si="0"/>
        <v>34</v>
      </c>
      <c r="K24" s="18">
        <v>0</v>
      </c>
      <c r="L24" s="22">
        <v>34</v>
      </c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25" customHeight="1">
      <c r="A25" s="18">
        <v>9</v>
      </c>
      <c r="B25" s="18"/>
      <c r="C25" s="19" t="s">
        <v>71</v>
      </c>
      <c r="D25" s="14">
        <v>2</v>
      </c>
      <c r="E25" s="20">
        <v>4</v>
      </c>
      <c r="F25" s="32">
        <v>3</v>
      </c>
      <c r="G25" s="32">
        <v>2</v>
      </c>
      <c r="H25" s="20">
        <v>3</v>
      </c>
      <c r="I25" s="20">
        <v>5</v>
      </c>
      <c r="J25" s="21">
        <f t="shared" si="0"/>
        <v>70</v>
      </c>
      <c r="K25" s="18">
        <v>0</v>
      </c>
      <c r="L25" s="22">
        <v>70</v>
      </c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25" customHeight="1">
      <c r="A26" s="12">
        <v>10</v>
      </c>
      <c r="B26" s="18"/>
      <c r="C26" s="19" t="s">
        <v>72</v>
      </c>
      <c r="D26" s="14">
        <v>5</v>
      </c>
      <c r="E26" s="20">
        <v>5</v>
      </c>
      <c r="F26" s="20">
        <v>5</v>
      </c>
      <c r="G26" s="20">
        <v>5</v>
      </c>
      <c r="H26" s="20">
        <v>5</v>
      </c>
      <c r="I26" s="20">
        <v>5</v>
      </c>
      <c r="J26" s="21">
        <f t="shared" si="0"/>
        <v>0</v>
      </c>
      <c r="K26" s="18">
        <v>0</v>
      </c>
      <c r="L26" s="22">
        <v>0</v>
      </c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25" customHeight="1">
      <c r="A27" s="18">
        <v>11</v>
      </c>
      <c r="B27" s="18"/>
      <c r="C27" s="19" t="s">
        <v>73</v>
      </c>
      <c r="D27" s="14">
        <v>4</v>
      </c>
      <c r="E27" s="20">
        <v>5</v>
      </c>
      <c r="F27" s="20">
        <v>3</v>
      </c>
      <c r="G27" s="20">
        <v>3</v>
      </c>
      <c r="H27" s="20">
        <v>4</v>
      </c>
      <c r="I27" s="20">
        <v>5</v>
      </c>
      <c r="J27" s="21">
        <f t="shared" si="0"/>
        <v>2</v>
      </c>
      <c r="K27" s="18">
        <v>0</v>
      </c>
      <c r="L27" s="22">
        <v>2</v>
      </c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25" customHeight="1">
      <c r="A28" s="18">
        <v>12</v>
      </c>
      <c r="B28" s="18"/>
      <c r="C28" s="19" t="s">
        <v>74</v>
      </c>
      <c r="D28" s="14">
        <v>4</v>
      </c>
      <c r="E28" s="20">
        <v>3</v>
      </c>
      <c r="F28" s="20">
        <v>3</v>
      </c>
      <c r="G28" s="20">
        <v>3</v>
      </c>
      <c r="H28" s="20">
        <v>4</v>
      </c>
      <c r="I28" s="20">
        <v>5</v>
      </c>
      <c r="J28" s="21">
        <f t="shared" si="0"/>
        <v>18</v>
      </c>
      <c r="K28" s="18">
        <v>0</v>
      </c>
      <c r="L28" s="22">
        <v>18</v>
      </c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25" customHeight="1">
      <c r="A29" s="12">
        <v>13</v>
      </c>
      <c r="B29" s="18"/>
      <c r="C29" s="19" t="s">
        <v>75</v>
      </c>
      <c r="D29" s="14">
        <v>2</v>
      </c>
      <c r="E29" s="20" t="s">
        <v>25</v>
      </c>
      <c r="F29" s="20">
        <v>3</v>
      </c>
      <c r="G29" s="20">
        <v>2</v>
      </c>
      <c r="H29" s="20">
        <v>2</v>
      </c>
      <c r="I29" s="20" t="s">
        <v>25</v>
      </c>
      <c r="J29" s="21">
        <f t="shared" si="0"/>
        <v>40</v>
      </c>
      <c r="K29" s="18">
        <v>0</v>
      </c>
      <c r="L29" s="22">
        <v>40</v>
      </c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25" customHeight="1">
      <c r="A30" s="18">
        <v>14</v>
      </c>
      <c r="B30" s="18"/>
      <c r="C30" s="19" t="s">
        <v>76</v>
      </c>
      <c r="D30" s="14">
        <v>3</v>
      </c>
      <c r="E30" s="20">
        <v>4</v>
      </c>
      <c r="F30" s="20" t="s">
        <v>64</v>
      </c>
      <c r="G30" s="20">
        <v>3</v>
      </c>
      <c r="H30" s="20">
        <v>3</v>
      </c>
      <c r="I30" s="20">
        <v>5</v>
      </c>
      <c r="J30" s="21">
        <f t="shared" si="0"/>
        <v>12</v>
      </c>
      <c r="K30" s="18">
        <v>0</v>
      </c>
      <c r="L30" s="22">
        <v>12</v>
      </c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0.25" customHeight="1">
      <c r="A31" s="18">
        <v>15</v>
      </c>
      <c r="B31" s="18"/>
      <c r="C31" s="19" t="s">
        <v>77</v>
      </c>
      <c r="D31" s="14">
        <v>4</v>
      </c>
      <c r="E31" s="20">
        <v>5</v>
      </c>
      <c r="F31" s="20" t="s">
        <v>64</v>
      </c>
      <c r="G31" s="20">
        <v>4</v>
      </c>
      <c r="H31" s="20">
        <v>4</v>
      </c>
      <c r="I31" s="20">
        <v>5</v>
      </c>
      <c r="J31" s="21">
        <f t="shared" si="0"/>
        <v>0</v>
      </c>
      <c r="K31" s="18">
        <v>0</v>
      </c>
      <c r="L31" s="22">
        <v>0</v>
      </c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9.5" customHeight="1">
      <c r="A32" s="12">
        <v>16</v>
      </c>
      <c r="B32" s="18"/>
      <c r="C32" s="19" t="s">
        <v>78</v>
      </c>
      <c r="D32" s="14">
        <v>4</v>
      </c>
      <c r="E32" s="20">
        <v>4</v>
      </c>
      <c r="F32" s="20">
        <v>5</v>
      </c>
      <c r="G32" s="20">
        <v>4</v>
      </c>
      <c r="H32" s="20">
        <v>4</v>
      </c>
      <c r="I32" s="20">
        <v>5</v>
      </c>
      <c r="J32" s="21">
        <f t="shared" si="0"/>
        <v>0</v>
      </c>
      <c r="K32" s="18">
        <v>0</v>
      </c>
      <c r="L32" s="22">
        <v>0</v>
      </c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9.5" customHeight="1">
      <c r="A33" s="18">
        <v>17</v>
      </c>
      <c r="B33" s="18"/>
      <c r="C33" s="19" t="s">
        <v>79</v>
      </c>
      <c r="D33" s="14">
        <v>4</v>
      </c>
      <c r="E33" s="20">
        <v>4</v>
      </c>
      <c r="F33" s="20">
        <v>5</v>
      </c>
      <c r="G33" s="20">
        <v>4</v>
      </c>
      <c r="H33" s="20">
        <v>4</v>
      </c>
      <c r="I33" s="20">
        <v>5</v>
      </c>
      <c r="J33" s="21">
        <f t="shared" si="0"/>
        <v>0</v>
      </c>
      <c r="K33" s="18">
        <v>0</v>
      </c>
      <c r="L33" s="22">
        <v>0</v>
      </c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9.5" customHeight="1">
      <c r="A34" s="18">
        <v>18</v>
      </c>
      <c r="B34" s="18"/>
      <c r="C34" s="19" t="s">
        <v>80</v>
      </c>
      <c r="D34" s="14">
        <v>2</v>
      </c>
      <c r="E34" s="20" t="s">
        <v>25</v>
      </c>
      <c r="F34" s="20">
        <v>3</v>
      </c>
      <c r="G34" s="20">
        <v>2</v>
      </c>
      <c r="H34" s="20">
        <v>2</v>
      </c>
      <c r="I34" s="20">
        <v>5</v>
      </c>
      <c r="J34" s="21">
        <f t="shared" si="0"/>
        <v>54</v>
      </c>
      <c r="K34" s="18">
        <v>0</v>
      </c>
      <c r="L34" s="22">
        <v>54</v>
      </c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9.5" customHeight="1">
      <c r="A35" s="12">
        <v>19</v>
      </c>
      <c r="B35" s="18"/>
      <c r="C35" s="19" t="s">
        <v>81</v>
      </c>
      <c r="D35" s="14">
        <v>4</v>
      </c>
      <c r="E35" s="20">
        <v>3</v>
      </c>
      <c r="F35" s="20">
        <v>5</v>
      </c>
      <c r="G35" s="20">
        <v>5</v>
      </c>
      <c r="H35" s="20">
        <v>5</v>
      </c>
      <c r="I35" s="20">
        <v>5</v>
      </c>
      <c r="J35" s="21">
        <f t="shared" si="0"/>
        <v>0</v>
      </c>
      <c r="K35" s="18">
        <v>0</v>
      </c>
      <c r="L35" s="22">
        <v>0</v>
      </c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9.5" customHeight="1">
      <c r="A36" s="18">
        <v>20</v>
      </c>
      <c r="B36" s="18"/>
      <c r="C36" s="13" t="s">
        <v>82</v>
      </c>
      <c r="D36" s="14">
        <v>2</v>
      </c>
      <c r="E36" s="20" t="s">
        <v>25</v>
      </c>
      <c r="F36" s="20">
        <v>3</v>
      </c>
      <c r="G36" s="20">
        <v>3</v>
      </c>
      <c r="H36" s="20">
        <v>3</v>
      </c>
      <c r="I36" s="20" t="s">
        <v>25</v>
      </c>
      <c r="J36" s="21">
        <f t="shared" si="0"/>
        <v>60</v>
      </c>
      <c r="K36" s="18">
        <v>0</v>
      </c>
      <c r="L36" s="22">
        <v>60</v>
      </c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0.25" customHeight="1">
      <c r="A37" s="18">
        <v>21</v>
      </c>
      <c r="B37" s="18"/>
      <c r="C37" s="19" t="s">
        <v>83</v>
      </c>
      <c r="D37" s="14">
        <v>2</v>
      </c>
      <c r="E37" s="20" t="s">
        <v>25</v>
      </c>
      <c r="F37" s="20">
        <v>3</v>
      </c>
      <c r="G37" s="20">
        <v>3</v>
      </c>
      <c r="H37" s="20">
        <v>3</v>
      </c>
      <c r="I37" s="20">
        <v>5</v>
      </c>
      <c r="J37" s="21">
        <f t="shared" si="0"/>
        <v>58</v>
      </c>
      <c r="K37" s="18">
        <v>0</v>
      </c>
      <c r="L37" s="22">
        <v>58</v>
      </c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0.25" customHeight="1">
      <c r="A38" s="18">
        <v>22</v>
      </c>
      <c r="B38" s="18"/>
      <c r="C38" s="19" t="s">
        <v>84</v>
      </c>
      <c r="D38" s="14">
        <v>3</v>
      </c>
      <c r="E38" s="20" t="s">
        <v>25</v>
      </c>
      <c r="F38" s="20" t="s">
        <v>64</v>
      </c>
      <c r="G38" s="20">
        <v>2</v>
      </c>
      <c r="H38" s="20">
        <v>2</v>
      </c>
      <c r="I38" s="20">
        <v>5</v>
      </c>
      <c r="J38" s="21">
        <f t="shared" si="0"/>
        <v>42</v>
      </c>
      <c r="K38" s="18">
        <v>0</v>
      </c>
      <c r="L38" s="22">
        <v>42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12">
        <v>23</v>
      </c>
      <c r="B39" s="18"/>
      <c r="C39" s="19"/>
      <c r="D39" s="14"/>
      <c r="E39" s="20"/>
      <c r="F39" s="20"/>
      <c r="G39" s="20"/>
      <c r="H39" s="20"/>
      <c r="I39" s="20"/>
      <c r="J39" s="21"/>
      <c r="K39" s="18"/>
      <c r="L39" s="22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18">
        <v>24</v>
      </c>
      <c r="B40" s="18"/>
      <c r="C40" s="19"/>
      <c r="D40" s="14"/>
      <c r="E40" s="20"/>
      <c r="F40" s="20"/>
      <c r="G40" s="20"/>
      <c r="H40" s="20"/>
      <c r="I40" s="20"/>
      <c r="J40" s="21"/>
      <c r="K40" s="18"/>
      <c r="L40" s="22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0.25" customHeight="1">
      <c r="A41" s="18">
        <v>25</v>
      </c>
      <c r="B41" s="18"/>
      <c r="C41" s="19"/>
      <c r="D41" s="14"/>
      <c r="E41" s="20"/>
      <c r="F41" s="20"/>
      <c r="G41" s="20"/>
      <c r="H41" s="20"/>
      <c r="I41" s="20"/>
      <c r="J41" s="21"/>
      <c r="K41" s="18"/>
      <c r="L41" s="22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customHeight="1">
      <c r="A42" s="23"/>
      <c r="B42" s="23"/>
      <c r="C42" s="24" t="s">
        <v>43</v>
      </c>
      <c r="D42" s="25">
        <f t="shared" ref="D42:I42" si="1">AVERAGE(D17:D41)</f>
        <v>3</v>
      </c>
      <c r="E42" s="25">
        <f t="shared" si="1"/>
        <v>3.5882352941176472</v>
      </c>
      <c r="F42" s="25">
        <f t="shared" si="1"/>
        <v>3.6666666666666665</v>
      </c>
      <c r="G42" s="25">
        <f t="shared" si="1"/>
        <v>3</v>
      </c>
      <c r="H42" s="25">
        <f t="shared" si="1"/>
        <v>3.0909090909090908</v>
      </c>
      <c r="I42" s="25">
        <f t="shared" si="1"/>
        <v>5</v>
      </c>
      <c r="J42" s="26">
        <f>K42+L42</f>
        <v>624</v>
      </c>
      <c r="K42" s="26">
        <f t="shared" ref="K42:L42" si="2">SUM(K17:K41)</f>
        <v>0</v>
      </c>
      <c r="L42" s="26">
        <f t="shared" si="2"/>
        <v>624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customHeight="1">
      <c r="A43" s="23"/>
      <c r="B43" s="23"/>
      <c r="C43" s="24" t="s">
        <v>44</v>
      </c>
      <c r="D43" s="27">
        <f t="shared" ref="D43:I43" si="3">(D45+D46+D47)/SUM(D45:D48)*100</f>
        <v>54.54545454545454</v>
      </c>
      <c r="E43" s="27">
        <f t="shared" si="3"/>
        <v>68.181818181818173</v>
      </c>
      <c r="F43" s="27">
        <f t="shared" si="3"/>
        <v>100</v>
      </c>
      <c r="G43" s="27">
        <f t="shared" si="3"/>
        <v>59.090909090909093</v>
      </c>
      <c r="H43" s="27">
        <f t="shared" si="3"/>
        <v>59.090909090909093</v>
      </c>
      <c r="I43" s="27">
        <f t="shared" si="3"/>
        <v>81.818181818181827</v>
      </c>
      <c r="J43" s="23"/>
      <c r="K43" s="23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customHeight="1">
      <c r="A44" s="23"/>
      <c r="B44" s="23"/>
      <c r="C44" s="24" t="s">
        <v>45</v>
      </c>
      <c r="D44" s="27">
        <f t="shared" ref="D44:I44" si="4">(D45+D46)/SUM(D45:D48)*100</f>
        <v>40.909090909090914</v>
      </c>
      <c r="E44" s="27">
        <f t="shared" si="4"/>
        <v>36.363636363636367</v>
      </c>
      <c r="F44" s="27">
        <f t="shared" si="4"/>
        <v>0</v>
      </c>
      <c r="G44" s="27">
        <f t="shared" si="4"/>
        <v>31.818181818181817</v>
      </c>
      <c r="H44" s="27">
        <f t="shared" si="4"/>
        <v>40.909090909090914</v>
      </c>
      <c r="I44" s="27">
        <f t="shared" si="4"/>
        <v>81.818181818181827</v>
      </c>
      <c r="J44" s="23"/>
      <c r="K44" s="23"/>
      <c r="L44" s="2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customHeight="1">
      <c r="A45" s="23"/>
      <c r="B45" s="23"/>
      <c r="C45" s="24">
        <v>5</v>
      </c>
      <c r="D45" s="28">
        <f t="shared" ref="D45:E45" si="5">COUNTIF(D$17:D$41,"5")</f>
        <v>1</v>
      </c>
      <c r="E45" s="28">
        <f t="shared" si="5"/>
        <v>4</v>
      </c>
      <c r="F45" s="28">
        <f>COUNTIF(F$17:F$41,"зач")</f>
        <v>0</v>
      </c>
      <c r="G45" s="28">
        <f t="shared" ref="G45:I45" si="6">COUNTIF(G$17:G$41,"5")</f>
        <v>2</v>
      </c>
      <c r="H45" s="28">
        <f t="shared" si="6"/>
        <v>2</v>
      </c>
      <c r="I45" s="28">
        <f t="shared" si="6"/>
        <v>18</v>
      </c>
      <c r="J45" s="23"/>
      <c r="K45" s="23"/>
      <c r="L45" s="2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customHeight="1">
      <c r="A46" s="23"/>
      <c r="B46" s="23"/>
      <c r="C46" s="24">
        <v>4</v>
      </c>
      <c r="D46" s="28">
        <f t="shared" ref="D46:I46" si="7">COUNTIF(D$17:D$41,"4")</f>
        <v>8</v>
      </c>
      <c r="E46" s="28">
        <f t="shared" si="7"/>
        <v>4</v>
      </c>
      <c r="F46" s="28">
        <f t="shared" si="7"/>
        <v>0</v>
      </c>
      <c r="G46" s="28">
        <f t="shared" si="7"/>
        <v>5</v>
      </c>
      <c r="H46" s="28">
        <f t="shared" si="7"/>
        <v>7</v>
      </c>
      <c r="I46" s="28">
        <f t="shared" si="7"/>
        <v>0</v>
      </c>
      <c r="J46" s="23"/>
      <c r="K46" s="23"/>
      <c r="L46" s="2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customHeight="1">
      <c r="A47" s="23"/>
      <c r="B47" s="23"/>
      <c r="C47" s="24">
        <v>3</v>
      </c>
      <c r="D47" s="28">
        <f t="shared" ref="D47:I47" si="8">COUNTIF(D$17:D$41,"3")</f>
        <v>3</v>
      </c>
      <c r="E47" s="28">
        <f t="shared" si="8"/>
        <v>7</v>
      </c>
      <c r="F47" s="28">
        <f t="shared" si="8"/>
        <v>10</v>
      </c>
      <c r="G47" s="28">
        <f t="shared" si="8"/>
        <v>6</v>
      </c>
      <c r="H47" s="28">
        <f t="shared" si="8"/>
        <v>4</v>
      </c>
      <c r="I47" s="28">
        <f t="shared" si="8"/>
        <v>0</v>
      </c>
      <c r="J47" s="23"/>
      <c r="K47" s="23"/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customHeight="1">
      <c r="A48" s="23"/>
      <c r="B48" s="23"/>
      <c r="C48" s="24">
        <v>2</v>
      </c>
      <c r="D48" s="28">
        <f t="shared" ref="D48:I48" si="9">COUNTIF(D$17:D$41,"2")+COUNTIF(D$17:D$41,"н/а")</f>
        <v>10</v>
      </c>
      <c r="E48" s="28">
        <f t="shared" si="9"/>
        <v>7</v>
      </c>
      <c r="F48" s="28">
        <f t="shared" si="9"/>
        <v>0</v>
      </c>
      <c r="G48" s="28">
        <f t="shared" si="9"/>
        <v>9</v>
      </c>
      <c r="H48" s="28">
        <f t="shared" si="9"/>
        <v>9</v>
      </c>
      <c r="I48" s="28">
        <f t="shared" si="9"/>
        <v>4</v>
      </c>
      <c r="J48" s="23"/>
      <c r="K48" s="23"/>
      <c r="L48" s="2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customHeight="1">
      <c r="A49" s="23"/>
      <c r="B49" s="23"/>
      <c r="C49" s="29"/>
      <c r="D49" s="29"/>
      <c r="E49" s="23"/>
      <c r="F49" s="23"/>
      <c r="G49" s="23"/>
      <c r="H49" s="23"/>
      <c r="I49" s="23"/>
      <c r="J49" s="23"/>
      <c r="K49" s="23"/>
      <c r="L49" s="2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23"/>
      <c r="K50" s="23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0.25" customHeight="1">
      <c r="A51" s="137" t="s">
        <v>85</v>
      </c>
      <c r="B51" s="138"/>
      <c r="C51" s="138"/>
      <c r="D51" s="138"/>
      <c r="E51" s="138"/>
      <c r="F51" s="138"/>
      <c r="G51" s="138"/>
      <c r="H51" s="138"/>
      <c r="I51" s="138"/>
      <c r="J51" s="23"/>
      <c r="K51" s="23"/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customHeight="1">
      <c r="A52" s="23"/>
      <c r="B52" s="23"/>
      <c r="C52" s="29"/>
      <c r="D52" s="29"/>
      <c r="E52" s="23"/>
      <c r="F52" s="23"/>
      <c r="G52" s="23"/>
      <c r="H52" s="23"/>
      <c r="I52" s="23"/>
      <c r="J52" s="23"/>
      <c r="K52" s="23"/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customHeight="1">
      <c r="A53" s="23"/>
      <c r="B53" s="23"/>
      <c r="C53" s="29"/>
      <c r="D53" s="29"/>
      <c r="E53" s="23"/>
      <c r="F53" s="23"/>
      <c r="G53" s="23"/>
      <c r="H53" s="23"/>
      <c r="I53" s="23"/>
      <c r="J53" s="23"/>
      <c r="K53" s="23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23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customHeight="1">
      <c r="A55" s="23"/>
      <c r="B55" s="23"/>
      <c r="C55" s="133" t="s">
        <v>49</v>
      </c>
      <c r="D55" s="134"/>
      <c r="E55" s="134"/>
      <c r="F55" s="134"/>
      <c r="G55" s="134"/>
      <c r="H55" s="135"/>
      <c r="I55" s="28">
        <f>SUM(E45:E48)</f>
        <v>22</v>
      </c>
      <c r="J55" s="30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customHeight="1">
      <c r="A56" s="23"/>
      <c r="B56" s="23"/>
      <c r="C56" s="133" t="s">
        <v>50</v>
      </c>
      <c r="D56" s="134"/>
      <c r="E56" s="134"/>
      <c r="F56" s="134"/>
      <c r="G56" s="134"/>
      <c r="H56" s="135"/>
      <c r="I56" s="28"/>
      <c r="J56" s="30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customHeight="1">
      <c r="A57" s="23"/>
      <c r="B57" s="23"/>
      <c r="C57" s="133" t="s">
        <v>51</v>
      </c>
      <c r="D57" s="134"/>
      <c r="E57" s="134"/>
      <c r="F57" s="134"/>
      <c r="G57" s="134"/>
      <c r="H57" s="135"/>
      <c r="I57" s="28">
        <f>COUNTIF($B$17:$B$41,"ОТЛ")</f>
        <v>0</v>
      </c>
      <c r="J57" s="30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customHeight="1">
      <c r="A58" s="23"/>
      <c r="B58" s="23"/>
      <c r="C58" s="133" t="s">
        <v>52</v>
      </c>
      <c r="D58" s="134"/>
      <c r="E58" s="134"/>
      <c r="F58" s="134"/>
      <c r="G58" s="134"/>
      <c r="H58" s="135"/>
      <c r="I58" s="28">
        <f>COUNTIF($B$17:$B$41,"4-5")</f>
        <v>0</v>
      </c>
      <c r="J58" s="30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customHeight="1">
      <c r="A59" s="23"/>
      <c r="B59" s="23"/>
      <c r="C59" s="133" t="s">
        <v>53</v>
      </c>
      <c r="D59" s="134"/>
      <c r="E59" s="134"/>
      <c r="F59" s="134"/>
      <c r="G59" s="134"/>
      <c r="H59" s="135"/>
      <c r="I59" s="28">
        <f>COUNTIF($B$17:$B$41,"4")</f>
        <v>0</v>
      </c>
      <c r="J59" s="30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customHeight="1">
      <c r="A60" s="23"/>
      <c r="B60" s="23"/>
      <c r="C60" s="136" t="s">
        <v>54</v>
      </c>
      <c r="D60" s="134"/>
      <c r="E60" s="134"/>
      <c r="F60" s="134"/>
      <c r="G60" s="134"/>
      <c r="H60" s="135"/>
      <c r="I60" s="28">
        <f>COUNTIF($B$17:$B$41,"1/3")</f>
        <v>0</v>
      </c>
      <c r="J60" s="30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customHeight="1">
      <c r="A61" s="23"/>
      <c r="B61" s="23"/>
      <c r="C61" s="133" t="s">
        <v>55</v>
      </c>
      <c r="D61" s="134"/>
      <c r="E61" s="134"/>
      <c r="F61" s="134"/>
      <c r="G61" s="134"/>
      <c r="H61" s="135"/>
      <c r="I61" s="28">
        <f>COUNTIF($B$17:$B$41,"НСП")</f>
        <v>0</v>
      </c>
      <c r="J61" s="30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customHeight="1">
      <c r="A62" s="23"/>
      <c r="B62" s="23"/>
      <c r="C62" s="133" t="s">
        <v>56</v>
      </c>
      <c r="D62" s="134"/>
      <c r="E62" s="134"/>
      <c r="F62" s="134"/>
      <c r="G62" s="134"/>
      <c r="H62" s="135"/>
      <c r="I62" s="27">
        <f t="shared" ref="I62:I63" si="10">AVERAGE(E43:I43)</f>
        <v>73.63636363636364</v>
      </c>
      <c r="J62" s="30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customHeight="1">
      <c r="A63" s="23"/>
      <c r="B63" s="23"/>
      <c r="C63" s="133" t="s">
        <v>57</v>
      </c>
      <c r="D63" s="134"/>
      <c r="E63" s="134"/>
      <c r="F63" s="134"/>
      <c r="G63" s="134"/>
      <c r="H63" s="135"/>
      <c r="I63" s="27">
        <f t="shared" si="10"/>
        <v>38.181818181818187</v>
      </c>
      <c r="J63" s="30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customHeight="1">
      <c r="A64" s="23"/>
      <c r="B64" s="23"/>
      <c r="C64" s="133" t="s">
        <v>58</v>
      </c>
      <c r="D64" s="134"/>
      <c r="E64" s="134"/>
      <c r="F64" s="134"/>
      <c r="G64" s="134"/>
      <c r="H64" s="135"/>
      <c r="I64" s="27">
        <f>AVERAGE(E42:I42)</f>
        <v>3.6691622103386807</v>
      </c>
      <c r="J64" s="30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5.7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/>
    <row r="266" spans="1:30" ht="15.75" customHeight="1"/>
    <row r="267" spans="1:30" ht="15.75" customHeight="1"/>
    <row r="268" spans="1:30" ht="15.75" customHeight="1"/>
    <row r="269" spans="1:30" ht="15.75" customHeight="1"/>
    <row r="270" spans="1:30" ht="15.75" customHeight="1"/>
    <row r="271" spans="1:30" ht="15.75" customHeight="1"/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C63:H63"/>
    <mergeCell ref="C64:H64"/>
    <mergeCell ref="I14:I15"/>
    <mergeCell ref="A50:I50"/>
    <mergeCell ref="A51:I51"/>
    <mergeCell ref="C54:I54"/>
    <mergeCell ref="C55:H55"/>
    <mergeCell ref="C56:H56"/>
    <mergeCell ref="C57:H57"/>
    <mergeCell ref="C58:H58"/>
    <mergeCell ref="C59:H59"/>
    <mergeCell ref="C60:H60"/>
    <mergeCell ref="C61:H61"/>
    <mergeCell ref="C62:H62"/>
    <mergeCell ref="A13:A15"/>
    <mergeCell ref="B13:B15"/>
    <mergeCell ref="J13:L14"/>
    <mergeCell ref="C13:C15"/>
    <mergeCell ref="D13:I13"/>
    <mergeCell ref="D14:D15"/>
    <mergeCell ref="E14:E15"/>
    <mergeCell ref="F14:F15"/>
    <mergeCell ref="G14:G15"/>
    <mergeCell ref="H14:H15"/>
    <mergeCell ref="A1:L1"/>
    <mergeCell ref="A2:L2"/>
    <mergeCell ref="A9:L9"/>
    <mergeCell ref="A10:L10"/>
    <mergeCell ref="A11:L11"/>
  </mergeCells>
  <conditionalFormatting sqref="D17:I41">
    <cfRule type="cellIs" dxfId="56" priority="1" operator="between">
      <formula>4</formula>
      <formula>5</formula>
    </cfRule>
    <cfRule type="cellIs" dxfId="55" priority="2" operator="equal">
      <formula>"н/а"</formula>
    </cfRule>
    <cfRule type="cellIs" dxfId="54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E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5" width="9.5" customWidth="1"/>
    <col min="6" max="6" width="9.33203125" customWidth="1"/>
    <col min="7" max="8" width="9.5" customWidth="1"/>
    <col min="9" max="10" width="9.33203125" customWidth="1"/>
    <col min="11" max="11" width="12.5" customWidth="1"/>
    <col min="12" max="12" width="8.1640625" customWidth="1"/>
    <col min="13" max="26" width="8.83203125" customWidth="1"/>
    <col min="27" max="31" width="9.1640625" customWidth="1"/>
  </cols>
  <sheetData>
    <row r="1" spans="1:31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9" customHeight="1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6.75" customHeight="1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6.75" customHeight="1">
      <c r="A6" s="1"/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6" customHeight="1">
      <c r="A7" s="1"/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6" customHeight="1">
      <c r="A8" s="1"/>
      <c r="B8" s="1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6">
      <c r="A10" s="119" t="s">
        <v>86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9" customHeight="1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>
      <c r="A13" s="120" t="s">
        <v>5</v>
      </c>
      <c r="B13" s="120" t="s">
        <v>6</v>
      </c>
      <c r="C13" s="120" t="s">
        <v>7</v>
      </c>
      <c r="D13" s="130" t="s">
        <v>8</v>
      </c>
      <c r="E13" s="124"/>
      <c r="F13" s="124"/>
      <c r="G13" s="124"/>
      <c r="H13" s="124"/>
      <c r="I13" s="124"/>
      <c r="J13" s="124"/>
      <c r="K13" s="123" t="s">
        <v>9</v>
      </c>
      <c r="L13" s="124"/>
      <c r="M13" s="125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60.25" customHeight="1">
      <c r="A14" s="121"/>
      <c r="B14" s="121"/>
      <c r="C14" s="121"/>
      <c r="D14" s="131" t="s">
        <v>87</v>
      </c>
      <c r="E14" s="131" t="s">
        <v>88</v>
      </c>
      <c r="F14" s="131" t="s">
        <v>89</v>
      </c>
      <c r="G14" s="131" t="s">
        <v>90</v>
      </c>
      <c r="H14" s="131" t="s">
        <v>91</v>
      </c>
      <c r="I14" s="131" t="s">
        <v>13</v>
      </c>
      <c r="J14" s="131" t="s">
        <v>92</v>
      </c>
      <c r="K14" s="126"/>
      <c r="L14" s="127"/>
      <c r="M14" s="128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7">
      <c r="A15" s="122"/>
      <c r="B15" s="121"/>
      <c r="C15" s="122"/>
      <c r="D15" s="122"/>
      <c r="E15" s="122"/>
      <c r="F15" s="122"/>
      <c r="G15" s="122"/>
      <c r="H15" s="122"/>
      <c r="I15" s="132"/>
      <c r="J15" s="132"/>
      <c r="K15" s="5" t="s">
        <v>17</v>
      </c>
      <c r="L15" s="6" t="s">
        <v>18</v>
      </c>
      <c r="M15" s="7" t="s">
        <v>19</v>
      </c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0.25" customHeight="1">
      <c r="A16" s="8">
        <v>1</v>
      </c>
      <c r="B16" s="9">
        <v>2</v>
      </c>
      <c r="C16" s="9">
        <v>3</v>
      </c>
      <c r="D16" s="9">
        <v>4</v>
      </c>
      <c r="E16" s="9">
        <v>5</v>
      </c>
      <c r="F16" s="9">
        <v>6</v>
      </c>
      <c r="G16" s="10">
        <v>7</v>
      </c>
      <c r="H16" s="10">
        <v>8</v>
      </c>
      <c r="I16" s="33">
        <v>9</v>
      </c>
      <c r="J16" s="9">
        <v>10</v>
      </c>
      <c r="K16" s="8">
        <v>11</v>
      </c>
      <c r="L16" s="9">
        <v>12</v>
      </c>
      <c r="M16" s="34">
        <v>13</v>
      </c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0.25" customHeight="1">
      <c r="A17" s="12">
        <v>1</v>
      </c>
      <c r="B17" s="12"/>
      <c r="C17" s="13" t="s">
        <v>93</v>
      </c>
      <c r="D17" s="14">
        <v>5</v>
      </c>
      <c r="E17" s="14">
        <v>4</v>
      </c>
      <c r="F17" s="14">
        <v>4</v>
      </c>
      <c r="G17" s="14">
        <v>5</v>
      </c>
      <c r="H17" s="14">
        <v>5</v>
      </c>
      <c r="I17" s="14">
        <v>4</v>
      </c>
      <c r="J17" s="14">
        <v>2</v>
      </c>
      <c r="K17" s="15"/>
      <c r="L17" s="16"/>
      <c r="M17" s="17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20.25" customHeight="1">
      <c r="A18" s="18">
        <v>2</v>
      </c>
      <c r="B18" s="18"/>
      <c r="C18" s="19" t="s">
        <v>94</v>
      </c>
      <c r="D18" s="14">
        <v>5</v>
      </c>
      <c r="E18" s="20">
        <v>4</v>
      </c>
      <c r="F18" s="20">
        <v>4</v>
      </c>
      <c r="G18" s="20">
        <v>4</v>
      </c>
      <c r="H18" s="20">
        <v>5</v>
      </c>
      <c r="I18" s="20">
        <v>4</v>
      </c>
      <c r="J18" s="20">
        <v>2</v>
      </c>
      <c r="K18" s="21"/>
      <c r="L18" s="18"/>
      <c r="M18" s="22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0.25" customHeight="1">
      <c r="A19" s="18">
        <v>3</v>
      </c>
      <c r="B19" s="18"/>
      <c r="C19" s="19" t="s">
        <v>95</v>
      </c>
      <c r="D19" s="14">
        <v>5</v>
      </c>
      <c r="E19" s="20">
        <v>4</v>
      </c>
      <c r="F19" s="20">
        <v>5</v>
      </c>
      <c r="G19" s="20">
        <v>4</v>
      </c>
      <c r="H19" s="20">
        <v>2</v>
      </c>
      <c r="I19" s="20">
        <v>4</v>
      </c>
      <c r="J19" s="20">
        <v>4</v>
      </c>
      <c r="K19" s="21"/>
      <c r="L19" s="18"/>
      <c r="M19" s="22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0.25" customHeight="1">
      <c r="A20" s="12">
        <v>4</v>
      </c>
      <c r="B20" s="18"/>
      <c r="C20" s="19" t="s">
        <v>96</v>
      </c>
      <c r="D20" s="14" t="s">
        <v>25</v>
      </c>
      <c r="E20" s="20" t="s">
        <v>25</v>
      </c>
      <c r="F20" s="20">
        <v>4</v>
      </c>
      <c r="G20" s="20">
        <v>2</v>
      </c>
      <c r="H20" s="20">
        <v>2</v>
      </c>
      <c r="I20" s="20" t="s">
        <v>25</v>
      </c>
      <c r="J20" s="20">
        <v>2</v>
      </c>
      <c r="K20" s="21"/>
      <c r="L20" s="18"/>
      <c r="M20" s="22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0.25" customHeight="1">
      <c r="A21" s="18">
        <v>5</v>
      </c>
      <c r="B21" s="18"/>
      <c r="C21" s="19" t="s">
        <v>97</v>
      </c>
      <c r="D21" s="14">
        <v>4</v>
      </c>
      <c r="E21" s="20">
        <v>3</v>
      </c>
      <c r="F21" s="20">
        <v>4</v>
      </c>
      <c r="G21" s="20">
        <v>4</v>
      </c>
      <c r="H21" s="20">
        <v>4</v>
      </c>
      <c r="I21" s="20" t="s">
        <v>25</v>
      </c>
      <c r="J21" s="20">
        <v>2</v>
      </c>
      <c r="K21" s="21"/>
      <c r="L21" s="18"/>
      <c r="M21" s="22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0.25" customHeight="1">
      <c r="A22" s="18">
        <v>6</v>
      </c>
      <c r="B22" s="18"/>
      <c r="C22" s="19" t="s">
        <v>98</v>
      </c>
      <c r="D22" s="14">
        <v>5</v>
      </c>
      <c r="E22" s="20">
        <v>5</v>
      </c>
      <c r="F22" s="20">
        <v>5</v>
      </c>
      <c r="G22" s="20">
        <v>5</v>
      </c>
      <c r="H22" s="20">
        <v>5</v>
      </c>
      <c r="I22" s="20">
        <v>4</v>
      </c>
      <c r="J22" s="20">
        <v>4</v>
      </c>
      <c r="K22" s="21"/>
      <c r="L22" s="18"/>
      <c r="M22" s="22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0.25" customHeight="1">
      <c r="A23" s="12">
        <v>7</v>
      </c>
      <c r="B23" s="18"/>
      <c r="C23" s="19" t="s">
        <v>99</v>
      </c>
      <c r="D23" s="14">
        <v>5</v>
      </c>
      <c r="E23" s="20">
        <v>4</v>
      </c>
      <c r="F23" s="20">
        <v>5</v>
      </c>
      <c r="G23" s="20">
        <v>5</v>
      </c>
      <c r="H23" s="20">
        <v>5</v>
      </c>
      <c r="I23" s="20">
        <v>3</v>
      </c>
      <c r="J23" s="20">
        <v>3</v>
      </c>
      <c r="K23" s="21"/>
      <c r="L23" s="18"/>
      <c r="M23" s="22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0.25" customHeight="1">
      <c r="A24" s="18">
        <v>8</v>
      </c>
      <c r="B24" s="18"/>
      <c r="C24" s="13" t="s">
        <v>100</v>
      </c>
      <c r="D24" s="14">
        <v>5</v>
      </c>
      <c r="E24" s="20">
        <v>5</v>
      </c>
      <c r="F24" s="20">
        <v>4</v>
      </c>
      <c r="G24" s="20">
        <v>5</v>
      </c>
      <c r="H24" s="20">
        <v>5</v>
      </c>
      <c r="I24" s="20">
        <v>5</v>
      </c>
      <c r="J24" s="20">
        <v>5</v>
      </c>
      <c r="K24" s="21"/>
      <c r="L24" s="18"/>
      <c r="M24" s="22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0.25" customHeight="1">
      <c r="A25" s="18">
        <v>9</v>
      </c>
      <c r="B25" s="18"/>
      <c r="C25" s="19" t="s">
        <v>101</v>
      </c>
      <c r="D25" s="14">
        <v>5</v>
      </c>
      <c r="E25" s="20">
        <v>5</v>
      </c>
      <c r="F25" s="20">
        <v>4</v>
      </c>
      <c r="G25" s="20">
        <v>5</v>
      </c>
      <c r="H25" s="20">
        <v>5</v>
      </c>
      <c r="I25" s="20">
        <v>5</v>
      </c>
      <c r="J25" s="20">
        <v>5</v>
      </c>
      <c r="K25" s="21"/>
      <c r="L25" s="18"/>
      <c r="M25" s="22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0.25" customHeight="1">
      <c r="A26" s="12">
        <v>10</v>
      </c>
      <c r="B26" s="18"/>
      <c r="C26" s="19" t="s">
        <v>102</v>
      </c>
      <c r="D26" s="14">
        <v>2</v>
      </c>
      <c r="E26" s="20">
        <v>4</v>
      </c>
      <c r="F26" s="20">
        <v>4</v>
      </c>
      <c r="G26" s="20">
        <v>3</v>
      </c>
      <c r="H26" s="20">
        <v>2</v>
      </c>
      <c r="I26" s="20">
        <v>3</v>
      </c>
      <c r="J26" s="20">
        <v>2</v>
      </c>
      <c r="K26" s="21"/>
      <c r="L26" s="18"/>
      <c r="M26" s="22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20.25" customHeight="1">
      <c r="A27" s="18">
        <v>11</v>
      </c>
      <c r="B27" s="18"/>
      <c r="C27" s="19" t="s">
        <v>103</v>
      </c>
      <c r="D27" s="14">
        <v>3</v>
      </c>
      <c r="E27" s="20">
        <v>4</v>
      </c>
      <c r="F27" s="20">
        <v>4</v>
      </c>
      <c r="G27" s="20">
        <v>4</v>
      </c>
      <c r="H27" s="20">
        <v>2</v>
      </c>
      <c r="I27" s="20" t="s">
        <v>25</v>
      </c>
      <c r="J27" s="20">
        <v>2</v>
      </c>
      <c r="K27" s="21"/>
      <c r="L27" s="18"/>
      <c r="M27" s="22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20.25" customHeight="1">
      <c r="A28" s="18">
        <v>12</v>
      </c>
      <c r="B28" s="18"/>
      <c r="C28" s="19" t="s">
        <v>104</v>
      </c>
      <c r="D28" s="14" t="s">
        <v>25</v>
      </c>
      <c r="E28" s="20" t="s">
        <v>25</v>
      </c>
      <c r="F28" s="20">
        <v>3</v>
      </c>
      <c r="G28" s="20">
        <v>2</v>
      </c>
      <c r="H28" s="20">
        <v>2</v>
      </c>
      <c r="I28" s="20" t="s">
        <v>25</v>
      </c>
      <c r="J28" s="20">
        <v>2</v>
      </c>
      <c r="K28" s="21"/>
      <c r="L28" s="18"/>
      <c r="M28" s="22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20.25" customHeight="1">
      <c r="A29" s="12">
        <v>13</v>
      </c>
      <c r="B29" s="18"/>
      <c r="C29" s="19" t="s">
        <v>105</v>
      </c>
      <c r="D29" s="14">
        <v>4</v>
      </c>
      <c r="E29" s="20">
        <v>5</v>
      </c>
      <c r="F29" s="20">
        <v>5</v>
      </c>
      <c r="G29" s="20">
        <v>3</v>
      </c>
      <c r="H29" s="20">
        <v>4</v>
      </c>
      <c r="I29" s="20">
        <v>3</v>
      </c>
      <c r="J29" s="20">
        <v>3</v>
      </c>
      <c r="K29" s="21"/>
      <c r="L29" s="18"/>
      <c r="M29" s="22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0.25" customHeight="1">
      <c r="A30" s="18">
        <v>14</v>
      </c>
      <c r="B30" s="18"/>
      <c r="C30" s="19" t="s">
        <v>106</v>
      </c>
      <c r="D30" s="14">
        <v>5</v>
      </c>
      <c r="E30" s="20">
        <v>5</v>
      </c>
      <c r="F30" s="20">
        <v>5</v>
      </c>
      <c r="G30" s="20">
        <v>5</v>
      </c>
      <c r="H30" s="20">
        <v>5</v>
      </c>
      <c r="I30" s="20">
        <v>5</v>
      </c>
      <c r="J30" s="20">
        <v>5</v>
      </c>
      <c r="K30" s="21"/>
      <c r="L30" s="18"/>
      <c r="M30" s="22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0.25" customHeight="1">
      <c r="A31" s="18">
        <v>15</v>
      </c>
      <c r="B31" s="18"/>
      <c r="C31" s="19" t="s">
        <v>107</v>
      </c>
      <c r="D31" s="14">
        <v>5</v>
      </c>
      <c r="E31" s="20">
        <v>5</v>
      </c>
      <c r="F31" s="20">
        <v>4</v>
      </c>
      <c r="G31" s="20">
        <v>5</v>
      </c>
      <c r="H31" s="20">
        <v>5</v>
      </c>
      <c r="I31" s="20">
        <v>4</v>
      </c>
      <c r="J31" s="20">
        <v>3</v>
      </c>
      <c r="K31" s="21"/>
      <c r="L31" s="18"/>
      <c r="M31" s="22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>
      <c r="A32" s="12">
        <v>16</v>
      </c>
      <c r="B32" s="18"/>
      <c r="C32" s="19" t="s">
        <v>108</v>
      </c>
      <c r="D32" s="14">
        <v>5</v>
      </c>
      <c r="E32" s="20">
        <v>5</v>
      </c>
      <c r="F32" s="20">
        <v>4</v>
      </c>
      <c r="G32" s="20">
        <v>3</v>
      </c>
      <c r="H32" s="20">
        <v>4</v>
      </c>
      <c r="I32" s="20">
        <v>3</v>
      </c>
      <c r="J32" s="20">
        <v>3</v>
      </c>
      <c r="K32" s="21"/>
      <c r="L32" s="18"/>
      <c r="M32" s="22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>
      <c r="A33" s="18">
        <v>17</v>
      </c>
      <c r="B33" s="18"/>
      <c r="C33" s="19" t="s">
        <v>109</v>
      </c>
      <c r="D33" s="14" t="s">
        <v>25</v>
      </c>
      <c r="E33" s="20" t="s">
        <v>25</v>
      </c>
      <c r="F33" s="20">
        <v>4</v>
      </c>
      <c r="G33" s="20">
        <v>2</v>
      </c>
      <c r="H33" s="20">
        <v>2</v>
      </c>
      <c r="I33" s="20" t="s">
        <v>25</v>
      </c>
      <c r="J33" s="20">
        <v>2</v>
      </c>
      <c r="K33" s="21"/>
      <c r="L33" s="18"/>
      <c r="M33" s="22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>
      <c r="A34" s="18">
        <v>18</v>
      </c>
      <c r="B34" s="18"/>
      <c r="C34" s="19" t="s">
        <v>110</v>
      </c>
      <c r="D34" s="14">
        <v>3</v>
      </c>
      <c r="E34" s="20">
        <v>3</v>
      </c>
      <c r="F34" s="20">
        <v>4</v>
      </c>
      <c r="G34" s="20">
        <v>2</v>
      </c>
      <c r="H34" s="20">
        <v>2</v>
      </c>
      <c r="I34" s="20" t="s">
        <v>25</v>
      </c>
      <c r="J34" s="20">
        <v>2</v>
      </c>
      <c r="K34" s="21"/>
      <c r="L34" s="18"/>
      <c r="M34" s="22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>
      <c r="A35" s="12">
        <v>19</v>
      </c>
      <c r="B35" s="18"/>
      <c r="C35" s="19" t="s">
        <v>111</v>
      </c>
      <c r="D35" s="14">
        <v>5</v>
      </c>
      <c r="E35" s="20">
        <v>5</v>
      </c>
      <c r="F35" s="20">
        <v>4</v>
      </c>
      <c r="G35" s="20">
        <v>4</v>
      </c>
      <c r="H35" s="20">
        <v>4</v>
      </c>
      <c r="I35" s="20">
        <v>3</v>
      </c>
      <c r="J35" s="20">
        <v>4</v>
      </c>
      <c r="K35" s="21"/>
      <c r="L35" s="18"/>
      <c r="M35" s="22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>
      <c r="A36" s="18">
        <v>20</v>
      </c>
      <c r="B36" s="18"/>
      <c r="C36" s="13" t="s">
        <v>112</v>
      </c>
      <c r="D36" s="14" t="s">
        <v>25</v>
      </c>
      <c r="E36" s="20" t="s">
        <v>25</v>
      </c>
      <c r="F36" s="20">
        <v>3</v>
      </c>
      <c r="G36" s="20">
        <v>2</v>
      </c>
      <c r="H36" s="20">
        <v>2</v>
      </c>
      <c r="I36" s="20" t="s">
        <v>25</v>
      </c>
      <c r="J36" s="20">
        <v>2</v>
      </c>
      <c r="K36" s="21"/>
      <c r="L36" s="18"/>
      <c r="M36" s="22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0.25" customHeight="1">
      <c r="A37" s="18">
        <v>21</v>
      </c>
      <c r="B37" s="18"/>
      <c r="C37" s="19" t="s">
        <v>113</v>
      </c>
      <c r="D37" s="14">
        <v>5</v>
      </c>
      <c r="E37" s="20">
        <v>5</v>
      </c>
      <c r="F37" s="20">
        <v>5</v>
      </c>
      <c r="G37" s="20">
        <v>5</v>
      </c>
      <c r="H37" s="20">
        <v>5</v>
      </c>
      <c r="I37" s="20">
        <v>5</v>
      </c>
      <c r="J37" s="20">
        <v>5</v>
      </c>
      <c r="K37" s="21"/>
      <c r="L37" s="18"/>
      <c r="M37" s="22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0.25" customHeight="1">
      <c r="A38" s="18">
        <v>22</v>
      </c>
      <c r="B38" s="18"/>
      <c r="C38" s="19" t="s">
        <v>114</v>
      </c>
      <c r="D38" s="14">
        <v>4</v>
      </c>
      <c r="E38" s="20">
        <v>5</v>
      </c>
      <c r="F38" s="20">
        <v>4</v>
      </c>
      <c r="G38" s="20">
        <v>4</v>
      </c>
      <c r="H38" s="20">
        <v>2</v>
      </c>
      <c r="I38" s="20">
        <v>4</v>
      </c>
      <c r="J38" s="20">
        <v>2</v>
      </c>
      <c r="K38" s="21"/>
      <c r="L38" s="18"/>
      <c r="M38" s="22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0.25" customHeight="1">
      <c r="A39" s="12">
        <v>23</v>
      </c>
      <c r="B39" s="18"/>
      <c r="C39" s="19"/>
      <c r="D39" s="35"/>
      <c r="E39" s="20"/>
      <c r="F39" s="20"/>
      <c r="G39" s="20"/>
      <c r="H39" s="20"/>
      <c r="I39" s="20"/>
      <c r="J39" s="20"/>
      <c r="K39" s="21"/>
      <c r="L39" s="18"/>
      <c r="M39" s="22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0.25" customHeight="1">
      <c r="A40" s="18">
        <v>24</v>
      </c>
      <c r="B40" s="18"/>
      <c r="C40" s="19"/>
      <c r="D40" s="35"/>
      <c r="E40" s="20"/>
      <c r="F40" s="20"/>
      <c r="G40" s="20"/>
      <c r="H40" s="20"/>
      <c r="I40" s="20"/>
      <c r="J40" s="20"/>
      <c r="K40" s="21"/>
      <c r="L40" s="18"/>
      <c r="M40" s="22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0.25" customHeight="1">
      <c r="A41" s="18">
        <v>25</v>
      </c>
      <c r="B41" s="18"/>
      <c r="C41" s="19"/>
      <c r="D41" s="35"/>
      <c r="E41" s="20"/>
      <c r="F41" s="20"/>
      <c r="G41" s="20"/>
      <c r="H41" s="20"/>
      <c r="I41" s="20"/>
      <c r="J41" s="20"/>
      <c r="K41" s="21"/>
      <c r="L41" s="18"/>
      <c r="M41" s="22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6.5" customHeight="1">
      <c r="A42" s="23"/>
      <c r="B42" s="23"/>
      <c r="C42" s="24" t="s">
        <v>43</v>
      </c>
      <c r="D42" s="25">
        <f t="shared" ref="D42:J42" si="0">AVERAGE(D17:D41)</f>
        <v>4.4444444444444446</v>
      </c>
      <c r="E42" s="25">
        <f t="shared" si="0"/>
        <v>4.4444444444444446</v>
      </c>
      <c r="F42" s="25">
        <f t="shared" si="0"/>
        <v>4.1818181818181817</v>
      </c>
      <c r="G42" s="25">
        <f t="shared" si="0"/>
        <v>3.7727272727272729</v>
      </c>
      <c r="H42" s="25">
        <f t="shared" si="0"/>
        <v>3.5909090909090908</v>
      </c>
      <c r="I42" s="25">
        <f t="shared" si="0"/>
        <v>3.9333333333333331</v>
      </c>
      <c r="J42" s="25">
        <f t="shared" si="0"/>
        <v>3</v>
      </c>
      <c r="K42" s="26">
        <f>L42+M42</f>
        <v>0</v>
      </c>
      <c r="L42" s="26">
        <f t="shared" ref="L42:M42" si="1">SUM(L17:L41)</f>
        <v>0</v>
      </c>
      <c r="M42" s="26">
        <f t="shared" si="1"/>
        <v>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6.5" customHeight="1">
      <c r="A43" s="23"/>
      <c r="B43" s="23"/>
      <c r="C43" s="24" t="s">
        <v>44</v>
      </c>
      <c r="D43" s="27">
        <f t="shared" ref="D43:J43" si="2">(D45+D46+D47)/SUM(D45:D48)*100</f>
        <v>77.272727272727266</v>
      </c>
      <c r="E43" s="27">
        <f t="shared" si="2"/>
        <v>81.818181818181827</v>
      </c>
      <c r="F43" s="27">
        <f t="shared" si="2"/>
        <v>100</v>
      </c>
      <c r="G43" s="27">
        <f t="shared" si="2"/>
        <v>77.272727272727266</v>
      </c>
      <c r="H43" s="27">
        <f t="shared" si="2"/>
        <v>59.090909090909093</v>
      </c>
      <c r="I43" s="27">
        <f t="shared" si="2"/>
        <v>68.181818181818173</v>
      </c>
      <c r="J43" s="27">
        <f t="shared" si="2"/>
        <v>50</v>
      </c>
      <c r="K43" s="23"/>
      <c r="L43" s="23"/>
      <c r="M43" s="2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6.5" customHeight="1">
      <c r="A44" s="23"/>
      <c r="B44" s="23"/>
      <c r="C44" s="24" t="s">
        <v>45</v>
      </c>
      <c r="D44" s="27">
        <f t="shared" ref="D44:J44" si="3">(D45+D46)/SUM(D45:D48)*100</f>
        <v>68.181818181818173</v>
      </c>
      <c r="E44" s="27">
        <f t="shared" si="3"/>
        <v>72.727272727272734</v>
      </c>
      <c r="F44" s="27">
        <f t="shared" si="3"/>
        <v>87.5</v>
      </c>
      <c r="G44" s="27">
        <f t="shared" si="3"/>
        <v>63.636363636363633</v>
      </c>
      <c r="H44" s="27">
        <f t="shared" si="3"/>
        <v>59.090909090909093</v>
      </c>
      <c r="I44" s="27">
        <f t="shared" si="3"/>
        <v>45.454545454545453</v>
      </c>
      <c r="J44" s="27">
        <f t="shared" si="3"/>
        <v>31.818181818181817</v>
      </c>
      <c r="K44" s="23"/>
      <c r="L44" s="23"/>
      <c r="M44" s="2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6.5" customHeight="1">
      <c r="A45" s="23"/>
      <c r="B45" s="23"/>
      <c r="C45" s="24">
        <v>5</v>
      </c>
      <c r="D45" s="28">
        <f t="shared" ref="D45:E45" si="4">COUNTIF(D$17:D$41,"5")</f>
        <v>12</v>
      </c>
      <c r="E45" s="28">
        <f t="shared" si="4"/>
        <v>10</v>
      </c>
      <c r="F45" s="28">
        <f>COUNTIF(F$17:F$41,"зач")</f>
        <v>0</v>
      </c>
      <c r="G45" s="28">
        <f t="shared" ref="G45:J45" si="5">COUNTIF(G$17:G$41,"5")</f>
        <v>8</v>
      </c>
      <c r="H45" s="28">
        <f t="shared" si="5"/>
        <v>9</v>
      </c>
      <c r="I45" s="28">
        <f t="shared" si="5"/>
        <v>4</v>
      </c>
      <c r="J45" s="28">
        <f t="shared" si="5"/>
        <v>4</v>
      </c>
      <c r="K45" s="23"/>
      <c r="L45" s="23"/>
      <c r="M45" s="2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6.5" customHeight="1">
      <c r="A46" s="23"/>
      <c r="B46" s="23"/>
      <c r="C46" s="24">
        <v>4</v>
      </c>
      <c r="D46" s="28">
        <f t="shared" ref="D46:J46" si="6">COUNTIF(D$17:D$41,"4")</f>
        <v>3</v>
      </c>
      <c r="E46" s="28">
        <f t="shared" si="6"/>
        <v>6</v>
      </c>
      <c r="F46" s="28">
        <f t="shared" si="6"/>
        <v>14</v>
      </c>
      <c r="G46" s="28">
        <f t="shared" si="6"/>
        <v>6</v>
      </c>
      <c r="H46" s="28">
        <f t="shared" si="6"/>
        <v>4</v>
      </c>
      <c r="I46" s="28">
        <f t="shared" si="6"/>
        <v>6</v>
      </c>
      <c r="J46" s="28">
        <f t="shared" si="6"/>
        <v>3</v>
      </c>
      <c r="K46" s="23"/>
      <c r="L46" s="23"/>
      <c r="M46" s="2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6.5" customHeight="1">
      <c r="A47" s="23"/>
      <c r="B47" s="23"/>
      <c r="C47" s="24">
        <v>3</v>
      </c>
      <c r="D47" s="28">
        <f t="shared" ref="D47:J47" si="7">COUNTIF(D$17:D$41,"3")</f>
        <v>2</v>
      </c>
      <c r="E47" s="28">
        <f t="shared" si="7"/>
        <v>2</v>
      </c>
      <c r="F47" s="28">
        <f t="shared" si="7"/>
        <v>2</v>
      </c>
      <c r="G47" s="28">
        <f t="shared" si="7"/>
        <v>3</v>
      </c>
      <c r="H47" s="28">
        <f t="shared" si="7"/>
        <v>0</v>
      </c>
      <c r="I47" s="28">
        <f t="shared" si="7"/>
        <v>5</v>
      </c>
      <c r="J47" s="28">
        <f t="shared" si="7"/>
        <v>4</v>
      </c>
      <c r="K47" s="23"/>
      <c r="L47" s="23"/>
      <c r="M47" s="2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6.5" customHeight="1">
      <c r="A48" s="23"/>
      <c r="B48" s="23"/>
      <c r="C48" s="24">
        <v>2</v>
      </c>
      <c r="D48" s="28">
        <f t="shared" ref="D48:J48" si="8">COUNTIF(D$17:D$41,"2")+COUNTIF(D$17:D$41,"н/а")</f>
        <v>5</v>
      </c>
      <c r="E48" s="28">
        <f t="shared" si="8"/>
        <v>4</v>
      </c>
      <c r="F48" s="28">
        <f t="shared" si="8"/>
        <v>0</v>
      </c>
      <c r="G48" s="28">
        <f t="shared" si="8"/>
        <v>5</v>
      </c>
      <c r="H48" s="28">
        <f t="shared" si="8"/>
        <v>9</v>
      </c>
      <c r="I48" s="28">
        <f t="shared" si="8"/>
        <v>7</v>
      </c>
      <c r="J48" s="28">
        <f t="shared" si="8"/>
        <v>11</v>
      </c>
      <c r="K48" s="23"/>
      <c r="L48" s="23"/>
      <c r="M48" s="2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6.5" customHeight="1">
      <c r="A49" s="23"/>
      <c r="B49" s="23"/>
      <c r="C49" s="29"/>
      <c r="D49" s="29"/>
      <c r="E49" s="23"/>
      <c r="F49" s="23"/>
      <c r="G49" s="23"/>
      <c r="H49" s="23"/>
      <c r="I49" s="23"/>
      <c r="J49" s="23"/>
      <c r="K49" s="23"/>
      <c r="L49" s="23"/>
      <c r="M49" s="2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23"/>
      <c r="L50" s="23"/>
      <c r="M50" s="2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20.25" customHeight="1">
      <c r="A51" s="137" t="s">
        <v>115</v>
      </c>
      <c r="B51" s="138"/>
      <c r="C51" s="138"/>
      <c r="D51" s="138"/>
      <c r="E51" s="138"/>
      <c r="F51" s="138"/>
      <c r="G51" s="138"/>
      <c r="H51" s="138"/>
      <c r="I51" s="138"/>
      <c r="J51" s="138"/>
      <c r="K51" s="23"/>
      <c r="L51" s="23"/>
      <c r="M51" s="2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6.5" customHeight="1">
      <c r="A52" s="23"/>
      <c r="B52" s="23"/>
      <c r="C52" s="29"/>
      <c r="D52" s="29"/>
      <c r="E52" s="23"/>
      <c r="F52" s="23"/>
      <c r="G52" s="23"/>
      <c r="H52" s="23"/>
      <c r="I52" s="23"/>
      <c r="J52" s="23"/>
      <c r="K52" s="23"/>
      <c r="L52" s="23"/>
      <c r="M52" s="2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6.5" customHeight="1">
      <c r="A53" s="23"/>
      <c r="B53" s="23"/>
      <c r="C53" s="29"/>
      <c r="D53" s="29"/>
      <c r="E53" s="23"/>
      <c r="F53" s="23"/>
      <c r="G53" s="23"/>
      <c r="H53" s="23"/>
      <c r="I53" s="23"/>
      <c r="J53" s="23"/>
      <c r="K53" s="23"/>
      <c r="L53" s="23"/>
      <c r="M53" s="2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23"/>
      <c r="K54" s="23"/>
      <c r="L54" s="23"/>
      <c r="M54" s="2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6.5" customHeight="1">
      <c r="A55" s="23"/>
      <c r="B55" s="23"/>
      <c r="C55" s="133" t="s">
        <v>49</v>
      </c>
      <c r="D55" s="134"/>
      <c r="E55" s="134"/>
      <c r="F55" s="134"/>
      <c r="G55" s="134"/>
      <c r="H55" s="135"/>
      <c r="I55" s="140">
        <f>SUM(E45:E48)</f>
        <v>22</v>
      </c>
      <c r="J55" s="135"/>
      <c r="K55" s="30"/>
      <c r="L55" s="23"/>
      <c r="M55" s="2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6.5" customHeight="1">
      <c r="A56" s="23"/>
      <c r="B56" s="23"/>
      <c r="C56" s="133" t="s">
        <v>50</v>
      </c>
      <c r="D56" s="134"/>
      <c r="E56" s="134"/>
      <c r="F56" s="134"/>
      <c r="G56" s="134"/>
      <c r="H56" s="135"/>
      <c r="I56" s="140"/>
      <c r="J56" s="135"/>
      <c r="K56" s="30"/>
      <c r="L56" s="23"/>
      <c r="M56" s="2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6.5" customHeight="1">
      <c r="A57" s="23"/>
      <c r="B57" s="23"/>
      <c r="C57" s="133" t="s">
        <v>51</v>
      </c>
      <c r="D57" s="134"/>
      <c r="E57" s="134"/>
      <c r="F57" s="134"/>
      <c r="G57" s="134"/>
      <c r="H57" s="135"/>
      <c r="I57" s="140">
        <f>COUNTIF($B$17:$B$41,"ОТЛ")</f>
        <v>0</v>
      </c>
      <c r="J57" s="135"/>
      <c r="K57" s="30"/>
      <c r="L57" s="23"/>
      <c r="M57" s="2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6.5" customHeight="1">
      <c r="A58" s="23"/>
      <c r="B58" s="23"/>
      <c r="C58" s="133" t="s">
        <v>52</v>
      </c>
      <c r="D58" s="134"/>
      <c r="E58" s="134"/>
      <c r="F58" s="134"/>
      <c r="G58" s="134"/>
      <c r="H58" s="135"/>
      <c r="I58" s="140">
        <f>COUNTIF($B$17:$B$41,"4-5")</f>
        <v>0</v>
      </c>
      <c r="J58" s="135"/>
      <c r="K58" s="30"/>
      <c r="L58" s="23"/>
      <c r="M58" s="2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6.5" customHeight="1">
      <c r="A59" s="23"/>
      <c r="B59" s="23"/>
      <c r="C59" s="133" t="s">
        <v>53</v>
      </c>
      <c r="D59" s="134"/>
      <c r="E59" s="134"/>
      <c r="F59" s="134"/>
      <c r="G59" s="134"/>
      <c r="H59" s="135"/>
      <c r="I59" s="140">
        <f>COUNTIF($B$17:$B$41,"4")</f>
        <v>0</v>
      </c>
      <c r="J59" s="135"/>
      <c r="K59" s="30"/>
      <c r="L59" s="23"/>
      <c r="M59" s="2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6.5" customHeight="1">
      <c r="A60" s="23"/>
      <c r="B60" s="23"/>
      <c r="C60" s="136" t="s">
        <v>54</v>
      </c>
      <c r="D60" s="134"/>
      <c r="E60" s="134"/>
      <c r="F60" s="134"/>
      <c r="G60" s="134"/>
      <c r="H60" s="135"/>
      <c r="I60" s="140">
        <f>COUNTIF($B$17:$B$41,"1/3")</f>
        <v>0</v>
      </c>
      <c r="J60" s="135"/>
      <c r="K60" s="30"/>
      <c r="L60" s="23"/>
      <c r="M60" s="2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6.5" customHeight="1">
      <c r="A61" s="23"/>
      <c r="B61" s="23"/>
      <c r="C61" s="133" t="s">
        <v>55</v>
      </c>
      <c r="D61" s="134"/>
      <c r="E61" s="134"/>
      <c r="F61" s="134"/>
      <c r="G61" s="134"/>
      <c r="H61" s="135"/>
      <c r="I61" s="140">
        <f>COUNTIF($B$17:$B$41,"НСП")</f>
        <v>0</v>
      </c>
      <c r="J61" s="135"/>
      <c r="K61" s="30"/>
      <c r="L61" s="23"/>
      <c r="M61" s="2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6.5" customHeight="1">
      <c r="A62" s="23"/>
      <c r="B62" s="23"/>
      <c r="C62" s="133" t="s">
        <v>56</v>
      </c>
      <c r="D62" s="134"/>
      <c r="E62" s="134"/>
      <c r="F62" s="134"/>
      <c r="G62" s="134"/>
      <c r="H62" s="135"/>
      <c r="I62" s="141">
        <f t="shared" ref="I62:I63" si="9">AVERAGE(E43:J43)</f>
        <v>72.72727272727272</v>
      </c>
      <c r="J62" s="135"/>
      <c r="K62" s="30"/>
      <c r="L62" s="23"/>
      <c r="M62" s="2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6.5" customHeight="1">
      <c r="A63" s="23"/>
      <c r="B63" s="23"/>
      <c r="C63" s="133" t="s">
        <v>57</v>
      </c>
      <c r="D63" s="134"/>
      <c r="E63" s="134"/>
      <c r="F63" s="134"/>
      <c r="G63" s="134"/>
      <c r="H63" s="135"/>
      <c r="I63" s="141">
        <f t="shared" si="9"/>
        <v>60.037878787878789</v>
      </c>
      <c r="J63" s="135"/>
      <c r="K63" s="30"/>
      <c r="L63" s="23"/>
      <c r="M63" s="2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6.5" customHeight="1">
      <c r="A64" s="23"/>
      <c r="B64" s="23"/>
      <c r="C64" s="133" t="s">
        <v>58</v>
      </c>
      <c r="D64" s="134"/>
      <c r="E64" s="134"/>
      <c r="F64" s="134"/>
      <c r="G64" s="134"/>
      <c r="H64" s="135"/>
      <c r="I64" s="141">
        <f>AVERAGE(E42:J42)</f>
        <v>3.8205387205387207</v>
      </c>
      <c r="J64" s="135"/>
      <c r="K64" s="30"/>
      <c r="L64" s="23"/>
      <c r="M64" s="2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 spans="1:31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 spans="1:31" ht="15.7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spans="1:31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spans="1:31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spans="1:31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spans="1:31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spans="1:31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spans="1:3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spans="1:31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spans="1:31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spans="1:31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spans="1:31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spans="1:31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spans="1:31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spans="1:31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spans="1:31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spans="1:31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spans="1:3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spans="1:31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spans="1:31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spans="1:31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spans="1:31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spans="1:31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spans="1:31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spans="1:31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spans="1:31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spans="1:31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spans="1:3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spans="1:31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spans="1:31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spans="1:31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spans="1:31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spans="1:31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spans="1:31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spans="1:31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spans="1:31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spans="1:31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spans="1:3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spans="1:31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spans="1:31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spans="1:31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spans="1:31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spans="1:31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spans="1:31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spans="1:31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spans="1:31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spans="1:31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spans="1:3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spans="1:31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spans="1:31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spans="1:31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spans="1:31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spans="1:31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spans="1:31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spans="1:31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spans="1:31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spans="1:31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spans="1:3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spans="1:31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spans="1:31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spans="1:31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spans="1:31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1:31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1:31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1:31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1:31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1:31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1: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1:31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1:31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1:31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1:31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1:31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1:31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1:31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1:31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spans="1:31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spans="1:3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spans="1:31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spans="1:31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spans="1:31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spans="1:31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spans="1:31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spans="1:31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spans="1:31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spans="1:31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spans="1:31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spans="1:3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spans="1:31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spans="1:31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spans="1:31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spans="1:31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spans="1:31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spans="1:31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spans="1:31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spans="1:31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spans="1:31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spans="1:3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spans="1:31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spans="1:31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spans="1:31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spans="1:31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spans="1:31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spans="1:31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spans="1:31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spans="1:31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spans="1:31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spans="1:3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spans="1:31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spans="1:31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spans="1:31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spans="1:31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spans="1:31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spans="1:31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spans="1:31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spans="1:31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spans="1:31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spans="1:3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spans="1:31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spans="1:31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spans="1:31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spans="1:31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spans="1:31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spans="1:31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  <row r="388" spans="1:31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</row>
    <row r="389" spans="1:31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</row>
    <row r="390" spans="1:31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</row>
    <row r="391" spans="1:3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</row>
    <row r="392" spans="1:31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</row>
    <row r="393" spans="1:31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</row>
    <row r="394" spans="1:31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</row>
    <row r="395" spans="1:31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</row>
    <row r="396" spans="1:31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</row>
    <row r="397" spans="1:31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</row>
    <row r="398" spans="1:31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</row>
    <row r="399" spans="1:31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</row>
    <row r="400" spans="1:31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</row>
    <row r="401" spans="1:3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</row>
    <row r="402" spans="1:31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</row>
    <row r="403" spans="1:31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</row>
    <row r="404" spans="1:31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</row>
    <row r="405" spans="1:31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</row>
    <row r="406" spans="1:31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</row>
    <row r="407" spans="1:31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</row>
    <row r="408" spans="1:31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</row>
    <row r="409" spans="1:31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</row>
    <row r="410" spans="1:31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</row>
    <row r="411" spans="1:3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</row>
    <row r="412" spans="1:31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</row>
    <row r="413" spans="1:31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</row>
    <row r="414" spans="1:31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</row>
    <row r="415" spans="1:31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</row>
    <row r="416" spans="1:31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</row>
    <row r="417" spans="1:31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</row>
    <row r="418" spans="1:31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</row>
    <row r="419" spans="1:31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</row>
    <row r="420" spans="1:31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</row>
    <row r="421" spans="1:3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</row>
    <row r="422" spans="1:31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</row>
    <row r="423" spans="1:31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</row>
    <row r="424" spans="1:31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</row>
    <row r="425" spans="1:31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</row>
    <row r="426" spans="1:31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</row>
    <row r="427" spans="1:31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</row>
    <row r="428" spans="1:31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</row>
    <row r="429" spans="1:31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</row>
    <row r="430" spans="1:31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</row>
    <row r="431" spans="1: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</row>
    <row r="432" spans="1:31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</row>
    <row r="433" spans="1:31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</row>
    <row r="434" spans="1:31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</row>
    <row r="435" spans="1:31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</row>
    <row r="436" spans="1:31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</row>
    <row r="437" spans="1:31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</row>
    <row r="438" spans="1:31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</row>
    <row r="439" spans="1:31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</row>
    <row r="440" spans="1:31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</row>
    <row r="441" spans="1:3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</row>
    <row r="442" spans="1:31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</row>
    <row r="443" spans="1:31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</row>
    <row r="444" spans="1:31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</row>
    <row r="445" spans="1:31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</row>
    <row r="446" spans="1:31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</row>
    <row r="447" spans="1:31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</row>
    <row r="448" spans="1:31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</row>
    <row r="449" spans="1:31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</row>
    <row r="450" spans="1:31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</row>
    <row r="451" spans="1:3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</row>
    <row r="452" spans="1:31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</row>
    <row r="453" spans="1:31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</row>
    <row r="454" spans="1:31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</row>
    <row r="455" spans="1:31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</row>
    <row r="456" spans="1:31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</row>
    <row r="457" spans="1:31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</row>
    <row r="458" spans="1:31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</row>
    <row r="459" spans="1:31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</row>
    <row r="460" spans="1:31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</row>
    <row r="461" spans="1:3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</row>
    <row r="462" spans="1:31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</row>
    <row r="463" spans="1:31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</row>
    <row r="464" spans="1:31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</row>
    <row r="465" spans="1:31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</row>
    <row r="466" spans="1:31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</row>
    <row r="467" spans="1:31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</row>
    <row r="468" spans="1:31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</row>
    <row r="469" spans="1:31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</row>
    <row r="470" spans="1:31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</row>
    <row r="471" spans="1:3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</row>
    <row r="472" spans="1:31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</row>
    <row r="473" spans="1:31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</row>
    <row r="474" spans="1:31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</row>
    <row r="475" spans="1:31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</row>
    <row r="476" spans="1:31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</row>
    <row r="477" spans="1:31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</row>
    <row r="478" spans="1:31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</row>
    <row r="479" spans="1:31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</row>
    <row r="480" spans="1:31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</row>
    <row r="481" spans="1:3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</row>
    <row r="482" spans="1:31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</row>
    <row r="483" spans="1:31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</row>
    <row r="484" spans="1:31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</row>
    <row r="485" spans="1:31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</row>
    <row r="486" spans="1:31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</row>
    <row r="487" spans="1:31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</row>
    <row r="488" spans="1:31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</row>
    <row r="489" spans="1:31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</row>
    <row r="490" spans="1:31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</row>
    <row r="491" spans="1:3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</row>
    <row r="492" spans="1:31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</row>
    <row r="493" spans="1:31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</row>
    <row r="494" spans="1:31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</row>
    <row r="495" spans="1:31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</row>
    <row r="496" spans="1:31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</row>
    <row r="497" spans="1:31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</row>
    <row r="498" spans="1:31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</row>
    <row r="499" spans="1:31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</row>
    <row r="500" spans="1:31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</row>
    <row r="501" spans="1:3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</row>
    <row r="502" spans="1:31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</row>
    <row r="503" spans="1:31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</row>
    <row r="504" spans="1:31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</row>
    <row r="505" spans="1:31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</row>
    <row r="506" spans="1:31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</row>
    <row r="507" spans="1:31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</row>
    <row r="508" spans="1:31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</row>
    <row r="509" spans="1:31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</row>
    <row r="510" spans="1:31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</row>
    <row r="511" spans="1:3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</row>
    <row r="512" spans="1:31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</row>
    <row r="513" spans="1:31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</row>
    <row r="514" spans="1:31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</row>
    <row r="515" spans="1:31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</row>
    <row r="516" spans="1:31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</row>
    <row r="517" spans="1:31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</row>
    <row r="518" spans="1:31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</row>
    <row r="519" spans="1:31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</row>
    <row r="520" spans="1:31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</row>
    <row r="521" spans="1:3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</row>
    <row r="522" spans="1:31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</row>
    <row r="523" spans="1:31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</row>
    <row r="524" spans="1:31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</row>
    <row r="525" spans="1:31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</row>
    <row r="526" spans="1:31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</row>
    <row r="527" spans="1:31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</row>
    <row r="528" spans="1:31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</row>
    <row r="529" spans="1:31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</row>
    <row r="530" spans="1:31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</row>
    <row r="531" spans="1: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</row>
    <row r="532" spans="1:31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</row>
    <row r="533" spans="1:31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 spans="1:31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</row>
    <row r="535" spans="1:31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</row>
    <row r="536" spans="1:31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</row>
    <row r="537" spans="1:31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</row>
    <row r="538" spans="1:31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</row>
    <row r="539" spans="1:31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</row>
    <row r="540" spans="1:31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</row>
    <row r="541" spans="1:3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</row>
    <row r="542" spans="1:31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</row>
    <row r="543" spans="1:31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</row>
    <row r="544" spans="1:31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</row>
    <row r="545" spans="1:31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</row>
    <row r="546" spans="1:31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</row>
    <row r="547" spans="1:31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</row>
    <row r="548" spans="1:31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</row>
    <row r="549" spans="1:31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</row>
    <row r="550" spans="1:31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</row>
    <row r="551" spans="1:3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</row>
    <row r="552" spans="1:31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</row>
    <row r="553" spans="1:31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</row>
    <row r="554" spans="1:31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</row>
    <row r="555" spans="1:31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</row>
    <row r="556" spans="1:31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</row>
    <row r="557" spans="1:31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</row>
    <row r="558" spans="1:31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</row>
    <row r="559" spans="1:31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</row>
    <row r="560" spans="1:31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</row>
    <row r="561" spans="1:3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</row>
    <row r="562" spans="1:31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</row>
    <row r="563" spans="1:31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</row>
    <row r="564" spans="1:31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</row>
    <row r="565" spans="1:31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</row>
    <row r="566" spans="1:31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</row>
    <row r="567" spans="1:31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</row>
    <row r="568" spans="1:31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</row>
    <row r="569" spans="1:31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</row>
    <row r="570" spans="1:31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</row>
    <row r="571" spans="1:3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</row>
    <row r="572" spans="1:31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</row>
    <row r="573" spans="1:31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</row>
    <row r="574" spans="1:31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</row>
    <row r="575" spans="1:31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</row>
    <row r="576" spans="1:31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</row>
    <row r="577" spans="1:31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</row>
    <row r="578" spans="1:31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</row>
    <row r="579" spans="1:31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</row>
    <row r="580" spans="1:31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</row>
    <row r="581" spans="1:3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</row>
    <row r="582" spans="1:31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</row>
    <row r="583" spans="1:31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</row>
    <row r="584" spans="1:31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</row>
    <row r="585" spans="1:31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</row>
    <row r="586" spans="1:31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</row>
    <row r="587" spans="1:31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</row>
    <row r="588" spans="1:31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</row>
    <row r="589" spans="1:31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</row>
    <row r="590" spans="1:31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</row>
    <row r="591" spans="1:3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</row>
    <row r="592" spans="1:31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</row>
    <row r="593" spans="1:31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</row>
    <row r="594" spans="1:31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</row>
    <row r="595" spans="1:31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</row>
    <row r="596" spans="1:31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</row>
    <row r="597" spans="1:31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</row>
    <row r="598" spans="1:31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</row>
    <row r="599" spans="1:31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</row>
    <row r="600" spans="1:31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</row>
    <row r="601" spans="1:3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</row>
    <row r="602" spans="1:31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</row>
    <row r="603" spans="1:31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</row>
    <row r="604" spans="1:31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</row>
    <row r="605" spans="1:31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</row>
    <row r="606" spans="1:31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</row>
    <row r="607" spans="1:31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</row>
    <row r="608" spans="1:31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</row>
    <row r="609" spans="1:31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</row>
    <row r="610" spans="1:31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</row>
    <row r="611" spans="1:3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</row>
    <row r="612" spans="1:31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</row>
    <row r="613" spans="1:31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</row>
    <row r="614" spans="1:31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</row>
    <row r="615" spans="1:31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</row>
    <row r="616" spans="1:31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</row>
    <row r="617" spans="1:31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</row>
    <row r="618" spans="1:31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</row>
    <row r="619" spans="1:31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</row>
    <row r="620" spans="1:31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</row>
    <row r="621" spans="1:3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</row>
    <row r="622" spans="1:31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</row>
    <row r="623" spans="1:31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</row>
    <row r="624" spans="1:31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</row>
    <row r="625" spans="1:31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</row>
    <row r="626" spans="1:31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</row>
    <row r="627" spans="1:31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</row>
    <row r="628" spans="1:31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</row>
    <row r="629" spans="1:31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</row>
    <row r="630" spans="1:31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</row>
    <row r="631" spans="1: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</row>
    <row r="632" spans="1:31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</row>
    <row r="633" spans="1:31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</row>
    <row r="634" spans="1:31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</row>
    <row r="635" spans="1:31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</row>
    <row r="636" spans="1:31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</row>
    <row r="637" spans="1:31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</row>
    <row r="638" spans="1:31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</row>
    <row r="639" spans="1:31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</row>
    <row r="640" spans="1:31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</row>
    <row r="641" spans="1:3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</row>
    <row r="642" spans="1:31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</row>
    <row r="643" spans="1:31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</row>
    <row r="644" spans="1:31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</row>
    <row r="645" spans="1:31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</row>
    <row r="646" spans="1:31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</row>
    <row r="647" spans="1:31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</row>
    <row r="648" spans="1:31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</row>
    <row r="649" spans="1:31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</row>
    <row r="650" spans="1:31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</row>
    <row r="651" spans="1:3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</row>
    <row r="652" spans="1:31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</row>
    <row r="653" spans="1:31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</row>
    <row r="654" spans="1:31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</row>
    <row r="655" spans="1:31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</row>
    <row r="656" spans="1:31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</row>
    <row r="657" spans="1:31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</row>
    <row r="658" spans="1:31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</row>
    <row r="659" spans="1:31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</row>
    <row r="660" spans="1:31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</row>
    <row r="661" spans="1:3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</row>
    <row r="662" spans="1:31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</row>
    <row r="663" spans="1:31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</row>
    <row r="664" spans="1:31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</row>
    <row r="665" spans="1:31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</row>
    <row r="666" spans="1:31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</row>
    <row r="667" spans="1:31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</row>
    <row r="668" spans="1:31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</row>
    <row r="669" spans="1:31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</row>
    <row r="670" spans="1:31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</row>
    <row r="671" spans="1:3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</row>
    <row r="672" spans="1:31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</row>
    <row r="673" spans="1:31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</row>
    <row r="674" spans="1:31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</row>
    <row r="675" spans="1:31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</row>
    <row r="676" spans="1:31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</row>
    <row r="677" spans="1:31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</row>
    <row r="678" spans="1:31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</row>
    <row r="679" spans="1:31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</row>
    <row r="680" spans="1:31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</row>
    <row r="681" spans="1:3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</row>
    <row r="682" spans="1:31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</row>
    <row r="683" spans="1:31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</row>
    <row r="684" spans="1:31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</row>
    <row r="685" spans="1:31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</row>
    <row r="686" spans="1:31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</row>
    <row r="687" spans="1:31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</row>
    <row r="688" spans="1:31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</row>
    <row r="689" spans="1:31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</row>
    <row r="690" spans="1:31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</row>
    <row r="691" spans="1:3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</row>
    <row r="692" spans="1:31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</row>
    <row r="693" spans="1:31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</row>
    <row r="694" spans="1:31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</row>
    <row r="695" spans="1:31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</row>
    <row r="696" spans="1:31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</row>
    <row r="697" spans="1:31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</row>
    <row r="698" spans="1:31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</row>
    <row r="699" spans="1:31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</row>
    <row r="700" spans="1:31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</row>
    <row r="701" spans="1:3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</row>
    <row r="702" spans="1:31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</row>
    <row r="703" spans="1:31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</row>
    <row r="704" spans="1:31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</row>
    <row r="705" spans="1:31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</row>
    <row r="706" spans="1:31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</row>
    <row r="707" spans="1:31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</row>
    <row r="708" spans="1:31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</row>
    <row r="709" spans="1:31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</row>
    <row r="710" spans="1:31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</row>
    <row r="711" spans="1:3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</row>
    <row r="712" spans="1:31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</row>
    <row r="713" spans="1:31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</row>
    <row r="714" spans="1:31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</row>
    <row r="715" spans="1:31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</row>
    <row r="716" spans="1:31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</row>
    <row r="717" spans="1:31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</row>
    <row r="718" spans="1:31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</row>
    <row r="719" spans="1:31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</row>
    <row r="720" spans="1:31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</row>
    <row r="721" spans="1:3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</row>
    <row r="722" spans="1:31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</row>
    <row r="723" spans="1:31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</row>
    <row r="724" spans="1:31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</row>
    <row r="725" spans="1:31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</row>
    <row r="726" spans="1:31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</row>
    <row r="727" spans="1:31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</row>
    <row r="728" spans="1:31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</row>
    <row r="729" spans="1:31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</row>
    <row r="730" spans="1:31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</row>
    <row r="731" spans="1: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</row>
    <row r="732" spans="1:31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</row>
    <row r="733" spans="1:31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</row>
    <row r="734" spans="1:31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</row>
    <row r="735" spans="1:31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</row>
    <row r="736" spans="1:31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</row>
    <row r="737" spans="1:31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</row>
    <row r="738" spans="1:31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</row>
    <row r="739" spans="1:31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</row>
    <row r="740" spans="1:31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</row>
    <row r="741" spans="1:3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</row>
    <row r="742" spans="1:31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</row>
    <row r="743" spans="1:31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</row>
    <row r="744" spans="1:31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</row>
    <row r="745" spans="1:31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</row>
    <row r="746" spans="1:31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</row>
    <row r="747" spans="1:31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</row>
    <row r="748" spans="1:31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</row>
    <row r="749" spans="1:31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</row>
    <row r="750" spans="1:31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</row>
    <row r="751" spans="1:3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</row>
    <row r="752" spans="1:31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</row>
    <row r="753" spans="1:31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</row>
    <row r="754" spans="1:31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</row>
    <row r="755" spans="1:31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</row>
    <row r="756" spans="1:31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</row>
    <row r="757" spans="1:31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</row>
    <row r="758" spans="1:31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</row>
    <row r="759" spans="1:31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</row>
    <row r="760" spans="1:31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</row>
    <row r="761" spans="1:3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</row>
    <row r="762" spans="1:31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</row>
    <row r="763" spans="1:31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</row>
    <row r="764" spans="1:31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</row>
    <row r="765" spans="1:31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</row>
    <row r="766" spans="1:31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</row>
    <row r="767" spans="1:31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</row>
    <row r="768" spans="1:31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</row>
    <row r="769" spans="1:31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</row>
    <row r="770" spans="1:31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</row>
    <row r="771" spans="1:3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</row>
    <row r="772" spans="1:31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</row>
    <row r="773" spans="1:31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</row>
    <row r="774" spans="1:31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</row>
    <row r="775" spans="1:31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</row>
    <row r="776" spans="1:31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</row>
    <row r="777" spans="1:31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</row>
    <row r="778" spans="1:31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</row>
    <row r="779" spans="1:31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</row>
    <row r="780" spans="1:31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</row>
    <row r="781" spans="1:3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</row>
    <row r="782" spans="1:31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</row>
    <row r="783" spans="1:31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</row>
    <row r="784" spans="1:31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</row>
    <row r="785" spans="1:31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</row>
    <row r="786" spans="1:31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</row>
    <row r="787" spans="1:31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</row>
    <row r="788" spans="1:31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</row>
    <row r="789" spans="1:31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</row>
    <row r="790" spans="1:31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</row>
    <row r="791" spans="1:3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</row>
    <row r="792" spans="1:31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</row>
    <row r="793" spans="1:31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</row>
    <row r="794" spans="1:31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</row>
    <row r="795" spans="1:31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</row>
    <row r="796" spans="1:31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</row>
    <row r="797" spans="1:31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</row>
    <row r="798" spans="1:31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</row>
    <row r="799" spans="1:31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</row>
    <row r="800" spans="1:31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</row>
    <row r="801" spans="1:3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</row>
    <row r="802" spans="1:31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</row>
    <row r="803" spans="1:31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</row>
    <row r="804" spans="1:31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</row>
    <row r="805" spans="1:31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</row>
    <row r="806" spans="1:31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</row>
    <row r="807" spans="1:31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</row>
    <row r="808" spans="1:31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</row>
    <row r="809" spans="1:31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</row>
    <row r="810" spans="1:31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</row>
    <row r="811" spans="1:3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</row>
    <row r="812" spans="1:31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</row>
    <row r="813" spans="1:31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</row>
    <row r="814" spans="1:31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</row>
    <row r="815" spans="1:31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</row>
    <row r="816" spans="1:31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</row>
    <row r="817" spans="1:31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</row>
    <row r="818" spans="1:31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</row>
    <row r="819" spans="1:31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</row>
    <row r="820" spans="1:31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</row>
    <row r="821" spans="1:3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</row>
    <row r="822" spans="1:31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</row>
    <row r="823" spans="1:31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</row>
    <row r="824" spans="1:31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</row>
    <row r="825" spans="1:31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</row>
    <row r="826" spans="1:31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</row>
    <row r="827" spans="1:31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</row>
    <row r="828" spans="1:31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</row>
    <row r="829" spans="1:31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</row>
    <row r="830" spans="1:31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</row>
    <row r="831" spans="1: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</row>
    <row r="832" spans="1:31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</row>
    <row r="833" spans="1:31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</row>
    <row r="834" spans="1:31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</row>
    <row r="835" spans="1:31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</row>
    <row r="836" spans="1:31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</row>
    <row r="837" spans="1:31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</row>
    <row r="838" spans="1:31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</row>
    <row r="839" spans="1:31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</row>
    <row r="840" spans="1:31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</row>
    <row r="841" spans="1:3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</row>
    <row r="842" spans="1:31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</row>
    <row r="843" spans="1:31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</row>
    <row r="844" spans="1:31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</row>
    <row r="845" spans="1:31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</row>
    <row r="846" spans="1:31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</row>
    <row r="847" spans="1:31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</row>
    <row r="848" spans="1:31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</row>
    <row r="849" spans="1:31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</row>
    <row r="850" spans="1:31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</row>
    <row r="851" spans="1:3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</row>
    <row r="852" spans="1:31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</row>
    <row r="853" spans="1:31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</row>
    <row r="854" spans="1:31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</row>
    <row r="855" spans="1:31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</row>
    <row r="856" spans="1:31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</row>
    <row r="857" spans="1:31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</row>
    <row r="858" spans="1:31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</row>
    <row r="859" spans="1:31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</row>
    <row r="860" spans="1:31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</row>
    <row r="861" spans="1:3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</row>
    <row r="862" spans="1:31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</row>
    <row r="863" spans="1:31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</row>
    <row r="864" spans="1:31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</row>
    <row r="865" spans="1:31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</row>
    <row r="866" spans="1:31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</row>
    <row r="867" spans="1:31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</row>
    <row r="868" spans="1:31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</row>
    <row r="869" spans="1:31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</row>
    <row r="870" spans="1:31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</row>
    <row r="871" spans="1:3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</row>
    <row r="872" spans="1:31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</row>
    <row r="873" spans="1:31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</row>
    <row r="874" spans="1:31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</row>
    <row r="875" spans="1:31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</row>
    <row r="876" spans="1:31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</row>
    <row r="877" spans="1:31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</row>
    <row r="878" spans="1:31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</row>
    <row r="879" spans="1:31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</row>
    <row r="880" spans="1:31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</row>
    <row r="881" spans="1:3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</row>
    <row r="882" spans="1:31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</row>
    <row r="883" spans="1:31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</row>
    <row r="884" spans="1:31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</row>
    <row r="885" spans="1:31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</row>
    <row r="886" spans="1:31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</row>
    <row r="887" spans="1:31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</row>
    <row r="888" spans="1:31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</row>
    <row r="889" spans="1:31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</row>
    <row r="890" spans="1:31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</row>
    <row r="891" spans="1:3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</row>
    <row r="892" spans="1:31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</row>
    <row r="893" spans="1:31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</row>
    <row r="894" spans="1:31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</row>
    <row r="895" spans="1:31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</row>
    <row r="896" spans="1:31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</row>
    <row r="897" spans="1:31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</row>
    <row r="898" spans="1:31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</row>
    <row r="899" spans="1:31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</row>
    <row r="900" spans="1:31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</row>
    <row r="901" spans="1:3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</row>
    <row r="902" spans="1:31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</row>
    <row r="903" spans="1:31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</row>
    <row r="904" spans="1:31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</row>
    <row r="905" spans="1:31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</row>
    <row r="906" spans="1:31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</row>
    <row r="907" spans="1:31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</row>
    <row r="908" spans="1:31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</row>
    <row r="909" spans="1:31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</row>
    <row r="910" spans="1:31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</row>
    <row r="911" spans="1:3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</row>
    <row r="912" spans="1:31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</row>
    <row r="913" spans="1:31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</row>
    <row r="914" spans="1:31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</row>
    <row r="915" spans="1:31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</row>
    <row r="916" spans="1:31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</row>
    <row r="917" spans="1:31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</row>
    <row r="918" spans="1:31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</row>
    <row r="919" spans="1:31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</row>
    <row r="920" spans="1:31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</row>
    <row r="921" spans="1:3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</row>
    <row r="922" spans="1:31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</row>
    <row r="923" spans="1:31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</row>
    <row r="924" spans="1:31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</row>
    <row r="925" spans="1:31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</row>
    <row r="926" spans="1:31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</row>
    <row r="927" spans="1:31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</row>
    <row r="928" spans="1:31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</row>
    <row r="929" spans="1:31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</row>
    <row r="930" spans="1:31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</row>
    <row r="931" spans="1: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</row>
    <row r="932" spans="1:31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</row>
    <row r="933" spans="1:31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</row>
    <row r="934" spans="1:31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</row>
    <row r="935" spans="1:31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</row>
    <row r="936" spans="1:31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</row>
    <row r="937" spans="1:31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</row>
    <row r="938" spans="1:31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</row>
    <row r="939" spans="1:31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</row>
    <row r="940" spans="1:31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</row>
    <row r="941" spans="1:3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</row>
    <row r="942" spans="1:31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</row>
    <row r="943" spans="1:31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</row>
    <row r="944" spans="1:31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</row>
    <row r="945" spans="1:31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</row>
    <row r="946" spans="1:31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</row>
    <row r="947" spans="1:31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</row>
    <row r="948" spans="1:31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</row>
    <row r="949" spans="1:31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</row>
    <row r="950" spans="1:31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</row>
    <row r="951" spans="1:3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</row>
    <row r="952" spans="1:31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</row>
    <row r="953" spans="1:31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</row>
    <row r="954" spans="1:31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</row>
    <row r="955" spans="1:31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</row>
    <row r="956" spans="1:31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</row>
    <row r="957" spans="1:31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</row>
    <row r="958" spans="1:31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</row>
    <row r="959" spans="1:31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</row>
    <row r="960" spans="1:31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</row>
    <row r="961" spans="1:3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</row>
    <row r="962" spans="1:31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</row>
    <row r="963" spans="1:31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</row>
    <row r="964" spans="1:31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</row>
    <row r="965" spans="1:31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</row>
    <row r="966" spans="1:31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</row>
    <row r="967" spans="1:31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</row>
    <row r="968" spans="1:31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</row>
    <row r="969" spans="1:31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</row>
    <row r="970" spans="1:31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</row>
    <row r="971" spans="1:3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</row>
    <row r="972" spans="1:31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</row>
    <row r="973" spans="1:31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</row>
    <row r="974" spans="1:31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</row>
    <row r="975" spans="1:31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</row>
    <row r="976" spans="1:31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</row>
    <row r="977" spans="1:31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</row>
    <row r="978" spans="1:31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</row>
    <row r="979" spans="1:31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</row>
    <row r="980" spans="1:31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</row>
    <row r="981" spans="1:3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</row>
    <row r="982" spans="1:31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</row>
    <row r="983" spans="1:31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</row>
    <row r="984" spans="1:31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</row>
    <row r="985" spans="1:31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</row>
    <row r="986" spans="1:31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</row>
    <row r="987" spans="1:31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</row>
    <row r="988" spans="1:31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</row>
    <row r="989" spans="1:31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</row>
    <row r="990" spans="1:31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</row>
    <row r="991" spans="1:3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</row>
    <row r="992" spans="1:31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</row>
    <row r="993" spans="1:31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</row>
    <row r="994" spans="1:31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</row>
    <row r="995" spans="1:31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</row>
    <row r="996" spans="1:31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</row>
    <row r="997" spans="1:31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</row>
    <row r="998" spans="1:31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</row>
    <row r="999" spans="1:31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</row>
    <row r="1000" spans="1:31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</row>
  </sheetData>
  <mergeCells count="40">
    <mergeCell ref="C59:H59"/>
    <mergeCell ref="I59:J59"/>
    <mergeCell ref="I60:J60"/>
    <mergeCell ref="C64:H64"/>
    <mergeCell ref="I64:J64"/>
    <mergeCell ref="C60:H60"/>
    <mergeCell ref="C61:H61"/>
    <mergeCell ref="I61:J61"/>
    <mergeCell ref="C62:H62"/>
    <mergeCell ref="I62:J62"/>
    <mergeCell ref="C63:H63"/>
    <mergeCell ref="I63:J63"/>
    <mergeCell ref="C56:H56"/>
    <mergeCell ref="I56:J56"/>
    <mergeCell ref="C57:H57"/>
    <mergeCell ref="I57:J57"/>
    <mergeCell ref="C58:H58"/>
    <mergeCell ref="I58:J58"/>
    <mergeCell ref="A50:J50"/>
    <mergeCell ref="A51:J51"/>
    <mergeCell ref="C54:I54"/>
    <mergeCell ref="C55:H55"/>
    <mergeCell ref="I55:J55"/>
    <mergeCell ref="A13:A15"/>
    <mergeCell ref="B13:B15"/>
    <mergeCell ref="K13:M14"/>
    <mergeCell ref="I14:I15"/>
    <mergeCell ref="J14:J15"/>
    <mergeCell ref="C13:C15"/>
    <mergeCell ref="D13:J13"/>
    <mergeCell ref="D14:D15"/>
    <mergeCell ref="E14:E15"/>
    <mergeCell ref="F14:F15"/>
    <mergeCell ref="G14:G15"/>
    <mergeCell ref="H14:H15"/>
    <mergeCell ref="A1:M1"/>
    <mergeCell ref="A2:M2"/>
    <mergeCell ref="A9:M9"/>
    <mergeCell ref="A10:M10"/>
    <mergeCell ref="A11:M11"/>
  </mergeCells>
  <conditionalFormatting sqref="D17:D38 E17:J41">
    <cfRule type="cellIs" dxfId="53" priority="1" operator="between">
      <formula>4</formula>
      <formula>5</formula>
    </cfRule>
    <cfRule type="cellIs" dxfId="52" priority="2" operator="equal">
      <formula>"н/а"</formula>
    </cfRule>
    <cfRule type="cellIs" dxfId="51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A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5" width="9.5" customWidth="1"/>
    <col min="6" max="6" width="9.33203125" customWidth="1"/>
    <col min="7" max="7" width="9.5" customWidth="1"/>
    <col min="8" max="10" width="9.33203125" customWidth="1"/>
    <col min="11" max="11" width="12.5" customWidth="1"/>
    <col min="12" max="12" width="8.1640625" customWidth="1"/>
    <col min="13" max="22" width="8.83203125" customWidth="1"/>
    <col min="23" max="27" width="9.1640625" customWidth="1"/>
  </cols>
  <sheetData>
    <row r="1" spans="1:27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6.75" customHeight="1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" customHeight="1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6.75" customHeight="1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6.75" customHeight="1">
      <c r="A6" s="1"/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6" customHeight="1">
      <c r="A7" s="1"/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" customHeight="1">
      <c r="A8" s="1"/>
      <c r="B8" s="1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>
      <c r="A10" s="119" t="s">
        <v>116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9" customHeight="1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20" t="s">
        <v>5</v>
      </c>
      <c r="B13" s="120" t="s">
        <v>6</v>
      </c>
      <c r="C13" s="120" t="s">
        <v>7</v>
      </c>
      <c r="D13" s="130" t="s">
        <v>8</v>
      </c>
      <c r="E13" s="124"/>
      <c r="F13" s="124"/>
      <c r="G13" s="124"/>
      <c r="H13" s="124"/>
      <c r="I13" s="124"/>
      <c r="J13" s="124"/>
      <c r="K13" s="123" t="s">
        <v>9</v>
      </c>
      <c r="L13" s="124"/>
      <c r="M13" s="125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60.25" customHeight="1">
      <c r="A14" s="121"/>
      <c r="B14" s="121"/>
      <c r="C14" s="121"/>
      <c r="D14" s="131" t="s">
        <v>87</v>
      </c>
      <c r="E14" s="131" t="s">
        <v>117</v>
      </c>
      <c r="F14" s="131" t="s">
        <v>89</v>
      </c>
      <c r="G14" s="131" t="s">
        <v>90</v>
      </c>
      <c r="H14" s="131" t="s">
        <v>91</v>
      </c>
      <c r="I14" s="131" t="s">
        <v>13</v>
      </c>
      <c r="J14" s="142" t="s">
        <v>92</v>
      </c>
      <c r="K14" s="126"/>
      <c r="L14" s="127"/>
      <c r="M14" s="128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">
      <c r="A15" s="122"/>
      <c r="B15" s="121"/>
      <c r="C15" s="122"/>
      <c r="D15" s="132"/>
      <c r="E15" s="132"/>
      <c r="F15" s="132"/>
      <c r="G15" s="132"/>
      <c r="H15" s="132"/>
      <c r="I15" s="132"/>
      <c r="J15" s="143"/>
      <c r="K15" s="38" t="s">
        <v>17</v>
      </c>
      <c r="L15" s="6" t="s">
        <v>18</v>
      </c>
      <c r="M15" s="7" t="s">
        <v>19</v>
      </c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0.25" customHeight="1">
      <c r="A16" s="8">
        <v>1</v>
      </c>
      <c r="B16" s="9">
        <v>2</v>
      </c>
      <c r="C16" s="9">
        <v>3</v>
      </c>
      <c r="D16" s="33">
        <v>4</v>
      </c>
      <c r="E16" s="33">
        <v>5</v>
      </c>
      <c r="F16" s="33">
        <v>6</v>
      </c>
      <c r="G16" s="33">
        <v>7</v>
      </c>
      <c r="H16" s="33">
        <v>8</v>
      </c>
      <c r="I16" s="33">
        <v>9</v>
      </c>
      <c r="J16" s="33">
        <v>10</v>
      </c>
      <c r="K16" s="8">
        <v>11</v>
      </c>
      <c r="L16" s="9">
        <v>12</v>
      </c>
      <c r="M16" s="34">
        <v>13</v>
      </c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0.25" customHeight="1">
      <c r="A17" s="12">
        <v>1</v>
      </c>
      <c r="B17" s="12"/>
      <c r="C17" s="13" t="s">
        <v>118</v>
      </c>
      <c r="D17" s="20">
        <v>5</v>
      </c>
      <c r="E17" s="14">
        <v>5</v>
      </c>
      <c r="F17" s="14">
        <v>5</v>
      </c>
      <c r="G17" s="14">
        <v>5</v>
      </c>
      <c r="H17" s="14">
        <v>5</v>
      </c>
      <c r="I17" s="14">
        <v>4</v>
      </c>
      <c r="J17" s="14">
        <v>5</v>
      </c>
      <c r="K17" s="15">
        <v>4</v>
      </c>
      <c r="L17" s="16">
        <v>4</v>
      </c>
      <c r="M17" s="17">
        <v>0</v>
      </c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0.25" customHeight="1">
      <c r="A18" s="18">
        <v>2</v>
      </c>
      <c r="B18" s="18"/>
      <c r="C18" s="19" t="s">
        <v>119</v>
      </c>
      <c r="D18" s="20">
        <v>4</v>
      </c>
      <c r="E18" s="20" t="s">
        <v>25</v>
      </c>
      <c r="F18" s="20">
        <v>4</v>
      </c>
      <c r="G18" s="20">
        <v>2</v>
      </c>
      <c r="H18" s="20">
        <v>3</v>
      </c>
      <c r="I18" s="20">
        <v>3</v>
      </c>
      <c r="J18" s="20">
        <v>2</v>
      </c>
      <c r="K18" s="21">
        <v>15</v>
      </c>
      <c r="L18" s="18">
        <v>15</v>
      </c>
      <c r="M18" s="22">
        <v>0</v>
      </c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0.25" customHeight="1">
      <c r="A19" s="18">
        <v>3</v>
      </c>
      <c r="B19" s="18"/>
      <c r="C19" s="19" t="s">
        <v>120</v>
      </c>
      <c r="D19" s="20">
        <v>4</v>
      </c>
      <c r="E19" s="20">
        <v>4</v>
      </c>
      <c r="F19" s="20">
        <v>4</v>
      </c>
      <c r="G19" s="20">
        <v>4</v>
      </c>
      <c r="H19" s="20">
        <v>5</v>
      </c>
      <c r="I19" s="20">
        <v>3</v>
      </c>
      <c r="J19" s="20">
        <v>3</v>
      </c>
      <c r="K19" s="21">
        <v>6</v>
      </c>
      <c r="L19" s="18">
        <v>4</v>
      </c>
      <c r="M19" s="22">
        <v>2</v>
      </c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0.25" customHeight="1">
      <c r="A20" s="12">
        <v>4</v>
      </c>
      <c r="B20" s="18"/>
      <c r="C20" s="19" t="s">
        <v>121</v>
      </c>
      <c r="D20" s="20" t="s">
        <v>25</v>
      </c>
      <c r="E20" s="20" t="s">
        <v>25</v>
      </c>
      <c r="F20" s="20">
        <v>4</v>
      </c>
      <c r="G20" s="20">
        <v>2</v>
      </c>
      <c r="H20" s="20">
        <v>2</v>
      </c>
      <c r="I20" s="20">
        <v>2</v>
      </c>
      <c r="J20" s="20">
        <v>2</v>
      </c>
      <c r="K20" s="21">
        <v>23</v>
      </c>
      <c r="L20" s="18">
        <v>11</v>
      </c>
      <c r="M20" s="22">
        <v>12</v>
      </c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0.25" customHeight="1">
      <c r="A21" s="18">
        <v>5</v>
      </c>
      <c r="B21" s="18"/>
      <c r="C21" s="19" t="s">
        <v>122</v>
      </c>
      <c r="D21" s="20">
        <v>4</v>
      </c>
      <c r="E21" s="20" t="s">
        <v>25</v>
      </c>
      <c r="F21" s="20">
        <v>4</v>
      </c>
      <c r="G21" s="20">
        <v>2</v>
      </c>
      <c r="H21" s="20">
        <v>3</v>
      </c>
      <c r="I21" s="20">
        <v>2</v>
      </c>
      <c r="J21" s="20">
        <v>2</v>
      </c>
      <c r="K21" s="21">
        <v>13</v>
      </c>
      <c r="L21" s="18">
        <v>13</v>
      </c>
      <c r="M21" s="22">
        <v>0</v>
      </c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0.25" customHeight="1">
      <c r="A22" s="18">
        <v>6</v>
      </c>
      <c r="B22" s="18"/>
      <c r="C22" s="19" t="s">
        <v>123</v>
      </c>
      <c r="D22" s="20">
        <v>4</v>
      </c>
      <c r="E22" s="20">
        <v>5</v>
      </c>
      <c r="F22" s="20">
        <v>4</v>
      </c>
      <c r="G22" s="20">
        <v>2</v>
      </c>
      <c r="H22" s="20">
        <v>4</v>
      </c>
      <c r="I22" s="20">
        <v>2</v>
      </c>
      <c r="J22" s="20">
        <v>5</v>
      </c>
      <c r="K22" s="21">
        <v>7</v>
      </c>
      <c r="L22" s="18">
        <v>7</v>
      </c>
      <c r="M22" s="22">
        <v>0</v>
      </c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0.25" customHeight="1">
      <c r="A23" s="12">
        <v>7</v>
      </c>
      <c r="B23" s="18"/>
      <c r="C23" s="19" t="s">
        <v>124</v>
      </c>
      <c r="D23" s="20">
        <v>2</v>
      </c>
      <c r="E23" s="20">
        <v>5</v>
      </c>
      <c r="F23" s="20">
        <v>4</v>
      </c>
      <c r="G23" s="20">
        <v>3</v>
      </c>
      <c r="H23" s="20">
        <v>2</v>
      </c>
      <c r="I23" s="20">
        <v>3</v>
      </c>
      <c r="J23" s="20">
        <v>2</v>
      </c>
      <c r="K23" s="21">
        <v>15</v>
      </c>
      <c r="L23" s="18">
        <v>5</v>
      </c>
      <c r="M23" s="22">
        <v>10</v>
      </c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0.25" customHeight="1">
      <c r="A24" s="18">
        <v>8</v>
      </c>
      <c r="B24" s="18"/>
      <c r="C24" s="13" t="s">
        <v>125</v>
      </c>
      <c r="D24" s="20">
        <v>2</v>
      </c>
      <c r="E24" s="20"/>
      <c r="F24" s="20">
        <v>5</v>
      </c>
      <c r="G24" s="20">
        <v>4</v>
      </c>
      <c r="H24" s="20">
        <v>4</v>
      </c>
      <c r="I24" s="20">
        <v>2</v>
      </c>
      <c r="J24" s="20">
        <v>3</v>
      </c>
      <c r="K24" s="21">
        <v>11</v>
      </c>
      <c r="L24" s="18">
        <v>2</v>
      </c>
      <c r="M24" s="22">
        <v>9</v>
      </c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0.25" customHeight="1">
      <c r="A25" s="18">
        <v>9</v>
      </c>
      <c r="B25" s="18"/>
      <c r="C25" s="19" t="s">
        <v>126</v>
      </c>
      <c r="D25" s="20">
        <v>5</v>
      </c>
      <c r="E25" s="20">
        <v>5</v>
      </c>
      <c r="F25" s="20">
        <v>5</v>
      </c>
      <c r="G25" s="20">
        <v>4</v>
      </c>
      <c r="H25" s="20">
        <v>4</v>
      </c>
      <c r="I25" s="20">
        <v>4</v>
      </c>
      <c r="J25" s="20">
        <v>3</v>
      </c>
      <c r="K25" s="21">
        <v>12</v>
      </c>
      <c r="L25" s="18">
        <v>0</v>
      </c>
      <c r="M25" s="22">
        <v>12</v>
      </c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0.25" customHeight="1">
      <c r="A26" s="12">
        <v>10</v>
      </c>
      <c r="B26" s="18"/>
      <c r="C26" s="19" t="s">
        <v>127</v>
      </c>
      <c r="D26" s="20">
        <v>5</v>
      </c>
      <c r="E26" s="20">
        <v>5</v>
      </c>
      <c r="F26" s="20">
        <v>4</v>
      </c>
      <c r="G26" s="20">
        <v>5</v>
      </c>
      <c r="H26" s="20">
        <v>5</v>
      </c>
      <c r="I26" s="20">
        <v>5</v>
      </c>
      <c r="J26" s="20">
        <v>5</v>
      </c>
      <c r="K26" s="21">
        <v>3</v>
      </c>
      <c r="L26" s="18">
        <v>3</v>
      </c>
      <c r="M26" s="22">
        <v>0</v>
      </c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0.25" customHeight="1">
      <c r="A27" s="18">
        <v>11</v>
      </c>
      <c r="B27" s="18"/>
      <c r="C27" s="19" t="s">
        <v>128</v>
      </c>
      <c r="D27" s="20">
        <v>4</v>
      </c>
      <c r="E27" s="20">
        <v>5</v>
      </c>
      <c r="F27" s="20">
        <v>4</v>
      </c>
      <c r="G27" s="20">
        <v>4</v>
      </c>
      <c r="H27" s="20">
        <v>5</v>
      </c>
      <c r="I27" s="20">
        <v>4</v>
      </c>
      <c r="J27" s="20">
        <v>4</v>
      </c>
      <c r="K27" s="21">
        <v>2</v>
      </c>
      <c r="L27" s="18">
        <v>0</v>
      </c>
      <c r="M27" s="22">
        <v>2</v>
      </c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0.25" customHeight="1">
      <c r="A28" s="18">
        <v>12</v>
      </c>
      <c r="B28" s="18"/>
      <c r="C28" s="19" t="s">
        <v>129</v>
      </c>
      <c r="D28" s="20" t="s">
        <v>25</v>
      </c>
      <c r="E28" s="20" t="s">
        <v>25</v>
      </c>
      <c r="F28" s="20">
        <v>2</v>
      </c>
      <c r="G28" s="20">
        <v>2</v>
      </c>
      <c r="H28" s="20">
        <v>2</v>
      </c>
      <c r="I28" s="20">
        <v>2</v>
      </c>
      <c r="J28" s="20">
        <v>2</v>
      </c>
      <c r="K28" s="21">
        <v>22</v>
      </c>
      <c r="L28" s="18">
        <v>0</v>
      </c>
      <c r="M28" s="22">
        <v>22</v>
      </c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0.25" customHeight="1">
      <c r="A29" s="12">
        <v>13</v>
      </c>
      <c r="B29" s="18"/>
      <c r="C29" s="19" t="s">
        <v>130</v>
      </c>
      <c r="D29" s="20">
        <v>5</v>
      </c>
      <c r="E29" s="20">
        <v>3</v>
      </c>
      <c r="F29" s="20">
        <v>4</v>
      </c>
      <c r="G29" s="20">
        <v>2</v>
      </c>
      <c r="H29" s="20">
        <v>2</v>
      </c>
      <c r="I29" s="20">
        <v>2</v>
      </c>
      <c r="J29" s="20">
        <v>2</v>
      </c>
      <c r="K29" s="21">
        <v>13</v>
      </c>
      <c r="L29" s="18">
        <v>9</v>
      </c>
      <c r="M29" s="22">
        <v>4</v>
      </c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0.25" customHeight="1">
      <c r="A30" s="18">
        <v>14</v>
      </c>
      <c r="B30" s="18"/>
      <c r="C30" s="19" t="s">
        <v>131</v>
      </c>
      <c r="D30" s="20">
        <v>5</v>
      </c>
      <c r="E30" s="20">
        <v>5</v>
      </c>
      <c r="F30" s="20">
        <v>4</v>
      </c>
      <c r="G30" s="20">
        <v>5</v>
      </c>
      <c r="H30" s="20">
        <v>5</v>
      </c>
      <c r="I30" s="20">
        <v>4</v>
      </c>
      <c r="J30" s="20">
        <v>5</v>
      </c>
      <c r="K30" s="21">
        <v>2</v>
      </c>
      <c r="L30" s="18">
        <v>2</v>
      </c>
      <c r="M30" s="22">
        <v>0</v>
      </c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0.25" customHeight="1">
      <c r="A31" s="18">
        <v>15</v>
      </c>
      <c r="B31" s="18"/>
      <c r="C31" s="19" t="s">
        <v>132</v>
      </c>
      <c r="D31" s="20">
        <v>5</v>
      </c>
      <c r="E31" s="20">
        <v>5</v>
      </c>
      <c r="F31" s="20">
        <v>5</v>
      </c>
      <c r="G31" s="20">
        <v>5</v>
      </c>
      <c r="H31" s="20">
        <v>5</v>
      </c>
      <c r="I31" s="20">
        <v>4</v>
      </c>
      <c r="J31" s="20">
        <v>4</v>
      </c>
      <c r="K31" s="21">
        <v>3</v>
      </c>
      <c r="L31" s="18">
        <v>3</v>
      </c>
      <c r="M31" s="22">
        <v>0</v>
      </c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9.5" customHeight="1">
      <c r="A32" s="12">
        <v>16</v>
      </c>
      <c r="B32" s="18"/>
      <c r="C32" s="19" t="s">
        <v>133</v>
      </c>
      <c r="D32" s="20">
        <v>3</v>
      </c>
      <c r="E32" s="20" t="s">
        <v>25</v>
      </c>
      <c r="F32" s="20">
        <v>4</v>
      </c>
      <c r="G32" s="20">
        <v>2</v>
      </c>
      <c r="H32" s="20">
        <v>4</v>
      </c>
      <c r="I32" s="20">
        <v>2</v>
      </c>
      <c r="J32" s="20">
        <v>2</v>
      </c>
      <c r="K32" s="21">
        <v>17</v>
      </c>
      <c r="L32" s="18">
        <v>3</v>
      </c>
      <c r="M32" s="22">
        <v>14</v>
      </c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.5" customHeight="1">
      <c r="A33" s="18">
        <v>17</v>
      </c>
      <c r="B33" s="18"/>
      <c r="C33" s="19" t="s">
        <v>134</v>
      </c>
      <c r="D33" s="20">
        <v>5</v>
      </c>
      <c r="E33" s="20">
        <v>5</v>
      </c>
      <c r="F33" s="20">
        <v>4</v>
      </c>
      <c r="G33" s="20">
        <v>4</v>
      </c>
      <c r="H33" s="20">
        <v>3</v>
      </c>
      <c r="I33" s="20">
        <v>2</v>
      </c>
      <c r="J33" s="20">
        <v>5</v>
      </c>
      <c r="K33" s="21">
        <v>5</v>
      </c>
      <c r="L33" s="18">
        <v>2</v>
      </c>
      <c r="M33" s="22">
        <v>3</v>
      </c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.5" customHeight="1">
      <c r="A34" s="18">
        <v>18</v>
      </c>
      <c r="B34" s="18"/>
      <c r="C34" s="19" t="s">
        <v>135</v>
      </c>
      <c r="D34" s="20">
        <v>5</v>
      </c>
      <c r="E34" s="20">
        <v>5</v>
      </c>
      <c r="F34" s="20">
        <v>4</v>
      </c>
      <c r="G34" s="20">
        <v>3</v>
      </c>
      <c r="H34" s="20">
        <v>5</v>
      </c>
      <c r="I34" s="20">
        <v>2</v>
      </c>
      <c r="J34" s="20">
        <v>5</v>
      </c>
      <c r="K34" s="21">
        <v>6</v>
      </c>
      <c r="L34" s="18">
        <v>6</v>
      </c>
      <c r="M34" s="22">
        <v>0</v>
      </c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.5" customHeight="1">
      <c r="A35" s="12">
        <v>19</v>
      </c>
      <c r="B35" s="18"/>
      <c r="C35" s="19" t="s">
        <v>136</v>
      </c>
      <c r="D35" s="20">
        <v>4</v>
      </c>
      <c r="E35" s="20">
        <v>5</v>
      </c>
      <c r="F35" s="20">
        <v>4</v>
      </c>
      <c r="G35" s="20">
        <v>4</v>
      </c>
      <c r="H35" s="20">
        <v>4</v>
      </c>
      <c r="I35" s="20">
        <v>2</v>
      </c>
      <c r="J35" s="20">
        <v>5</v>
      </c>
      <c r="K35" s="21">
        <v>5</v>
      </c>
      <c r="L35" s="18">
        <v>2</v>
      </c>
      <c r="M35" s="22">
        <v>3</v>
      </c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5" customHeight="1">
      <c r="A36" s="18">
        <v>20</v>
      </c>
      <c r="B36" s="18"/>
      <c r="C36" s="13" t="s">
        <v>137</v>
      </c>
      <c r="D36" s="20">
        <v>5</v>
      </c>
      <c r="E36" s="20">
        <v>5</v>
      </c>
      <c r="F36" s="20">
        <v>5</v>
      </c>
      <c r="G36" s="20">
        <v>5</v>
      </c>
      <c r="H36" s="20">
        <v>5</v>
      </c>
      <c r="I36" s="20">
        <v>4</v>
      </c>
      <c r="J36" s="20">
        <v>5</v>
      </c>
      <c r="K36" s="21">
        <v>4</v>
      </c>
      <c r="L36" s="18">
        <v>4</v>
      </c>
      <c r="M36" s="22">
        <v>0</v>
      </c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0.25" customHeight="1">
      <c r="A37" s="12">
        <v>21</v>
      </c>
      <c r="B37" s="12"/>
      <c r="C37" s="13" t="s">
        <v>138</v>
      </c>
      <c r="D37" s="20">
        <v>5</v>
      </c>
      <c r="E37" s="14">
        <v>3</v>
      </c>
      <c r="F37" s="14">
        <v>4</v>
      </c>
      <c r="G37" s="14">
        <v>2</v>
      </c>
      <c r="H37" s="14">
        <v>2</v>
      </c>
      <c r="I37" s="14">
        <v>3</v>
      </c>
      <c r="J37" s="14">
        <v>2</v>
      </c>
      <c r="K37" s="39">
        <v>20</v>
      </c>
      <c r="L37" s="12">
        <v>8</v>
      </c>
      <c r="M37" s="40">
        <v>12</v>
      </c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0.25" customHeight="1">
      <c r="A38" s="18">
        <v>22</v>
      </c>
      <c r="B38" s="18"/>
      <c r="C38" s="19" t="s">
        <v>139</v>
      </c>
      <c r="D38" s="20">
        <v>5</v>
      </c>
      <c r="E38" s="20">
        <v>5</v>
      </c>
      <c r="F38" s="20">
        <v>4</v>
      </c>
      <c r="G38" s="20">
        <v>2</v>
      </c>
      <c r="H38" s="20">
        <v>2</v>
      </c>
      <c r="I38" s="20">
        <v>2</v>
      </c>
      <c r="J38" s="20">
        <v>2</v>
      </c>
      <c r="K38" s="21">
        <v>7</v>
      </c>
      <c r="L38" s="18">
        <v>5</v>
      </c>
      <c r="M38" s="22">
        <v>2</v>
      </c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0.25" customHeight="1">
      <c r="A39" s="18">
        <v>23</v>
      </c>
      <c r="B39" s="18"/>
      <c r="C39" s="19" t="s">
        <v>140</v>
      </c>
      <c r="D39" s="20">
        <v>4</v>
      </c>
      <c r="E39" s="20">
        <v>5</v>
      </c>
      <c r="F39" s="20">
        <v>4</v>
      </c>
      <c r="G39" s="20">
        <v>4</v>
      </c>
      <c r="H39" s="20">
        <v>5</v>
      </c>
      <c r="I39" s="20">
        <v>5</v>
      </c>
      <c r="J39" s="20">
        <v>4</v>
      </c>
      <c r="K39" s="21">
        <v>0</v>
      </c>
      <c r="L39" s="18">
        <v>0</v>
      </c>
      <c r="M39" s="22">
        <v>0</v>
      </c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0.25" customHeight="1">
      <c r="A40" s="12">
        <v>24</v>
      </c>
      <c r="B40" s="18"/>
      <c r="C40" s="19"/>
      <c r="D40" s="35"/>
      <c r="E40" s="20"/>
      <c r="F40" s="20"/>
      <c r="G40" s="20"/>
      <c r="H40" s="20"/>
      <c r="I40" s="20"/>
      <c r="J40" s="20"/>
      <c r="K40" s="21"/>
      <c r="L40" s="18"/>
      <c r="M40" s="22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0.25" customHeight="1">
      <c r="A41" s="18">
        <v>25</v>
      </c>
      <c r="B41" s="18"/>
      <c r="C41" s="19"/>
      <c r="D41" s="35"/>
      <c r="E41" s="20"/>
      <c r="F41" s="20"/>
      <c r="G41" s="20"/>
      <c r="H41" s="20"/>
      <c r="I41" s="20"/>
      <c r="J41" s="20"/>
      <c r="K41" s="21"/>
      <c r="L41" s="18"/>
      <c r="M41" s="22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23"/>
      <c r="B42" s="23"/>
      <c r="C42" s="24" t="s">
        <v>43</v>
      </c>
      <c r="D42" s="25">
        <f t="shared" ref="D42:J42" si="0">AVERAGE(D17:D41)</f>
        <v>4.2857142857142856</v>
      </c>
      <c r="E42" s="25">
        <f t="shared" si="0"/>
        <v>4.7058823529411766</v>
      </c>
      <c r="F42" s="25">
        <f t="shared" si="0"/>
        <v>4.1304347826086953</v>
      </c>
      <c r="G42" s="25">
        <f t="shared" si="0"/>
        <v>3.347826086956522</v>
      </c>
      <c r="H42" s="25">
        <f t="shared" si="0"/>
        <v>3.7391304347826089</v>
      </c>
      <c r="I42" s="25">
        <f t="shared" si="0"/>
        <v>2.9565217391304346</v>
      </c>
      <c r="J42" s="25">
        <f t="shared" si="0"/>
        <v>3.4347826086956523</v>
      </c>
      <c r="K42" s="26">
        <f>L42+M42</f>
        <v>215</v>
      </c>
      <c r="L42" s="26">
        <f t="shared" ref="L42:M42" si="1">SUM(L17:L41)</f>
        <v>108</v>
      </c>
      <c r="M42" s="26">
        <f t="shared" si="1"/>
        <v>107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23"/>
      <c r="B43" s="23"/>
      <c r="C43" s="24" t="s">
        <v>44</v>
      </c>
      <c r="D43" s="27">
        <f t="shared" ref="D43:J43" si="2">(D45+D46+D47)/SUM(D45:D48)*100</f>
        <v>82.608695652173907</v>
      </c>
      <c r="E43" s="27">
        <f t="shared" si="2"/>
        <v>77.272727272727266</v>
      </c>
      <c r="F43" s="27">
        <f t="shared" si="2"/>
        <v>94.444444444444443</v>
      </c>
      <c r="G43" s="27">
        <f t="shared" si="2"/>
        <v>60.869565217391312</v>
      </c>
      <c r="H43" s="27">
        <f t="shared" si="2"/>
        <v>73.91304347826086</v>
      </c>
      <c r="I43" s="27">
        <f t="shared" si="2"/>
        <v>52.173913043478258</v>
      </c>
      <c r="J43" s="27">
        <f t="shared" si="2"/>
        <v>60.869565217391312</v>
      </c>
      <c r="K43" s="23"/>
      <c r="L43" s="23"/>
      <c r="M43" s="2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23"/>
      <c r="B44" s="23"/>
      <c r="C44" s="24" t="s">
        <v>45</v>
      </c>
      <c r="D44" s="27">
        <f t="shared" ref="D44:J44" si="3">(D45+D46)/SUM(D45:D48)*100</f>
        <v>78.260869565217391</v>
      </c>
      <c r="E44" s="27">
        <f t="shared" si="3"/>
        <v>68.181818181818173</v>
      </c>
      <c r="F44" s="27">
        <f t="shared" si="3"/>
        <v>94.444444444444443</v>
      </c>
      <c r="G44" s="27">
        <f t="shared" si="3"/>
        <v>52.173913043478258</v>
      </c>
      <c r="H44" s="27">
        <f t="shared" si="3"/>
        <v>60.869565217391312</v>
      </c>
      <c r="I44" s="27">
        <f t="shared" si="3"/>
        <v>34.782608695652172</v>
      </c>
      <c r="J44" s="27">
        <f t="shared" si="3"/>
        <v>47.826086956521742</v>
      </c>
      <c r="K44" s="23"/>
      <c r="L44" s="23"/>
      <c r="M44" s="2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23"/>
      <c r="B45" s="23"/>
      <c r="C45" s="24">
        <v>5</v>
      </c>
      <c r="D45" s="28">
        <f t="shared" ref="D45:E45" si="4">COUNTIF(D$17:D$41,"5")</f>
        <v>11</v>
      </c>
      <c r="E45" s="28">
        <f t="shared" si="4"/>
        <v>14</v>
      </c>
      <c r="F45" s="28">
        <f>COUNTIF(F$17:F$41,"зач")</f>
        <v>0</v>
      </c>
      <c r="G45" s="28">
        <f t="shared" ref="G45:J45" si="5">COUNTIF(G$17:G$41,"5")</f>
        <v>5</v>
      </c>
      <c r="H45" s="28">
        <f t="shared" si="5"/>
        <v>9</v>
      </c>
      <c r="I45" s="28">
        <f t="shared" si="5"/>
        <v>2</v>
      </c>
      <c r="J45" s="28">
        <f t="shared" si="5"/>
        <v>8</v>
      </c>
      <c r="K45" s="23"/>
      <c r="L45" s="23"/>
      <c r="M45" s="2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23"/>
      <c r="B46" s="23"/>
      <c r="C46" s="24">
        <v>4</v>
      </c>
      <c r="D46" s="28">
        <f t="shared" ref="D46:J46" si="6">COUNTIF(D$17:D$41,"4")</f>
        <v>7</v>
      </c>
      <c r="E46" s="28">
        <f t="shared" si="6"/>
        <v>1</v>
      </c>
      <c r="F46" s="28">
        <f t="shared" si="6"/>
        <v>17</v>
      </c>
      <c r="G46" s="28">
        <f t="shared" si="6"/>
        <v>7</v>
      </c>
      <c r="H46" s="28">
        <f t="shared" si="6"/>
        <v>5</v>
      </c>
      <c r="I46" s="28">
        <f t="shared" si="6"/>
        <v>6</v>
      </c>
      <c r="J46" s="28">
        <f t="shared" si="6"/>
        <v>3</v>
      </c>
      <c r="K46" s="23"/>
      <c r="L46" s="23"/>
      <c r="M46" s="2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23"/>
      <c r="B47" s="23"/>
      <c r="C47" s="24">
        <v>3</v>
      </c>
      <c r="D47" s="28">
        <f t="shared" ref="D47:J47" si="7">COUNTIF(D$17:D$41,"3")</f>
        <v>1</v>
      </c>
      <c r="E47" s="28">
        <f t="shared" si="7"/>
        <v>2</v>
      </c>
      <c r="F47" s="28">
        <f t="shared" si="7"/>
        <v>0</v>
      </c>
      <c r="G47" s="28">
        <f t="shared" si="7"/>
        <v>2</v>
      </c>
      <c r="H47" s="28">
        <f t="shared" si="7"/>
        <v>3</v>
      </c>
      <c r="I47" s="28">
        <f t="shared" si="7"/>
        <v>4</v>
      </c>
      <c r="J47" s="28">
        <f t="shared" si="7"/>
        <v>3</v>
      </c>
      <c r="K47" s="23"/>
      <c r="L47" s="23"/>
      <c r="M47" s="2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23"/>
      <c r="B48" s="23"/>
      <c r="C48" s="24">
        <v>2</v>
      </c>
      <c r="D48" s="28">
        <f t="shared" ref="D48:J48" si="8">COUNTIF(D$17:D$41,"2")+COUNTIF(D$17:D$41,"н/а")</f>
        <v>4</v>
      </c>
      <c r="E48" s="28">
        <f t="shared" si="8"/>
        <v>5</v>
      </c>
      <c r="F48" s="28">
        <f t="shared" si="8"/>
        <v>1</v>
      </c>
      <c r="G48" s="28">
        <f t="shared" si="8"/>
        <v>9</v>
      </c>
      <c r="H48" s="28">
        <f t="shared" si="8"/>
        <v>6</v>
      </c>
      <c r="I48" s="28">
        <f t="shared" si="8"/>
        <v>11</v>
      </c>
      <c r="J48" s="28">
        <f t="shared" si="8"/>
        <v>9</v>
      </c>
      <c r="K48" s="23"/>
      <c r="L48" s="23"/>
      <c r="M48" s="2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23"/>
      <c r="B49" s="23"/>
      <c r="C49" s="29"/>
      <c r="D49" s="29"/>
      <c r="E49" s="23"/>
      <c r="F49" s="23"/>
      <c r="G49" s="23"/>
      <c r="H49" s="23"/>
      <c r="I49" s="23"/>
      <c r="J49" s="23"/>
      <c r="K49" s="23"/>
      <c r="L49" s="23"/>
      <c r="M49" s="2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23"/>
      <c r="L50" s="23"/>
      <c r="M50" s="2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0.25" customHeight="1">
      <c r="A51" s="137" t="s">
        <v>141</v>
      </c>
      <c r="B51" s="138"/>
      <c r="C51" s="138"/>
      <c r="D51" s="138"/>
      <c r="E51" s="138"/>
      <c r="F51" s="138"/>
      <c r="G51" s="138"/>
      <c r="H51" s="138"/>
      <c r="I51" s="138"/>
      <c r="J51" s="138"/>
      <c r="K51" s="23"/>
      <c r="L51" s="23"/>
      <c r="M51" s="2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23"/>
      <c r="B52" s="23"/>
      <c r="C52" s="29"/>
      <c r="D52" s="29"/>
      <c r="E52" s="23"/>
      <c r="F52" s="23"/>
      <c r="G52" s="23"/>
      <c r="H52" s="23"/>
      <c r="I52" s="23"/>
      <c r="J52" s="23"/>
      <c r="K52" s="23"/>
      <c r="L52" s="23"/>
      <c r="M52" s="2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23"/>
      <c r="B53" s="23"/>
      <c r="C53" s="29"/>
      <c r="D53" s="29"/>
      <c r="E53" s="23"/>
      <c r="F53" s="23"/>
      <c r="G53" s="23"/>
      <c r="H53" s="23"/>
      <c r="I53" s="23"/>
      <c r="J53" s="23"/>
      <c r="K53" s="23"/>
      <c r="L53" s="23"/>
      <c r="M53" s="2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23"/>
      <c r="K54" s="23"/>
      <c r="L54" s="23"/>
      <c r="M54" s="2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23"/>
      <c r="B55" s="23"/>
      <c r="C55" s="133" t="s">
        <v>49</v>
      </c>
      <c r="D55" s="134"/>
      <c r="E55" s="134"/>
      <c r="F55" s="134"/>
      <c r="G55" s="135"/>
      <c r="H55" s="36"/>
      <c r="I55" s="140">
        <v>23</v>
      </c>
      <c r="J55" s="135"/>
      <c r="K55" s="30"/>
      <c r="L55" s="23"/>
      <c r="M55" s="2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23"/>
      <c r="B56" s="23"/>
      <c r="C56" s="133" t="s">
        <v>50</v>
      </c>
      <c r="D56" s="134"/>
      <c r="E56" s="134"/>
      <c r="F56" s="134"/>
      <c r="G56" s="135"/>
      <c r="H56" s="36"/>
      <c r="I56" s="140"/>
      <c r="J56" s="135"/>
      <c r="K56" s="30"/>
      <c r="L56" s="23"/>
      <c r="M56" s="2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23"/>
      <c r="B57" s="23"/>
      <c r="C57" s="133" t="s">
        <v>51</v>
      </c>
      <c r="D57" s="134"/>
      <c r="E57" s="134"/>
      <c r="F57" s="134"/>
      <c r="G57" s="135"/>
      <c r="H57" s="36"/>
      <c r="I57" s="140">
        <f>COUNTIF($B$17:$B$41,"ОТЛ")</f>
        <v>0</v>
      </c>
      <c r="J57" s="135"/>
      <c r="K57" s="30"/>
      <c r="L57" s="23"/>
      <c r="M57" s="2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23"/>
      <c r="B58" s="23"/>
      <c r="C58" s="133" t="s">
        <v>52</v>
      </c>
      <c r="D58" s="134"/>
      <c r="E58" s="134"/>
      <c r="F58" s="134"/>
      <c r="G58" s="135"/>
      <c r="H58" s="36"/>
      <c r="I58" s="140">
        <f>COUNTIF($B$17:$B$41,"4-5")</f>
        <v>0</v>
      </c>
      <c r="J58" s="135"/>
      <c r="K58" s="30"/>
      <c r="L58" s="23"/>
      <c r="M58" s="2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23"/>
      <c r="B59" s="23"/>
      <c r="C59" s="133" t="s">
        <v>53</v>
      </c>
      <c r="D59" s="134"/>
      <c r="E59" s="134"/>
      <c r="F59" s="134"/>
      <c r="G59" s="135"/>
      <c r="H59" s="36"/>
      <c r="I59" s="140">
        <f>COUNTIF($B$17:$B$41,"4")</f>
        <v>0</v>
      </c>
      <c r="J59" s="135"/>
      <c r="K59" s="30"/>
      <c r="L59" s="23"/>
      <c r="M59" s="2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23"/>
      <c r="B60" s="23"/>
      <c r="C60" s="136" t="s">
        <v>54</v>
      </c>
      <c r="D60" s="134"/>
      <c r="E60" s="134"/>
      <c r="F60" s="134"/>
      <c r="G60" s="135"/>
      <c r="H60" s="36"/>
      <c r="I60" s="140">
        <f>COUNTIF($B$17:$B$41,"1/3")</f>
        <v>0</v>
      </c>
      <c r="J60" s="135"/>
      <c r="K60" s="30"/>
      <c r="L60" s="23"/>
      <c r="M60" s="2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23"/>
      <c r="B61" s="23"/>
      <c r="C61" s="133" t="s">
        <v>55</v>
      </c>
      <c r="D61" s="134"/>
      <c r="E61" s="134"/>
      <c r="F61" s="134"/>
      <c r="G61" s="135"/>
      <c r="H61" s="36"/>
      <c r="I61" s="140">
        <f>COUNTIF($B$17:$B$41,"НСП")</f>
        <v>0</v>
      </c>
      <c r="J61" s="135"/>
      <c r="K61" s="30"/>
      <c r="L61" s="23"/>
      <c r="M61" s="2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23"/>
      <c r="B62" s="23"/>
      <c r="C62" s="133" t="s">
        <v>56</v>
      </c>
      <c r="D62" s="134"/>
      <c r="E62" s="134"/>
      <c r="F62" s="134"/>
      <c r="G62" s="135"/>
      <c r="H62" s="36"/>
      <c r="I62" s="141">
        <f t="shared" ref="I62:I63" si="9">AVERAGE(E43:J43)</f>
        <v>69.923876445615576</v>
      </c>
      <c r="J62" s="135"/>
      <c r="K62" s="30"/>
      <c r="L62" s="23"/>
      <c r="M62" s="2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23"/>
      <c r="B63" s="23"/>
      <c r="C63" s="133" t="s">
        <v>57</v>
      </c>
      <c r="D63" s="134"/>
      <c r="E63" s="134"/>
      <c r="F63" s="134"/>
      <c r="G63" s="135"/>
      <c r="H63" s="36"/>
      <c r="I63" s="141">
        <f t="shared" si="9"/>
        <v>59.713072756551021</v>
      </c>
      <c r="J63" s="135"/>
      <c r="K63" s="30"/>
      <c r="L63" s="23"/>
      <c r="M63" s="2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23"/>
      <c r="B64" s="23"/>
      <c r="C64" s="133" t="s">
        <v>58</v>
      </c>
      <c r="D64" s="134"/>
      <c r="E64" s="134"/>
      <c r="F64" s="134"/>
      <c r="G64" s="135"/>
      <c r="H64" s="36"/>
      <c r="I64" s="141">
        <f>AVERAGE(E42:J42)</f>
        <v>3.7190963341858487</v>
      </c>
      <c r="J64" s="135"/>
      <c r="K64" s="30"/>
      <c r="L64" s="23"/>
      <c r="M64" s="2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5.7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/>
    <row r="266" spans="1:27" ht="15.75" customHeight="1"/>
    <row r="267" spans="1:27" ht="15.75" customHeight="1"/>
    <row r="268" spans="1:27" ht="15.75" customHeight="1"/>
    <row r="269" spans="1:27" ht="15.75" customHeight="1"/>
    <row r="270" spans="1:27" ht="15.75" customHeight="1"/>
    <row r="271" spans="1:27" ht="15.75" customHeight="1"/>
    <row r="272" spans="1:2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C64:G64"/>
    <mergeCell ref="I64:J64"/>
    <mergeCell ref="C58:G58"/>
    <mergeCell ref="I58:J58"/>
    <mergeCell ref="C59:G59"/>
    <mergeCell ref="I59:J59"/>
    <mergeCell ref="C60:G60"/>
    <mergeCell ref="I60:J60"/>
    <mergeCell ref="I61:J61"/>
    <mergeCell ref="C61:G61"/>
    <mergeCell ref="C62:G62"/>
    <mergeCell ref="I62:J62"/>
    <mergeCell ref="C63:G63"/>
    <mergeCell ref="I63:J63"/>
    <mergeCell ref="I56:J56"/>
    <mergeCell ref="I57:J57"/>
    <mergeCell ref="A50:J50"/>
    <mergeCell ref="A51:J51"/>
    <mergeCell ref="C54:I54"/>
    <mergeCell ref="C55:G55"/>
    <mergeCell ref="I55:J55"/>
    <mergeCell ref="C56:G56"/>
    <mergeCell ref="C57:G57"/>
    <mergeCell ref="A13:A15"/>
    <mergeCell ref="B13:B15"/>
    <mergeCell ref="K13:M14"/>
    <mergeCell ref="I14:I15"/>
    <mergeCell ref="J14:J15"/>
    <mergeCell ref="C13:C15"/>
    <mergeCell ref="D13:J13"/>
    <mergeCell ref="D14:D15"/>
    <mergeCell ref="E14:E15"/>
    <mergeCell ref="F14:F15"/>
    <mergeCell ref="G14:G15"/>
    <mergeCell ref="H14:H15"/>
    <mergeCell ref="A1:M1"/>
    <mergeCell ref="A2:M2"/>
    <mergeCell ref="A9:M9"/>
    <mergeCell ref="A10:M10"/>
    <mergeCell ref="A11:M11"/>
  </mergeCells>
  <conditionalFormatting sqref="D17:D39 E17:J41">
    <cfRule type="cellIs" dxfId="50" priority="1" operator="between">
      <formula>4</formula>
      <formula>5</formula>
    </cfRule>
    <cfRule type="cellIs" dxfId="49" priority="2" operator="equal">
      <formula>"н/а"</formula>
    </cfRule>
    <cfRule type="cellIs" dxfId="48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AE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5" width="9.5" customWidth="1"/>
    <col min="6" max="6" width="9.33203125" customWidth="1"/>
    <col min="7" max="7" width="9.5" customWidth="1"/>
    <col min="8" max="10" width="9.33203125" customWidth="1"/>
    <col min="11" max="11" width="12.5" customWidth="1"/>
    <col min="12" max="12" width="8.1640625" customWidth="1"/>
    <col min="13" max="26" width="8.83203125" customWidth="1"/>
    <col min="27" max="31" width="9.1640625" customWidth="1"/>
  </cols>
  <sheetData>
    <row r="1" spans="1:31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9" customHeight="1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6.75" customHeight="1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6.75" customHeight="1">
      <c r="A6" s="1"/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6" customHeight="1">
      <c r="A7" s="1"/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6" customHeight="1">
      <c r="A8" s="1"/>
      <c r="B8" s="1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6">
      <c r="A10" s="119" t="s">
        <v>142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9" customHeight="1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>
      <c r="A13" s="120" t="s">
        <v>5</v>
      </c>
      <c r="B13" s="120" t="s">
        <v>6</v>
      </c>
      <c r="C13" s="120" t="s">
        <v>7</v>
      </c>
      <c r="D13" s="130" t="s">
        <v>8</v>
      </c>
      <c r="E13" s="124"/>
      <c r="F13" s="124"/>
      <c r="G13" s="124"/>
      <c r="H13" s="124"/>
      <c r="I13" s="124"/>
      <c r="J13" s="124"/>
      <c r="K13" s="123" t="s">
        <v>9</v>
      </c>
      <c r="L13" s="124"/>
      <c r="M13" s="125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60.25" customHeight="1">
      <c r="A14" s="121"/>
      <c r="B14" s="121"/>
      <c r="C14" s="121"/>
      <c r="D14" s="131" t="s">
        <v>87</v>
      </c>
      <c r="E14" s="131" t="s">
        <v>117</v>
      </c>
      <c r="F14" s="131" t="s">
        <v>60</v>
      </c>
      <c r="G14" s="131" t="s">
        <v>90</v>
      </c>
      <c r="H14" s="131" t="s">
        <v>91</v>
      </c>
      <c r="I14" s="131" t="s">
        <v>13</v>
      </c>
      <c r="J14" s="142" t="s">
        <v>92</v>
      </c>
      <c r="K14" s="126"/>
      <c r="L14" s="127"/>
      <c r="M14" s="128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7">
      <c r="A15" s="122"/>
      <c r="B15" s="121"/>
      <c r="C15" s="122"/>
      <c r="D15" s="132"/>
      <c r="E15" s="132"/>
      <c r="F15" s="132"/>
      <c r="G15" s="132"/>
      <c r="H15" s="132"/>
      <c r="I15" s="132"/>
      <c r="J15" s="143"/>
      <c r="K15" s="38" t="s">
        <v>17</v>
      </c>
      <c r="L15" s="6" t="s">
        <v>18</v>
      </c>
      <c r="M15" s="7" t="s">
        <v>19</v>
      </c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0.25" customHeight="1">
      <c r="A16" s="8">
        <v>1</v>
      </c>
      <c r="B16" s="9">
        <v>2</v>
      </c>
      <c r="C16" s="9">
        <v>3</v>
      </c>
      <c r="D16" s="33">
        <v>4</v>
      </c>
      <c r="E16" s="33">
        <v>5</v>
      </c>
      <c r="F16" s="33">
        <v>6</v>
      </c>
      <c r="G16" s="33">
        <v>7</v>
      </c>
      <c r="H16" s="33">
        <v>8</v>
      </c>
      <c r="I16" s="33">
        <v>9</v>
      </c>
      <c r="J16" s="33">
        <v>10</v>
      </c>
      <c r="K16" s="8">
        <v>11</v>
      </c>
      <c r="L16" s="9">
        <v>12</v>
      </c>
      <c r="M16" s="34">
        <v>13</v>
      </c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0.25" customHeight="1">
      <c r="A17" s="12">
        <v>1</v>
      </c>
      <c r="B17" s="12"/>
      <c r="C17" s="13" t="s">
        <v>143</v>
      </c>
      <c r="D17" s="20">
        <v>5</v>
      </c>
      <c r="E17" s="14" t="s">
        <v>25</v>
      </c>
      <c r="F17" s="14" t="s">
        <v>64</v>
      </c>
      <c r="G17" s="14">
        <v>2</v>
      </c>
      <c r="H17" s="14">
        <v>5</v>
      </c>
      <c r="I17" s="14">
        <v>2</v>
      </c>
      <c r="J17" s="14">
        <v>4</v>
      </c>
      <c r="K17" s="39">
        <f t="shared" ref="K17:K36" si="0">SUM(L17:M17)</f>
        <v>16</v>
      </c>
      <c r="L17" s="18">
        <v>2</v>
      </c>
      <c r="M17" s="40">
        <v>14</v>
      </c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20.25" customHeight="1">
      <c r="A18" s="18">
        <v>2</v>
      </c>
      <c r="B18" s="18"/>
      <c r="C18" s="19" t="s">
        <v>144</v>
      </c>
      <c r="D18" s="20">
        <v>5</v>
      </c>
      <c r="E18" s="20">
        <v>4</v>
      </c>
      <c r="F18" s="20">
        <v>3</v>
      </c>
      <c r="G18" s="20">
        <v>4</v>
      </c>
      <c r="H18" s="20">
        <v>4</v>
      </c>
      <c r="I18" s="20">
        <v>2</v>
      </c>
      <c r="J18" s="20">
        <v>3</v>
      </c>
      <c r="K18" s="39">
        <f t="shared" si="0"/>
        <v>30</v>
      </c>
      <c r="L18" s="18">
        <v>0</v>
      </c>
      <c r="M18" s="40">
        <v>30</v>
      </c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0.25" customHeight="1">
      <c r="A19" s="18">
        <v>3</v>
      </c>
      <c r="B19" s="18"/>
      <c r="C19" s="19" t="s">
        <v>145</v>
      </c>
      <c r="D19" s="20">
        <v>5</v>
      </c>
      <c r="E19" s="20">
        <v>5</v>
      </c>
      <c r="F19" s="20">
        <v>4</v>
      </c>
      <c r="G19" s="20">
        <v>4</v>
      </c>
      <c r="H19" s="20">
        <v>5</v>
      </c>
      <c r="I19" s="20">
        <v>2</v>
      </c>
      <c r="J19" s="20">
        <v>4</v>
      </c>
      <c r="K19" s="39">
        <f t="shared" si="0"/>
        <v>20</v>
      </c>
      <c r="L19" s="18">
        <v>0</v>
      </c>
      <c r="M19" s="40">
        <v>20</v>
      </c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0.25" customHeight="1">
      <c r="A20" s="18">
        <v>4</v>
      </c>
      <c r="B20" s="18"/>
      <c r="C20" s="19" t="s">
        <v>146</v>
      </c>
      <c r="D20" s="20">
        <v>4</v>
      </c>
      <c r="E20" s="20">
        <v>3</v>
      </c>
      <c r="F20" s="20" t="s">
        <v>64</v>
      </c>
      <c r="G20" s="20">
        <v>2</v>
      </c>
      <c r="H20" s="20">
        <v>3</v>
      </c>
      <c r="I20" s="20">
        <v>2</v>
      </c>
      <c r="J20" s="20">
        <v>5</v>
      </c>
      <c r="K20" s="39">
        <f t="shared" si="0"/>
        <v>46</v>
      </c>
      <c r="L20" s="18">
        <v>0</v>
      </c>
      <c r="M20" s="40">
        <v>46</v>
      </c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0.25" customHeight="1">
      <c r="A21" s="12">
        <v>5</v>
      </c>
      <c r="B21" s="18"/>
      <c r="C21" s="19" t="s">
        <v>147</v>
      </c>
      <c r="D21" s="20">
        <v>3</v>
      </c>
      <c r="E21" s="20" t="s">
        <v>25</v>
      </c>
      <c r="F21" s="20" t="s">
        <v>64</v>
      </c>
      <c r="G21" s="20">
        <v>3</v>
      </c>
      <c r="H21" s="20">
        <v>2</v>
      </c>
      <c r="I21" s="20">
        <v>2</v>
      </c>
      <c r="J21" s="20">
        <v>3</v>
      </c>
      <c r="K21" s="39">
        <f t="shared" si="0"/>
        <v>48</v>
      </c>
      <c r="L21" s="41">
        <v>28</v>
      </c>
      <c r="M21" s="40">
        <v>20</v>
      </c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0.25" customHeight="1">
      <c r="A22" s="18">
        <v>6</v>
      </c>
      <c r="B22" s="18"/>
      <c r="C22" s="19" t="s">
        <v>148</v>
      </c>
      <c r="D22" s="20">
        <v>4</v>
      </c>
      <c r="E22" s="20" t="s">
        <v>25</v>
      </c>
      <c r="F22" s="20" t="s">
        <v>25</v>
      </c>
      <c r="G22" s="20">
        <v>3</v>
      </c>
      <c r="H22" s="20">
        <v>3</v>
      </c>
      <c r="I22" s="20">
        <v>2</v>
      </c>
      <c r="J22" s="20">
        <v>4</v>
      </c>
      <c r="K22" s="39">
        <f t="shared" si="0"/>
        <v>44</v>
      </c>
      <c r="L22" s="42">
        <v>0</v>
      </c>
      <c r="M22" s="40">
        <v>44</v>
      </c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0.25" customHeight="1">
      <c r="A23" s="18">
        <v>7</v>
      </c>
      <c r="B23" s="18"/>
      <c r="C23" s="19" t="s">
        <v>149</v>
      </c>
      <c r="D23" s="20">
        <v>4</v>
      </c>
      <c r="E23" s="20" t="s">
        <v>25</v>
      </c>
      <c r="F23" s="20" t="s">
        <v>64</v>
      </c>
      <c r="G23" s="20">
        <v>3</v>
      </c>
      <c r="H23" s="20">
        <v>2</v>
      </c>
      <c r="I23" s="20">
        <v>2</v>
      </c>
      <c r="J23" s="20">
        <v>4</v>
      </c>
      <c r="K23" s="39">
        <f t="shared" si="0"/>
        <v>56</v>
      </c>
      <c r="L23" s="41">
        <v>2</v>
      </c>
      <c r="M23" s="40">
        <v>54</v>
      </c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0.25" customHeight="1">
      <c r="A24" s="18">
        <v>8</v>
      </c>
      <c r="B24" s="18"/>
      <c r="C24" s="13" t="s">
        <v>150</v>
      </c>
      <c r="D24" s="20">
        <v>5</v>
      </c>
      <c r="E24" s="20">
        <v>4</v>
      </c>
      <c r="F24" s="20">
        <v>4</v>
      </c>
      <c r="G24" s="20">
        <v>5</v>
      </c>
      <c r="H24" s="20">
        <v>3</v>
      </c>
      <c r="I24" s="20">
        <v>3</v>
      </c>
      <c r="J24" s="20">
        <v>4</v>
      </c>
      <c r="K24" s="39">
        <f t="shared" si="0"/>
        <v>4</v>
      </c>
      <c r="L24" s="18">
        <v>0</v>
      </c>
      <c r="M24" s="40">
        <v>4</v>
      </c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0.25" customHeight="1">
      <c r="A25" s="12">
        <v>9</v>
      </c>
      <c r="B25" s="18"/>
      <c r="C25" s="19" t="s">
        <v>151</v>
      </c>
      <c r="D25" s="20">
        <v>3</v>
      </c>
      <c r="E25" s="20" t="s">
        <v>25</v>
      </c>
      <c r="F25" s="20" t="s">
        <v>25</v>
      </c>
      <c r="G25" s="20">
        <v>4</v>
      </c>
      <c r="H25" s="20">
        <v>2</v>
      </c>
      <c r="I25" s="20">
        <v>3</v>
      </c>
      <c r="J25" s="20">
        <v>2</v>
      </c>
      <c r="K25" s="39">
        <f t="shared" si="0"/>
        <v>58</v>
      </c>
      <c r="L25" s="18">
        <v>0</v>
      </c>
      <c r="M25" s="40">
        <v>58</v>
      </c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0.25" customHeight="1">
      <c r="A26" s="18">
        <v>10</v>
      </c>
      <c r="B26" s="18"/>
      <c r="C26" s="19" t="s">
        <v>152</v>
      </c>
      <c r="D26" s="20">
        <v>4</v>
      </c>
      <c r="E26" s="20">
        <v>5</v>
      </c>
      <c r="F26" s="20" t="s">
        <v>64</v>
      </c>
      <c r="G26" s="20">
        <v>4</v>
      </c>
      <c r="H26" s="20">
        <v>5</v>
      </c>
      <c r="I26" s="20">
        <v>2</v>
      </c>
      <c r="J26" s="20">
        <v>5</v>
      </c>
      <c r="K26" s="39">
        <f t="shared" si="0"/>
        <v>18</v>
      </c>
      <c r="L26" s="18">
        <v>0</v>
      </c>
      <c r="M26" s="40">
        <v>18</v>
      </c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20.25" customHeight="1">
      <c r="A27" s="18">
        <v>11</v>
      </c>
      <c r="B27" s="18"/>
      <c r="C27" s="19" t="s">
        <v>153</v>
      </c>
      <c r="D27" s="20" t="s">
        <v>25</v>
      </c>
      <c r="E27" s="20" t="s">
        <v>25</v>
      </c>
      <c r="F27" s="20" t="s">
        <v>25</v>
      </c>
      <c r="G27" s="20">
        <v>2</v>
      </c>
      <c r="H27" s="20">
        <v>2</v>
      </c>
      <c r="I27" s="20">
        <v>2</v>
      </c>
      <c r="J27" s="20">
        <v>2</v>
      </c>
      <c r="K27" s="39">
        <f t="shared" si="0"/>
        <v>70</v>
      </c>
      <c r="L27" s="18">
        <v>0</v>
      </c>
      <c r="M27" s="40">
        <v>70</v>
      </c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20.25" customHeight="1">
      <c r="A28" s="18">
        <v>12</v>
      </c>
      <c r="B28" s="18"/>
      <c r="C28" s="19" t="s">
        <v>154</v>
      </c>
      <c r="D28" s="20">
        <v>4</v>
      </c>
      <c r="E28" s="20">
        <v>4</v>
      </c>
      <c r="F28" s="20" t="s">
        <v>64</v>
      </c>
      <c r="G28" s="20">
        <v>2</v>
      </c>
      <c r="H28" s="20">
        <v>3</v>
      </c>
      <c r="I28" s="20">
        <v>2</v>
      </c>
      <c r="J28" s="20">
        <v>5</v>
      </c>
      <c r="K28" s="39">
        <f t="shared" si="0"/>
        <v>36</v>
      </c>
      <c r="L28" s="18">
        <v>0</v>
      </c>
      <c r="M28" s="40">
        <v>36</v>
      </c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20.25" customHeight="1">
      <c r="A29" s="12">
        <v>13</v>
      </c>
      <c r="B29" s="18"/>
      <c r="C29" s="19" t="s">
        <v>155</v>
      </c>
      <c r="D29" s="20">
        <v>3</v>
      </c>
      <c r="E29" s="20">
        <v>4</v>
      </c>
      <c r="F29" s="20">
        <v>4</v>
      </c>
      <c r="G29" s="20">
        <v>2</v>
      </c>
      <c r="H29" s="20">
        <v>4</v>
      </c>
      <c r="I29" s="20">
        <v>3</v>
      </c>
      <c r="J29" s="20">
        <v>3</v>
      </c>
      <c r="K29" s="39">
        <f t="shared" si="0"/>
        <v>46</v>
      </c>
      <c r="L29" s="18">
        <v>0</v>
      </c>
      <c r="M29" s="40">
        <v>46</v>
      </c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0.25" customHeight="1">
      <c r="A30" s="18">
        <v>14</v>
      </c>
      <c r="B30" s="18"/>
      <c r="C30" s="19" t="s">
        <v>156</v>
      </c>
      <c r="D30" s="20" t="s">
        <v>25</v>
      </c>
      <c r="E30" s="20" t="s">
        <v>25</v>
      </c>
      <c r="F30" s="20" t="s">
        <v>25</v>
      </c>
      <c r="G30" s="20">
        <v>2</v>
      </c>
      <c r="H30" s="20">
        <v>2</v>
      </c>
      <c r="I30" s="20">
        <v>2</v>
      </c>
      <c r="J30" s="20">
        <v>2</v>
      </c>
      <c r="K30" s="39">
        <f t="shared" si="0"/>
        <v>168</v>
      </c>
      <c r="L30" s="18">
        <v>0</v>
      </c>
      <c r="M30" s="40">
        <v>168</v>
      </c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0.25" customHeight="1">
      <c r="A31" s="18">
        <v>15</v>
      </c>
      <c r="B31" s="18"/>
      <c r="C31" s="19" t="s">
        <v>157</v>
      </c>
      <c r="D31" s="20">
        <v>5</v>
      </c>
      <c r="E31" s="20">
        <v>5</v>
      </c>
      <c r="F31" s="20">
        <v>4</v>
      </c>
      <c r="G31" s="20">
        <v>5</v>
      </c>
      <c r="H31" s="20">
        <v>4</v>
      </c>
      <c r="I31" s="20">
        <v>4</v>
      </c>
      <c r="J31" s="20">
        <v>5</v>
      </c>
      <c r="K31" s="39">
        <f t="shared" si="0"/>
        <v>4</v>
      </c>
      <c r="L31" s="18">
        <v>0</v>
      </c>
      <c r="M31" s="40">
        <v>4</v>
      </c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>
      <c r="A32" s="18">
        <v>16</v>
      </c>
      <c r="B32" s="18"/>
      <c r="C32" s="19" t="s">
        <v>158</v>
      </c>
      <c r="D32" s="20" t="s">
        <v>25</v>
      </c>
      <c r="E32" s="20" t="s">
        <v>25</v>
      </c>
      <c r="F32" s="20" t="s">
        <v>64</v>
      </c>
      <c r="G32" s="20">
        <v>2</v>
      </c>
      <c r="H32" s="20">
        <v>2</v>
      </c>
      <c r="I32" s="20">
        <v>2</v>
      </c>
      <c r="J32" s="20">
        <v>2</v>
      </c>
      <c r="K32" s="39">
        <f t="shared" si="0"/>
        <v>169</v>
      </c>
      <c r="L32" s="18">
        <v>0</v>
      </c>
      <c r="M32" s="40">
        <v>169</v>
      </c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>
      <c r="A33" s="12">
        <v>17</v>
      </c>
      <c r="B33" s="18"/>
      <c r="C33" s="19" t="s">
        <v>159</v>
      </c>
      <c r="D33" s="20">
        <v>4</v>
      </c>
      <c r="E33" s="20">
        <v>4</v>
      </c>
      <c r="F33" s="20">
        <v>4</v>
      </c>
      <c r="G33" s="20">
        <v>3</v>
      </c>
      <c r="H33" s="20">
        <v>3</v>
      </c>
      <c r="I33" s="20">
        <v>3</v>
      </c>
      <c r="J33" s="20">
        <v>5</v>
      </c>
      <c r="K33" s="39">
        <f t="shared" si="0"/>
        <v>32</v>
      </c>
      <c r="L33" s="18">
        <v>0</v>
      </c>
      <c r="M33" s="40">
        <v>32</v>
      </c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>
      <c r="A34" s="18">
        <v>18</v>
      </c>
      <c r="B34" s="18"/>
      <c r="C34" s="19" t="s">
        <v>160</v>
      </c>
      <c r="D34" s="20">
        <v>3</v>
      </c>
      <c r="E34" s="20">
        <v>3</v>
      </c>
      <c r="F34" s="20" t="s">
        <v>25</v>
      </c>
      <c r="G34" s="20">
        <v>2</v>
      </c>
      <c r="H34" s="20">
        <v>2</v>
      </c>
      <c r="I34" s="20">
        <v>2</v>
      </c>
      <c r="J34" s="20">
        <v>2</v>
      </c>
      <c r="K34" s="39">
        <f t="shared" si="0"/>
        <v>50</v>
      </c>
      <c r="L34" s="18">
        <v>0</v>
      </c>
      <c r="M34" s="40">
        <v>50</v>
      </c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>
      <c r="A35" s="18">
        <v>19</v>
      </c>
      <c r="B35" s="18"/>
      <c r="C35" s="19" t="s">
        <v>161</v>
      </c>
      <c r="D35" s="20">
        <v>5</v>
      </c>
      <c r="E35" s="20">
        <v>5</v>
      </c>
      <c r="F35" s="20">
        <v>4</v>
      </c>
      <c r="G35" s="20">
        <v>4</v>
      </c>
      <c r="H35" s="20">
        <v>5</v>
      </c>
      <c r="I35" s="20">
        <v>2</v>
      </c>
      <c r="J35" s="20">
        <v>5</v>
      </c>
      <c r="K35" s="39">
        <f t="shared" si="0"/>
        <v>4</v>
      </c>
      <c r="L35" s="18">
        <v>0</v>
      </c>
      <c r="M35" s="40">
        <v>4</v>
      </c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>
      <c r="A36" s="18">
        <v>20</v>
      </c>
      <c r="B36" s="18"/>
      <c r="C36" s="13" t="s">
        <v>162</v>
      </c>
      <c r="D36" s="20">
        <v>5</v>
      </c>
      <c r="E36" s="20">
        <v>4</v>
      </c>
      <c r="F36" s="20">
        <v>4</v>
      </c>
      <c r="G36" s="20">
        <v>4</v>
      </c>
      <c r="H36" s="20">
        <v>5</v>
      </c>
      <c r="I36" s="20">
        <v>3</v>
      </c>
      <c r="J36" s="20">
        <v>3</v>
      </c>
      <c r="K36" s="39">
        <f t="shared" si="0"/>
        <v>38</v>
      </c>
      <c r="L36" s="18">
        <v>0</v>
      </c>
      <c r="M36" s="40">
        <v>38</v>
      </c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0.25" customHeight="1">
      <c r="A37" s="12">
        <v>21</v>
      </c>
      <c r="B37" s="12"/>
      <c r="C37" s="13"/>
      <c r="D37" s="43"/>
      <c r="E37" s="14"/>
      <c r="F37" s="14"/>
      <c r="G37" s="14"/>
      <c r="H37" s="14"/>
      <c r="I37" s="14"/>
      <c r="J37" s="14"/>
      <c r="K37" s="39"/>
      <c r="L37" s="12"/>
      <c r="M37" s="40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0.25" customHeight="1">
      <c r="A38" s="18">
        <v>22</v>
      </c>
      <c r="B38" s="18"/>
      <c r="C38" s="19"/>
      <c r="D38" s="35"/>
      <c r="E38" s="20"/>
      <c r="F38" s="20"/>
      <c r="G38" s="20"/>
      <c r="H38" s="20"/>
      <c r="I38" s="20"/>
      <c r="J38" s="20"/>
      <c r="K38" s="21"/>
      <c r="L38" s="18"/>
      <c r="M38" s="22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0.25" customHeight="1">
      <c r="A39" s="18">
        <v>23</v>
      </c>
      <c r="B39" s="18"/>
      <c r="C39" s="19"/>
      <c r="D39" s="35"/>
      <c r="E39" s="20"/>
      <c r="F39" s="20"/>
      <c r="G39" s="20"/>
      <c r="H39" s="20"/>
      <c r="I39" s="20"/>
      <c r="J39" s="20"/>
      <c r="K39" s="21"/>
      <c r="L39" s="18"/>
      <c r="M39" s="22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0.25" customHeight="1">
      <c r="A40" s="18">
        <v>24</v>
      </c>
      <c r="B40" s="18"/>
      <c r="C40" s="19"/>
      <c r="D40" s="35"/>
      <c r="E40" s="20"/>
      <c r="F40" s="20"/>
      <c r="G40" s="20"/>
      <c r="H40" s="20"/>
      <c r="I40" s="20"/>
      <c r="J40" s="20"/>
      <c r="K40" s="21"/>
      <c r="L40" s="18"/>
      <c r="M40" s="22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0.25" customHeight="1">
      <c r="A41" s="12">
        <v>25</v>
      </c>
      <c r="B41" s="18"/>
      <c r="C41" s="19"/>
      <c r="D41" s="35"/>
      <c r="E41" s="20"/>
      <c r="F41" s="20"/>
      <c r="G41" s="20"/>
      <c r="H41" s="20"/>
      <c r="I41" s="20"/>
      <c r="J41" s="20"/>
      <c r="K41" s="21"/>
      <c r="L41" s="18"/>
      <c r="M41" s="22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6.5" customHeight="1">
      <c r="A42" s="23"/>
      <c r="B42" s="23"/>
      <c r="C42" s="24" t="s">
        <v>43</v>
      </c>
      <c r="D42" s="25">
        <f t="shared" ref="D42:J42" si="1">AVERAGE(D17:D41)</f>
        <v>4.1764705882352944</v>
      </c>
      <c r="E42" s="25">
        <f t="shared" si="1"/>
        <v>4.166666666666667</v>
      </c>
      <c r="F42" s="25">
        <f t="shared" si="1"/>
        <v>3.875</v>
      </c>
      <c r="G42" s="25">
        <f t="shared" si="1"/>
        <v>3.1</v>
      </c>
      <c r="H42" s="25">
        <f t="shared" si="1"/>
        <v>3.3</v>
      </c>
      <c r="I42" s="25">
        <f t="shared" si="1"/>
        <v>2.35</v>
      </c>
      <c r="J42" s="25">
        <f t="shared" si="1"/>
        <v>3.6</v>
      </c>
      <c r="K42" s="26">
        <f>L42+M42</f>
        <v>957</v>
      </c>
      <c r="L42" s="26">
        <f t="shared" ref="L42:M42" si="2">SUM(L17:L41)</f>
        <v>32</v>
      </c>
      <c r="M42" s="26">
        <f t="shared" si="2"/>
        <v>925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6.5" customHeight="1">
      <c r="A43" s="23"/>
      <c r="B43" s="23"/>
      <c r="C43" s="24" t="s">
        <v>44</v>
      </c>
      <c r="D43" s="27">
        <f t="shared" ref="D43:J43" si="3">(D45+D46+D47)/SUM(D45:D48)*100</f>
        <v>85</v>
      </c>
      <c r="E43" s="27">
        <f t="shared" si="3"/>
        <v>60</v>
      </c>
      <c r="F43" s="27">
        <f t="shared" si="3"/>
        <v>61.53846153846154</v>
      </c>
      <c r="G43" s="27">
        <f t="shared" si="3"/>
        <v>60</v>
      </c>
      <c r="H43" s="27">
        <f t="shared" si="3"/>
        <v>65</v>
      </c>
      <c r="I43" s="27">
        <f t="shared" si="3"/>
        <v>30</v>
      </c>
      <c r="J43" s="27">
        <f t="shared" si="3"/>
        <v>75</v>
      </c>
      <c r="K43" s="23"/>
      <c r="L43" s="23"/>
      <c r="M43" s="2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6.5" customHeight="1">
      <c r="A44" s="23"/>
      <c r="B44" s="23"/>
      <c r="C44" s="24" t="s">
        <v>45</v>
      </c>
      <c r="D44" s="27">
        <f t="shared" ref="D44:J44" si="4">(D45+D46)/SUM(D45:D48)*100</f>
        <v>65</v>
      </c>
      <c r="E44" s="27">
        <f t="shared" si="4"/>
        <v>50</v>
      </c>
      <c r="F44" s="27">
        <f t="shared" si="4"/>
        <v>53.846153846153847</v>
      </c>
      <c r="G44" s="27">
        <f t="shared" si="4"/>
        <v>40</v>
      </c>
      <c r="H44" s="27">
        <f t="shared" si="4"/>
        <v>40</v>
      </c>
      <c r="I44" s="27">
        <f t="shared" si="4"/>
        <v>5</v>
      </c>
      <c r="J44" s="27">
        <f t="shared" si="4"/>
        <v>55.000000000000007</v>
      </c>
      <c r="K44" s="23"/>
      <c r="L44" s="23"/>
      <c r="M44" s="2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6.5" customHeight="1">
      <c r="A45" s="23"/>
      <c r="B45" s="23"/>
      <c r="C45" s="24">
        <v>5</v>
      </c>
      <c r="D45" s="28">
        <f t="shared" ref="D45:E45" si="5">COUNTIF(D$17:D$41,"5")</f>
        <v>7</v>
      </c>
      <c r="E45" s="28">
        <f t="shared" si="5"/>
        <v>4</v>
      </c>
      <c r="F45" s="28">
        <f>COUNTIF(F$17:F$41,"зач")</f>
        <v>0</v>
      </c>
      <c r="G45" s="28">
        <f t="shared" ref="G45:J45" si="6">COUNTIF(G$17:G$41,"5")</f>
        <v>2</v>
      </c>
      <c r="H45" s="28">
        <f t="shared" si="6"/>
        <v>5</v>
      </c>
      <c r="I45" s="28">
        <f t="shared" si="6"/>
        <v>0</v>
      </c>
      <c r="J45" s="28">
        <f t="shared" si="6"/>
        <v>6</v>
      </c>
      <c r="K45" s="23"/>
      <c r="L45" s="23"/>
      <c r="M45" s="2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6.5" customHeight="1">
      <c r="A46" s="23"/>
      <c r="B46" s="23"/>
      <c r="C46" s="24">
        <v>4</v>
      </c>
      <c r="D46" s="28">
        <f t="shared" ref="D46:J46" si="7">COUNTIF(D$17:D$41,"4")</f>
        <v>6</v>
      </c>
      <c r="E46" s="28">
        <f t="shared" si="7"/>
        <v>6</v>
      </c>
      <c r="F46" s="28">
        <f t="shared" si="7"/>
        <v>7</v>
      </c>
      <c r="G46" s="28">
        <f t="shared" si="7"/>
        <v>6</v>
      </c>
      <c r="H46" s="28">
        <f t="shared" si="7"/>
        <v>3</v>
      </c>
      <c r="I46" s="28">
        <f t="shared" si="7"/>
        <v>1</v>
      </c>
      <c r="J46" s="28">
        <f t="shared" si="7"/>
        <v>5</v>
      </c>
      <c r="K46" s="23"/>
      <c r="L46" s="23"/>
      <c r="M46" s="2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6.5" customHeight="1">
      <c r="A47" s="23"/>
      <c r="B47" s="23"/>
      <c r="C47" s="24">
        <v>3</v>
      </c>
      <c r="D47" s="28">
        <f t="shared" ref="D47:J47" si="8">COUNTIF(D$17:D$41,"3")</f>
        <v>4</v>
      </c>
      <c r="E47" s="28">
        <f t="shared" si="8"/>
        <v>2</v>
      </c>
      <c r="F47" s="28">
        <f t="shared" si="8"/>
        <v>1</v>
      </c>
      <c r="G47" s="28">
        <f t="shared" si="8"/>
        <v>4</v>
      </c>
      <c r="H47" s="28">
        <f t="shared" si="8"/>
        <v>5</v>
      </c>
      <c r="I47" s="28">
        <f t="shared" si="8"/>
        <v>5</v>
      </c>
      <c r="J47" s="28">
        <f t="shared" si="8"/>
        <v>4</v>
      </c>
      <c r="K47" s="23"/>
      <c r="L47" s="23"/>
      <c r="M47" s="2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6.5" customHeight="1">
      <c r="A48" s="23"/>
      <c r="B48" s="23"/>
      <c r="C48" s="24">
        <v>2</v>
      </c>
      <c r="D48" s="28">
        <f t="shared" ref="D48:J48" si="9">COUNTIF(D$17:D$41,"2")+COUNTIF(D$17:D$41,"н/а")</f>
        <v>3</v>
      </c>
      <c r="E48" s="28">
        <f t="shared" si="9"/>
        <v>8</v>
      </c>
      <c r="F48" s="28">
        <f t="shared" si="9"/>
        <v>5</v>
      </c>
      <c r="G48" s="28">
        <f t="shared" si="9"/>
        <v>8</v>
      </c>
      <c r="H48" s="28">
        <f t="shared" si="9"/>
        <v>7</v>
      </c>
      <c r="I48" s="28">
        <f t="shared" si="9"/>
        <v>14</v>
      </c>
      <c r="J48" s="28">
        <f t="shared" si="9"/>
        <v>5</v>
      </c>
      <c r="K48" s="23"/>
      <c r="L48" s="23"/>
      <c r="M48" s="2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6.5" customHeight="1">
      <c r="A49" s="23"/>
      <c r="B49" s="23"/>
      <c r="C49" s="29"/>
      <c r="D49" s="29"/>
      <c r="E49" s="23"/>
      <c r="F49" s="23"/>
      <c r="G49" s="23"/>
      <c r="H49" s="23"/>
      <c r="I49" s="23"/>
      <c r="J49" s="23"/>
      <c r="K49" s="23"/>
      <c r="L49" s="23"/>
      <c r="M49" s="2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23"/>
      <c r="L50" s="23"/>
      <c r="M50" s="2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20.25" customHeight="1">
      <c r="A51" s="137" t="s">
        <v>163</v>
      </c>
      <c r="B51" s="138"/>
      <c r="C51" s="138"/>
      <c r="D51" s="138"/>
      <c r="E51" s="138"/>
      <c r="F51" s="138"/>
      <c r="G51" s="138"/>
      <c r="H51" s="138"/>
      <c r="I51" s="138"/>
      <c r="J51" s="138"/>
      <c r="K51" s="23"/>
      <c r="L51" s="23"/>
      <c r="M51" s="2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6.5" customHeight="1">
      <c r="A52" s="23"/>
      <c r="B52" s="23"/>
      <c r="C52" s="29"/>
      <c r="D52" s="29"/>
      <c r="E52" s="23"/>
      <c r="F52" s="23"/>
      <c r="G52" s="23"/>
      <c r="H52" s="23"/>
      <c r="I52" s="23"/>
      <c r="J52" s="23"/>
      <c r="K52" s="23"/>
      <c r="L52" s="23"/>
      <c r="M52" s="2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6.5" customHeight="1">
      <c r="A53" s="23"/>
      <c r="B53" s="23"/>
      <c r="C53" s="29"/>
      <c r="D53" s="29"/>
      <c r="E53" s="23"/>
      <c r="F53" s="23"/>
      <c r="G53" s="23"/>
      <c r="H53" s="23"/>
      <c r="I53" s="23"/>
      <c r="J53" s="23"/>
      <c r="K53" s="23"/>
      <c r="L53" s="23"/>
      <c r="M53" s="2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23"/>
      <c r="K54" s="23"/>
      <c r="L54" s="23"/>
      <c r="M54" s="2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6.5" customHeight="1">
      <c r="A55" s="23"/>
      <c r="B55" s="23"/>
      <c r="C55" s="133" t="s">
        <v>49</v>
      </c>
      <c r="D55" s="134"/>
      <c r="E55" s="134"/>
      <c r="F55" s="134"/>
      <c r="G55" s="135"/>
      <c r="H55" s="36"/>
      <c r="I55" s="140">
        <f>SUM(E45:E48)</f>
        <v>20</v>
      </c>
      <c r="J55" s="135"/>
      <c r="K55" s="30"/>
      <c r="L55" s="23"/>
      <c r="M55" s="2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6.5" customHeight="1">
      <c r="A56" s="23"/>
      <c r="B56" s="23"/>
      <c r="C56" s="133" t="s">
        <v>50</v>
      </c>
      <c r="D56" s="134"/>
      <c r="E56" s="134"/>
      <c r="F56" s="134"/>
      <c r="G56" s="135"/>
      <c r="H56" s="36"/>
      <c r="I56" s="140"/>
      <c r="J56" s="135"/>
      <c r="K56" s="30"/>
      <c r="L56" s="23"/>
      <c r="M56" s="2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6.5" customHeight="1">
      <c r="A57" s="23"/>
      <c r="B57" s="23"/>
      <c r="C57" s="133" t="s">
        <v>51</v>
      </c>
      <c r="D57" s="134"/>
      <c r="E57" s="134"/>
      <c r="F57" s="134"/>
      <c r="G57" s="135"/>
      <c r="H57" s="36"/>
      <c r="I57" s="140">
        <f>COUNTIF($B$17:$B$41,"ОТЛ")</f>
        <v>0</v>
      </c>
      <c r="J57" s="135"/>
      <c r="K57" s="30"/>
      <c r="L57" s="23"/>
      <c r="M57" s="2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6.5" customHeight="1">
      <c r="A58" s="23"/>
      <c r="B58" s="23"/>
      <c r="C58" s="133" t="s">
        <v>52</v>
      </c>
      <c r="D58" s="134"/>
      <c r="E58" s="134"/>
      <c r="F58" s="134"/>
      <c r="G58" s="135"/>
      <c r="H58" s="36"/>
      <c r="I58" s="140">
        <f>COUNTIF($B$17:$B$41,"4-5")</f>
        <v>0</v>
      </c>
      <c r="J58" s="135"/>
      <c r="K58" s="30"/>
      <c r="L58" s="23"/>
      <c r="M58" s="2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6.5" customHeight="1">
      <c r="A59" s="23"/>
      <c r="B59" s="23"/>
      <c r="C59" s="133" t="s">
        <v>53</v>
      </c>
      <c r="D59" s="134"/>
      <c r="E59" s="134"/>
      <c r="F59" s="134"/>
      <c r="G59" s="135"/>
      <c r="H59" s="36"/>
      <c r="I59" s="140">
        <f>COUNTIF($B$17:$B$41,"4")</f>
        <v>0</v>
      </c>
      <c r="J59" s="135"/>
      <c r="K59" s="30"/>
      <c r="L59" s="23"/>
      <c r="M59" s="2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6.5" customHeight="1">
      <c r="A60" s="23"/>
      <c r="B60" s="23"/>
      <c r="C60" s="136" t="s">
        <v>54</v>
      </c>
      <c r="D60" s="134"/>
      <c r="E60" s="134"/>
      <c r="F60" s="134"/>
      <c r="G60" s="135"/>
      <c r="H60" s="36"/>
      <c r="I60" s="140">
        <f>COUNTIF($B$17:$B$41,"1/3")</f>
        <v>0</v>
      </c>
      <c r="J60" s="135"/>
      <c r="K60" s="30"/>
      <c r="L60" s="23"/>
      <c r="M60" s="2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6.5" customHeight="1">
      <c r="A61" s="23"/>
      <c r="B61" s="23"/>
      <c r="C61" s="133" t="s">
        <v>55</v>
      </c>
      <c r="D61" s="134"/>
      <c r="E61" s="134"/>
      <c r="F61" s="134"/>
      <c r="G61" s="135"/>
      <c r="H61" s="36"/>
      <c r="I61" s="140">
        <f>COUNTIF($B$17:$B$41,"НСП")</f>
        <v>0</v>
      </c>
      <c r="J61" s="135"/>
      <c r="K61" s="30"/>
      <c r="L61" s="23"/>
      <c r="M61" s="2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6.5" customHeight="1">
      <c r="A62" s="23"/>
      <c r="B62" s="23"/>
      <c r="C62" s="133" t="s">
        <v>56</v>
      </c>
      <c r="D62" s="134"/>
      <c r="E62" s="134"/>
      <c r="F62" s="134"/>
      <c r="G62" s="135"/>
      <c r="H62" s="36"/>
      <c r="I62" s="141">
        <f t="shared" ref="I62:I63" si="10">AVERAGE(E43:J43)</f>
        <v>58.589743589743591</v>
      </c>
      <c r="J62" s="135"/>
      <c r="K62" s="30"/>
      <c r="L62" s="23"/>
      <c r="M62" s="2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6.5" customHeight="1">
      <c r="A63" s="23"/>
      <c r="B63" s="23"/>
      <c r="C63" s="133" t="s">
        <v>57</v>
      </c>
      <c r="D63" s="134"/>
      <c r="E63" s="134"/>
      <c r="F63" s="134"/>
      <c r="G63" s="135"/>
      <c r="H63" s="36"/>
      <c r="I63" s="141">
        <f t="shared" si="10"/>
        <v>40.641025641025642</v>
      </c>
      <c r="J63" s="135"/>
      <c r="K63" s="30"/>
      <c r="L63" s="23"/>
      <c r="M63" s="2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6.5" customHeight="1">
      <c r="A64" s="23"/>
      <c r="B64" s="23"/>
      <c r="C64" s="133" t="s">
        <v>58</v>
      </c>
      <c r="D64" s="134"/>
      <c r="E64" s="134"/>
      <c r="F64" s="134"/>
      <c r="G64" s="135"/>
      <c r="H64" s="36"/>
      <c r="I64" s="141">
        <f>AVERAGE(E42:J42)</f>
        <v>3.3986111111111117</v>
      </c>
      <c r="J64" s="135"/>
      <c r="K64" s="30"/>
      <c r="L64" s="23"/>
      <c r="M64" s="2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 spans="1:31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 spans="1:31" ht="15.7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/>
    <row r="266" spans="1:31" ht="15.75" customHeight="1"/>
    <row r="267" spans="1:31" ht="15.75" customHeight="1"/>
    <row r="268" spans="1:31" ht="15.75" customHeight="1"/>
    <row r="269" spans="1:31" ht="15.75" customHeight="1"/>
    <row r="270" spans="1:31" ht="15.75" customHeight="1"/>
    <row r="271" spans="1:31" ht="15.75" customHeight="1"/>
    <row r="272" spans="1:3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C64:G64"/>
    <mergeCell ref="I64:J64"/>
    <mergeCell ref="C58:G58"/>
    <mergeCell ref="I58:J58"/>
    <mergeCell ref="C59:G59"/>
    <mergeCell ref="I59:J59"/>
    <mergeCell ref="C60:G60"/>
    <mergeCell ref="I60:J60"/>
    <mergeCell ref="I61:J61"/>
    <mergeCell ref="C61:G61"/>
    <mergeCell ref="C62:G62"/>
    <mergeCell ref="I62:J62"/>
    <mergeCell ref="C63:G63"/>
    <mergeCell ref="I63:J63"/>
    <mergeCell ref="I56:J56"/>
    <mergeCell ref="I57:J57"/>
    <mergeCell ref="A50:J50"/>
    <mergeCell ref="A51:J51"/>
    <mergeCell ref="C54:I54"/>
    <mergeCell ref="C55:G55"/>
    <mergeCell ref="I55:J55"/>
    <mergeCell ref="C56:G56"/>
    <mergeCell ref="C57:G57"/>
    <mergeCell ref="A13:A15"/>
    <mergeCell ref="B13:B15"/>
    <mergeCell ref="K13:M14"/>
    <mergeCell ref="I14:I15"/>
    <mergeCell ref="J14:J15"/>
    <mergeCell ref="C13:C15"/>
    <mergeCell ref="D13:J13"/>
    <mergeCell ref="D14:D15"/>
    <mergeCell ref="E14:E15"/>
    <mergeCell ref="F14:F15"/>
    <mergeCell ref="G14:G15"/>
    <mergeCell ref="H14:H15"/>
    <mergeCell ref="A1:M1"/>
    <mergeCell ref="A2:M2"/>
    <mergeCell ref="A9:M9"/>
    <mergeCell ref="A10:M10"/>
    <mergeCell ref="A11:M11"/>
  </mergeCells>
  <conditionalFormatting sqref="D17:D36 E17:J41">
    <cfRule type="cellIs" dxfId="47" priority="1" operator="between">
      <formula>4</formula>
      <formula>5</formula>
    </cfRule>
    <cfRule type="cellIs" dxfId="46" priority="2" operator="equal">
      <formula>"н/а"</formula>
    </cfRule>
    <cfRule type="cellIs" dxfId="45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D1000"/>
  <sheetViews>
    <sheetView showGridLines="0"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9" width="9.33203125" customWidth="1"/>
    <col min="10" max="10" width="12.5" customWidth="1"/>
    <col min="11" max="11" width="8.1640625" customWidth="1"/>
    <col min="12" max="25" width="8.83203125" customWidth="1"/>
    <col min="26" max="30" width="9.1640625" customWidth="1"/>
  </cols>
  <sheetData>
    <row r="1" spans="1:30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19" t="s">
        <v>164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23" t="s">
        <v>9</v>
      </c>
      <c r="K13" s="124"/>
      <c r="L13" s="125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60.25" customHeight="1">
      <c r="A14" s="121"/>
      <c r="B14" s="121"/>
      <c r="C14" s="121"/>
      <c r="D14" s="131" t="s">
        <v>165</v>
      </c>
      <c r="E14" s="131" t="s">
        <v>89</v>
      </c>
      <c r="F14" s="131" t="s">
        <v>166</v>
      </c>
      <c r="G14" s="131" t="s">
        <v>167</v>
      </c>
      <c r="H14" s="131" t="s">
        <v>168</v>
      </c>
      <c r="I14" s="131" t="s">
        <v>169</v>
      </c>
      <c r="J14" s="126"/>
      <c r="K14" s="127"/>
      <c r="L14" s="128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7">
      <c r="A15" s="122"/>
      <c r="B15" s="121"/>
      <c r="C15" s="122"/>
      <c r="D15" s="122"/>
      <c r="E15" s="122"/>
      <c r="F15" s="122"/>
      <c r="G15" s="122"/>
      <c r="H15" s="132"/>
      <c r="I15" s="122"/>
      <c r="J15" s="5" t="s">
        <v>17</v>
      </c>
      <c r="K15" s="6" t="s">
        <v>18</v>
      </c>
      <c r="L15" s="7" t="s">
        <v>19</v>
      </c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25" customHeight="1">
      <c r="A16" s="8">
        <v>1</v>
      </c>
      <c r="B16" s="9">
        <v>2</v>
      </c>
      <c r="C16" s="9">
        <v>3</v>
      </c>
      <c r="D16" s="10">
        <v>4</v>
      </c>
      <c r="E16" s="9">
        <v>5</v>
      </c>
      <c r="F16" s="9">
        <v>6</v>
      </c>
      <c r="G16" s="10">
        <v>7</v>
      </c>
      <c r="H16" s="9">
        <v>8</v>
      </c>
      <c r="I16" s="9">
        <v>9</v>
      </c>
      <c r="J16" s="8">
        <v>10</v>
      </c>
      <c r="K16" s="9">
        <v>11</v>
      </c>
      <c r="L16" s="34">
        <v>12</v>
      </c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25" customHeight="1">
      <c r="A17" s="12">
        <v>1</v>
      </c>
      <c r="B17" s="12"/>
      <c r="C17" s="13" t="s">
        <v>170</v>
      </c>
      <c r="D17" s="14">
        <v>5</v>
      </c>
      <c r="E17" s="14">
        <v>5</v>
      </c>
      <c r="F17" s="14">
        <v>5</v>
      </c>
      <c r="G17" s="14">
        <v>4</v>
      </c>
      <c r="H17" s="14">
        <v>4</v>
      </c>
      <c r="I17" s="14">
        <v>4</v>
      </c>
      <c r="J17" s="44"/>
      <c r="K17" s="45"/>
      <c r="L17" s="46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25" customHeight="1">
      <c r="A18" s="18">
        <v>2</v>
      </c>
      <c r="B18" s="18"/>
      <c r="C18" s="19" t="s">
        <v>171</v>
      </c>
      <c r="D18" s="20">
        <v>5</v>
      </c>
      <c r="E18" s="20">
        <v>5</v>
      </c>
      <c r="F18" s="20">
        <v>5</v>
      </c>
      <c r="G18" s="20">
        <v>4</v>
      </c>
      <c r="H18" s="20">
        <v>5</v>
      </c>
      <c r="I18" s="20">
        <v>5</v>
      </c>
      <c r="J18" s="47"/>
      <c r="K18" s="48"/>
      <c r="L18" s="49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>
      <c r="A19" s="18">
        <v>3</v>
      </c>
      <c r="B19" s="18"/>
      <c r="C19" s="19" t="s">
        <v>172</v>
      </c>
      <c r="D19" s="20">
        <v>3</v>
      </c>
      <c r="E19" s="20">
        <v>5</v>
      </c>
      <c r="F19" s="20">
        <v>3</v>
      </c>
      <c r="G19" s="20">
        <v>4</v>
      </c>
      <c r="H19" s="20">
        <v>2</v>
      </c>
      <c r="I19" s="20">
        <v>3</v>
      </c>
      <c r="J19" s="47"/>
      <c r="K19" s="48"/>
      <c r="L19" s="49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25" customHeight="1">
      <c r="A20" s="18">
        <v>4</v>
      </c>
      <c r="B20" s="18"/>
      <c r="C20" s="19" t="s">
        <v>173</v>
      </c>
      <c r="D20" s="20">
        <v>5</v>
      </c>
      <c r="E20" s="20">
        <v>5</v>
      </c>
      <c r="F20" s="20">
        <v>5</v>
      </c>
      <c r="G20" s="20">
        <v>4</v>
      </c>
      <c r="H20" s="20">
        <v>3</v>
      </c>
      <c r="I20" s="20">
        <v>4</v>
      </c>
      <c r="J20" s="47"/>
      <c r="K20" s="48"/>
      <c r="L20" s="49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25" customHeight="1">
      <c r="A21" s="12">
        <v>5</v>
      </c>
      <c r="B21" s="18"/>
      <c r="C21" s="19" t="s">
        <v>174</v>
      </c>
      <c r="D21" s="20">
        <v>5</v>
      </c>
      <c r="E21" s="20">
        <v>5</v>
      </c>
      <c r="F21" s="20">
        <v>3</v>
      </c>
      <c r="G21" s="20">
        <v>3</v>
      </c>
      <c r="H21" s="20">
        <v>3</v>
      </c>
      <c r="I21" s="20">
        <v>4</v>
      </c>
      <c r="J21" s="47"/>
      <c r="K21" s="48"/>
      <c r="L21" s="49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25" customHeight="1">
      <c r="A22" s="18">
        <v>6</v>
      </c>
      <c r="B22" s="18"/>
      <c r="C22" s="19" t="s">
        <v>175</v>
      </c>
      <c r="D22" s="20">
        <v>5</v>
      </c>
      <c r="E22" s="20">
        <v>5</v>
      </c>
      <c r="F22" s="20">
        <v>5</v>
      </c>
      <c r="G22" s="20">
        <v>5</v>
      </c>
      <c r="H22" s="20">
        <v>5</v>
      </c>
      <c r="I22" s="20">
        <v>5</v>
      </c>
      <c r="J22" s="47"/>
      <c r="K22" s="48"/>
      <c r="L22" s="49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25" customHeight="1">
      <c r="A23" s="18">
        <v>7</v>
      </c>
      <c r="B23" s="18"/>
      <c r="C23" s="19" t="s">
        <v>176</v>
      </c>
      <c r="D23" s="20">
        <v>4</v>
      </c>
      <c r="E23" s="20">
        <v>5</v>
      </c>
      <c r="F23" s="20">
        <v>4</v>
      </c>
      <c r="G23" s="20">
        <v>4</v>
      </c>
      <c r="H23" s="20">
        <v>2</v>
      </c>
      <c r="I23" s="20">
        <v>3</v>
      </c>
      <c r="J23" s="47"/>
      <c r="K23" s="48"/>
      <c r="L23" s="49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25" customHeight="1">
      <c r="A24" s="18">
        <v>8</v>
      </c>
      <c r="B24" s="18"/>
      <c r="C24" s="13" t="s">
        <v>177</v>
      </c>
      <c r="D24" s="20">
        <v>5</v>
      </c>
      <c r="E24" s="20">
        <v>4</v>
      </c>
      <c r="F24" s="20">
        <v>3</v>
      </c>
      <c r="G24" s="20">
        <v>4</v>
      </c>
      <c r="H24" s="20">
        <v>2</v>
      </c>
      <c r="I24" s="20">
        <v>4</v>
      </c>
      <c r="J24" s="47"/>
      <c r="K24" s="48"/>
      <c r="L24" s="49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25" customHeight="1">
      <c r="A25" s="12">
        <v>9</v>
      </c>
      <c r="B25" s="18"/>
      <c r="C25" s="19" t="s">
        <v>178</v>
      </c>
      <c r="D25" s="20">
        <v>5</v>
      </c>
      <c r="E25" s="20">
        <v>5</v>
      </c>
      <c r="F25" s="20">
        <v>5</v>
      </c>
      <c r="G25" s="20">
        <v>4</v>
      </c>
      <c r="H25" s="20">
        <v>5</v>
      </c>
      <c r="I25" s="20">
        <v>5</v>
      </c>
      <c r="J25" s="47"/>
      <c r="K25" s="48"/>
      <c r="L25" s="49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25" customHeight="1">
      <c r="A26" s="18">
        <v>10</v>
      </c>
      <c r="B26" s="18"/>
      <c r="C26" s="19" t="s">
        <v>179</v>
      </c>
      <c r="D26" s="20">
        <v>5</v>
      </c>
      <c r="E26" s="20">
        <v>5</v>
      </c>
      <c r="F26" s="20">
        <v>5</v>
      </c>
      <c r="G26" s="20">
        <v>4</v>
      </c>
      <c r="H26" s="20">
        <v>5</v>
      </c>
      <c r="I26" s="20">
        <v>5</v>
      </c>
      <c r="J26" s="47"/>
      <c r="K26" s="48"/>
      <c r="L26" s="49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25" customHeight="1">
      <c r="A27" s="18">
        <v>11</v>
      </c>
      <c r="B27" s="18"/>
      <c r="C27" s="19" t="s">
        <v>180</v>
      </c>
      <c r="D27" s="20">
        <v>5</v>
      </c>
      <c r="E27" s="20">
        <v>5</v>
      </c>
      <c r="F27" s="20">
        <v>4</v>
      </c>
      <c r="G27" s="20">
        <v>4</v>
      </c>
      <c r="H27" s="20">
        <v>3</v>
      </c>
      <c r="I27" s="20">
        <v>4</v>
      </c>
      <c r="J27" s="47"/>
      <c r="K27" s="48"/>
      <c r="L27" s="49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25" customHeight="1">
      <c r="A28" s="18">
        <v>12</v>
      </c>
      <c r="B28" s="18"/>
      <c r="C28" s="19" t="s">
        <v>181</v>
      </c>
      <c r="D28" s="20">
        <v>5</v>
      </c>
      <c r="E28" s="20">
        <v>4</v>
      </c>
      <c r="F28" s="20">
        <v>5</v>
      </c>
      <c r="G28" s="20">
        <v>4</v>
      </c>
      <c r="H28" s="20">
        <v>4</v>
      </c>
      <c r="I28" s="20">
        <v>4</v>
      </c>
      <c r="J28" s="47"/>
      <c r="K28" s="48"/>
      <c r="L28" s="49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25" customHeight="1">
      <c r="A29" s="12">
        <v>13</v>
      </c>
      <c r="B29" s="18"/>
      <c r="C29" s="19" t="s">
        <v>182</v>
      </c>
      <c r="D29" s="20">
        <v>4</v>
      </c>
      <c r="E29" s="20">
        <v>4</v>
      </c>
      <c r="F29" s="20">
        <v>4</v>
      </c>
      <c r="G29" s="20">
        <v>4</v>
      </c>
      <c r="H29" s="20">
        <v>3</v>
      </c>
      <c r="I29" s="20">
        <v>4</v>
      </c>
      <c r="J29" s="47"/>
      <c r="K29" s="48"/>
      <c r="L29" s="49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25" customHeight="1">
      <c r="A30" s="18">
        <v>14</v>
      </c>
      <c r="B30" s="18"/>
      <c r="C30" s="19" t="s">
        <v>183</v>
      </c>
      <c r="D30" s="20" t="s">
        <v>25</v>
      </c>
      <c r="E30" s="20">
        <v>4</v>
      </c>
      <c r="F30" s="20">
        <v>3</v>
      </c>
      <c r="G30" s="20">
        <v>3</v>
      </c>
      <c r="H30" s="20">
        <v>3</v>
      </c>
      <c r="I30" s="20">
        <v>3</v>
      </c>
      <c r="J30" s="47"/>
      <c r="K30" s="48"/>
      <c r="L30" s="49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0.25" customHeight="1">
      <c r="A31" s="18">
        <v>15</v>
      </c>
      <c r="B31" s="18"/>
      <c r="C31" s="19" t="s">
        <v>184</v>
      </c>
      <c r="D31" s="20">
        <v>5</v>
      </c>
      <c r="E31" s="20">
        <v>5</v>
      </c>
      <c r="F31" s="20">
        <v>5</v>
      </c>
      <c r="G31" s="20">
        <v>4</v>
      </c>
      <c r="H31" s="20">
        <v>5</v>
      </c>
      <c r="I31" s="20">
        <v>5</v>
      </c>
      <c r="J31" s="47"/>
      <c r="K31" s="48"/>
      <c r="L31" s="49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9.5" customHeight="1">
      <c r="A32" s="18">
        <v>16</v>
      </c>
      <c r="B32" s="18"/>
      <c r="C32" s="19" t="s">
        <v>185</v>
      </c>
      <c r="D32" s="20">
        <v>5</v>
      </c>
      <c r="E32" s="20">
        <v>5</v>
      </c>
      <c r="F32" s="20">
        <v>5</v>
      </c>
      <c r="G32" s="20">
        <v>5</v>
      </c>
      <c r="H32" s="20">
        <v>5</v>
      </c>
      <c r="I32" s="20">
        <v>5</v>
      </c>
      <c r="J32" s="47"/>
      <c r="K32" s="48"/>
      <c r="L32" s="49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9.5" customHeight="1">
      <c r="A33" s="12">
        <v>17</v>
      </c>
      <c r="B33" s="18"/>
      <c r="C33" s="19" t="s">
        <v>186</v>
      </c>
      <c r="D33" s="20">
        <v>5</v>
      </c>
      <c r="E33" s="20">
        <v>5</v>
      </c>
      <c r="F33" s="20">
        <v>5</v>
      </c>
      <c r="G33" s="20">
        <v>4</v>
      </c>
      <c r="H33" s="20">
        <v>4</v>
      </c>
      <c r="I33" s="20">
        <v>5</v>
      </c>
      <c r="J33" s="47"/>
      <c r="K33" s="48"/>
      <c r="L33" s="49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9.5" customHeight="1">
      <c r="A34" s="18">
        <v>18</v>
      </c>
      <c r="B34" s="18"/>
      <c r="C34" s="19" t="s">
        <v>187</v>
      </c>
      <c r="D34" s="20">
        <v>4</v>
      </c>
      <c r="E34" s="20">
        <v>5</v>
      </c>
      <c r="F34" s="20">
        <v>5</v>
      </c>
      <c r="G34" s="20">
        <v>5</v>
      </c>
      <c r="H34" s="20">
        <v>5</v>
      </c>
      <c r="I34" s="20">
        <v>5</v>
      </c>
      <c r="J34" s="47"/>
      <c r="K34" s="48"/>
      <c r="L34" s="49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9.5" customHeight="1">
      <c r="A35" s="18">
        <v>19</v>
      </c>
      <c r="B35" s="18"/>
      <c r="C35" s="19" t="s">
        <v>188</v>
      </c>
      <c r="D35" s="20">
        <v>5</v>
      </c>
      <c r="E35" s="20">
        <v>5</v>
      </c>
      <c r="F35" s="20">
        <v>4</v>
      </c>
      <c r="G35" s="20">
        <v>4</v>
      </c>
      <c r="H35" s="20">
        <v>4</v>
      </c>
      <c r="I35" s="20">
        <v>4</v>
      </c>
      <c r="J35" s="47"/>
      <c r="K35" s="48"/>
      <c r="L35" s="50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9.5" customHeight="1">
      <c r="A36" s="18">
        <v>20</v>
      </c>
      <c r="B36" s="18"/>
      <c r="C36" s="13" t="s">
        <v>189</v>
      </c>
      <c r="D36" s="20">
        <v>5</v>
      </c>
      <c r="E36" s="20">
        <v>5</v>
      </c>
      <c r="F36" s="20">
        <v>4</v>
      </c>
      <c r="G36" s="20">
        <v>5</v>
      </c>
      <c r="H36" s="20">
        <v>5</v>
      </c>
      <c r="I36" s="20">
        <v>5</v>
      </c>
      <c r="J36" s="47"/>
      <c r="K36" s="48"/>
      <c r="L36" s="50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0.25" customHeight="1">
      <c r="A37" s="12">
        <v>21</v>
      </c>
      <c r="B37" s="12"/>
      <c r="C37" s="13" t="s">
        <v>190</v>
      </c>
      <c r="D37" s="14">
        <v>4</v>
      </c>
      <c r="E37" s="14">
        <v>4</v>
      </c>
      <c r="F37" s="14">
        <v>3</v>
      </c>
      <c r="G37" s="14">
        <v>3</v>
      </c>
      <c r="H37" s="14">
        <v>2</v>
      </c>
      <c r="I37" s="14">
        <v>4</v>
      </c>
      <c r="J37" s="51"/>
      <c r="K37" s="45"/>
      <c r="L37" s="46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0.25" customHeight="1">
      <c r="A38" s="18">
        <v>22</v>
      </c>
      <c r="B38" s="18"/>
      <c r="C38" s="19" t="s">
        <v>191</v>
      </c>
      <c r="D38" s="20">
        <v>5</v>
      </c>
      <c r="E38" s="20">
        <v>5</v>
      </c>
      <c r="F38" s="20">
        <v>4</v>
      </c>
      <c r="G38" s="20">
        <v>4</v>
      </c>
      <c r="H38" s="20">
        <v>4</v>
      </c>
      <c r="I38" s="20">
        <v>4</v>
      </c>
      <c r="J38" s="47"/>
      <c r="K38" s="48"/>
      <c r="L38" s="49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18">
        <v>23</v>
      </c>
      <c r="B39" s="18"/>
      <c r="C39" s="19"/>
      <c r="D39" s="20"/>
      <c r="E39" s="20"/>
      <c r="F39" s="20"/>
      <c r="G39" s="20"/>
      <c r="H39" s="20"/>
      <c r="I39" s="20"/>
      <c r="J39" s="47"/>
      <c r="K39" s="48"/>
      <c r="L39" s="49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18">
        <v>24</v>
      </c>
      <c r="B40" s="18"/>
      <c r="C40" s="19"/>
      <c r="D40" s="20"/>
      <c r="E40" s="20"/>
      <c r="F40" s="20"/>
      <c r="G40" s="20"/>
      <c r="H40" s="20"/>
      <c r="I40" s="20"/>
      <c r="J40" s="47"/>
      <c r="K40" s="48"/>
      <c r="L40" s="49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0.25" customHeight="1">
      <c r="A41" s="12">
        <v>25</v>
      </c>
      <c r="B41" s="18"/>
      <c r="C41" s="19"/>
      <c r="D41" s="20"/>
      <c r="E41" s="20"/>
      <c r="F41" s="20"/>
      <c r="G41" s="20"/>
      <c r="H41" s="20"/>
      <c r="I41" s="20"/>
      <c r="J41" s="47"/>
      <c r="K41" s="48"/>
      <c r="L41" s="49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customHeight="1">
      <c r="A42" s="23"/>
      <c r="B42" s="23"/>
      <c r="C42" s="24" t="s">
        <v>43</v>
      </c>
      <c r="D42" s="25">
        <f>(D45*5+D48*2)/(D45+D48)</f>
        <v>4.8235294117647056</v>
      </c>
      <c r="E42" s="25">
        <f t="shared" ref="E42:I42" si="0">AVERAGE(E17:E41)</f>
        <v>4.7727272727272725</v>
      </c>
      <c r="F42" s="25">
        <f t="shared" si="0"/>
        <v>4.2727272727272725</v>
      </c>
      <c r="G42" s="25">
        <f t="shared" si="0"/>
        <v>4.0454545454545459</v>
      </c>
      <c r="H42" s="25">
        <f t="shared" si="0"/>
        <v>3.7727272727272729</v>
      </c>
      <c r="I42" s="25">
        <f t="shared" si="0"/>
        <v>4.2727272727272725</v>
      </c>
      <c r="J42" s="26">
        <f>K42+L42</f>
        <v>0</v>
      </c>
      <c r="K42" s="26">
        <f t="shared" ref="K42:L42" si="1">SUM(K17:K41)</f>
        <v>0</v>
      </c>
      <c r="L42" s="26">
        <f t="shared" si="1"/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customHeight="1">
      <c r="A43" s="23"/>
      <c r="B43" s="23"/>
      <c r="C43" s="24" t="s">
        <v>44</v>
      </c>
      <c r="D43" s="27">
        <f t="shared" ref="D43:I43" si="2">(D45+D46+D47)/SUM(D45:D48)*100</f>
        <v>95.454545454545453</v>
      </c>
      <c r="E43" s="27">
        <f t="shared" si="2"/>
        <v>100</v>
      </c>
      <c r="F43" s="27">
        <f t="shared" si="2"/>
        <v>100</v>
      </c>
      <c r="G43" s="27">
        <f t="shared" si="2"/>
        <v>100</v>
      </c>
      <c r="H43" s="27">
        <f t="shared" si="2"/>
        <v>81.818181818181827</v>
      </c>
      <c r="I43" s="27">
        <f t="shared" si="2"/>
        <v>100</v>
      </c>
      <c r="J43" s="23"/>
      <c r="K43" s="23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customHeight="1">
      <c r="A44" s="23"/>
      <c r="B44" s="23"/>
      <c r="C44" s="24" t="s">
        <v>45</v>
      </c>
      <c r="D44" s="27">
        <f t="shared" ref="D44:I44" si="3">(D45+D46)/SUM(D45:D48)*100</f>
        <v>90.909090909090907</v>
      </c>
      <c r="E44" s="27">
        <f t="shared" si="3"/>
        <v>100</v>
      </c>
      <c r="F44" s="27">
        <f t="shared" si="3"/>
        <v>77.272727272727266</v>
      </c>
      <c r="G44" s="27">
        <f t="shared" si="3"/>
        <v>86.36363636363636</v>
      </c>
      <c r="H44" s="27">
        <f t="shared" si="3"/>
        <v>59.090909090909093</v>
      </c>
      <c r="I44" s="27">
        <f t="shared" si="3"/>
        <v>86.36363636363636</v>
      </c>
      <c r="J44" s="23"/>
      <c r="K44" s="23"/>
      <c r="L44" s="2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customHeight="1">
      <c r="A45" s="23"/>
      <c r="B45" s="23"/>
      <c r="C45" s="24">
        <v>5</v>
      </c>
      <c r="D45" s="28">
        <f>COUNTIF(D$17:D$41,"5")</f>
        <v>16</v>
      </c>
      <c r="E45" s="28">
        <f>COUNTIF(E$17:E$41,"зач")</f>
        <v>0</v>
      </c>
      <c r="F45" s="28">
        <f t="shared" ref="F45:I45" si="4">COUNTIF(F$17:F$41,"5")</f>
        <v>11</v>
      </c>
      <c r="G45" s="28">
        <f t="shared" si="4"/>
        <v>4</v>
      </c>
      <c r="H45" s="28">
        <f t="shared" si="4"/>
        <v>8</v>
      </c>
      <c r="I45" s="28">
        <f t="shared" si="4"/>
        <v>9</v>
      </c>
      <c r="J45" s="23"/>
      <c r="K45" s="23"/>
      <c r="L45" s="2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customHeight="1">
      <c r="A46" s="23"/>
      <c r="B46" s="23"/>
      <c r="C46" s="24">
        <v>4</v>
      </c>
      <c r="D46" s="28">
        <f t="shared" ref="D46:I46" si="5">COUNTIF(D$17:D$41,"4")</f>
        <v>4</v>
      </c>
      <c r="E46" s="28">
        <f t="shared" si="5"/>
        <v>5</v>
      </c>
      <c r="F46" s="28">
        <f t="shared" si="5"/>
        <v>6</v>
      </c>
      <c r="G46" s="28">
        <f t="shared" si="5"/>
        <v>15</v>
      </c>
      <c r="H46" s="28">
        <f t="shared" si="5"/>
        <v>5</v>
      </c>
      <c r="I46" s="28">
        <f t="shared" si="5"/>
        <v>10</v>
      </c>
      <c r="J46" s="23"/>
      <c r="K46" s="23"/>
      <c r="L46" s="2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customHeight="1">
      <c r="A47" s="23"/>
      <c r="B47" s="23"/>
      <c r="C47" s="24">
        <v>3</v>
      </c>
      <c r="D47" s="28">
        <f t="shared" ref="D47:I47" si="6">COUNTIF(D$17:D$41,"3")</f>
        <v>1</v>
      </c>
      <c r="E47" s="28">
        <f t="shared" si="6"/>
        <v>0</v>
      </c>
      <c r="F47" s="28">
        <f t="shared" si="6"/>
        <v>5</v>
      </c>
      <c r="G47" s="28">
        <f t="shared" si="6"/>
        <v>3</v>
      </c>
      <c r="H47" s="28">
        <f t="shared" si="6"/>
        <v>5</v>
      </c>
      <c r="I47" s="28">
        <f t="shared" si="6"/>
        <v>3</v>
      </c>
      <c r="J47" s="23"/>
      <c r="K47" s="23"/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customHeight="1">
      <c r="A48" s="23"/>
      <c r="B48" s="23"/>
      <c r="C48" s="24">
        <v>2</v>
      </c>
      <c r="D48" s="28">
        <f t="shared" ref="D48:I48" si="7">COUNTIF(D$17:D$41,"2")+COUNTIF(D$17:D$41,"н/а")</f>
        <v>1</v>
      </c>
      <c r="E48" s="28">
        <f t="shared" si="7"/>
        <v>0</v>
      </c>
      <c r="F48" s="28">
        <f t="shared" si="7"/>
        <v>0</v>
      </c>
      <c r="G48" s="28">
        <f t="shared" si="7"/>
        <v>0</v>
      </c>
      <c r="H48" s="28">
        <f t="shared" si="7"/>
        <v>4</v>
      </c>
      <c r="I48" s="28">
        <f t="shared" si="7"/>
        <v>0</v>
      </c>
      <c r="J48" s="23"/>
      <c r="K48" s="23"/>
      <c r="L48" s="2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23"/>
      <c r="K50" s="23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0.25" customHeight="1">
      <c r="A51" s="137" t="s">
        <v>192</v>
      </c>
      <c r="B51" s="138"/>
      <c r="C51" s="138"/>
      <c r="D51" s="138"/>
      <c r="E51" s="138"/>
      <c r="F51" s="138"/>
      <c r="G51" s="138"/>
      <c r="H51" s="138"/>
      <c r="I51" s="138"/>
      <c r="J51" s="23"/>
      <c r="K51" s="23"/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23"/>
      <c r="J54" s="23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customHeight="1">
      <c r="A55" s="23"/>
      <c r="B55" s="23"/>
      <c r="C55" s="133" t="s">
        <v>49</v>
      </c>
      <c r="D55" s="134"/>
      <c r="E55" s="134"/>
      <c r="F55" s="134"/>
      <c r="G55" s="135"/>
      <c r="H55" s="140">
        <f>SUM(E45:E48)</f>
        <v>5</v>
      </c>
      <c r="I55" s="135"/>
      <c r="J55" s="30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customHeight="1">
      <c r="A56" s="23"/>
      <c r="B56" s="23"/>
      <c r="C56" s="133" t="s">
        <v>50</v>
      </c>
      <c r="D56" s="134"/>
      <c r="E56" s="134"/>
      <c r="F56" s="134"/>
      <c r="G56" s="135"/>
      <c r="H56" s="140"/>
      <c r="I56" s="135"/>
      <c r="J56" s="30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customHeight="1">
      <c r="A57" s="23"/>
      <c r="B57" s="23"/>
      <c r="C57" s="133" t="s">
        <v>51</v>
      </c>
      <c r="D57" s="134"/>
      <c r="E57" s="134"/>
      <c r="F57" s="134"/>
      <c r="G57" s="135"/>
      <c r="H57" s="140">
        <f>COUNTIF($B$17:$B$41,"ОТЛ")</f>
        <v>0</v>
      </c>
      <c r="I57" s="135"/>
      <c r="J57" s="30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customHeight="1">
      <c r="A58" s="23"/>
      <c r="B58" s="23"/>
      <c r="C58" s="133" t="s">
        <v>52</v>
      </c>
      <c r="D58" s="134"/>
      <c r="E58" s="134"/>
      <c r="F58" s="134"/>
      <c r="G58" s="135"/>
      <c r="H58" s="140">
        <f>COUNTIF($B$17:$B$41,"4-5")</f>
        <v>0</v>
      </c>
      <c r="I58" s="135"/>
      <c r="J58" s="30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customHeight="1">
      <c r="A59" s="23"/>
      <c r="B59" s="23"/>
      <c r="C59" s="133" t="s">
        <v>53</v>
      </c>
      <c r="D59" s="134"/>
      <c r="E59" s="134"/>
      <c r="F59" s="134"/>
      <c r="G59" s="135"/>
      <c r="H59" s="140">
        <f>COUNTIF($B$17:$B$41,"4")</f>
        <v>0</v>
      </c>
      <c r="I59" s="135"/>
      <c r="J59" s="30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customHeight="1">
      <c r="A60" s="23"/>
      <c r="B60" s="23"/>
      <c r="C60" s="136" t="s">
        <v>54</v>
      </c>
      <c r="D60" s="134"/>
      <c r="E60" s="134"/>
      <c r="F60" s="134"/>
      <c r="G60" s="135"/>
      <c r="H60" s="140">
        <f>COUNTIF($B$17:$B$41,"1/3")</f>
        <v>0</v>
      </c>
      <c r="I60" s="135"/>
      <c r="J60" s="30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customHeight="1">
      <c r="A61" s="23"/>
      <c r="B61" s="23"/>
      <c r="C61" s="133" t="s">
        <v>55</v>
      </c>
      <c r="D61" s="134"/>
      <c r="E61" s="134"/>
      <c r="F61" s="134"/>
      <c r="G61" s="135"/>
      <c r="H61" s="140">
        <f>COUNTIF($B$17:$B$41,"НСП")</f>
        <v>0</v>
      </c>
      <c r="I61" s="135"/>
      <c r="J61" s="30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customHeight="1">
      <c r="A62" s="23"/>
      <c r="B62" s="23"/>
      <c r="C62" s="133" t="s">
        <v>56</v>
      </c>
      <c r="D62" s="134"/>
      <c r="E62" s="134"/>
      <c r="F62" s="134"/>
      <c r="G62" s="135"/>
      <c r="H62" s="141">
        <f t="shared" ref="H62:H63" si="8">AVERAGE(D43:I43)</f>
        <v>96.212121212121204</v>
      </c>
      <c r="I62" s="135"/>
      <c r="J62" s="30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customHeight="1">
      <c r="A63" s="23"/>
      <c r="B63" s="23"/>
      <c r="C63" s="133" t="s">
        <v>57</v>
      </c>
      <c r="D63" s="134"/>
      <c r="E63" s="134"/>
      <c r="F63" s="134"/>
      <c r="G63" s="135"/>
      <c r="H63" s="141">
        <f t="shared" si="8"/>
        <v>83.333333333333329</v>
      </c>
      <c r="I63" s="135"/>
      <c r="J63" s="30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customHeight="1">
      <c r="A64" s="23"/>
      <c r="B64" s="23"/>
      <c r="C64" s="133" t="s">
        <v>58</v>
      </c>
      <c r="D64" s="134"/>
      <c r="E64" s="134"/>
      <c r="F64" s="134"/>
      <c r="G64" s="135"/>
      <c r="H64" s="141">
        <f>AVERAGE(D42:I42)</f>
        <v>4.3266488413547242</v>
      </c>
      <c r="I64" s="135"/>
      <c r="J64" s="30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 spans="1:30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</row>
    <row r="268" spans="1:30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</row>
    <row r="269" spans="1:30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</row>
    <row r="271" spans="1:30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</row>
    <row r="272" spans="1:30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 spans="1:30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</row>
    <row r="275" spans="1:30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</row>
    <row r="276" spans="1:30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</row>
    <row r="277" spans="1:30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</row>
    <row r="278" spans="1:30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</row>
    <row r="279" spans="1:30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</row>
    <row r="280" spans="1:3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</row>
    <row r="281" spans="1:30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</row>
    <row r="282" spans="1:30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 spans="1:30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</row>
    <row r="284" spans="1:30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</row>
    <row r="285" spans="1:30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</row>
    <row r="293" spans="1:30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</row>
    <row r="298" spans="1:30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</row>
    <row r="302" spans="1:30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 spans="1:30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</row>
    <row r="309" spans="1:30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</row>
    <row r="310" spans="1:3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</row>
    <row r="311" spans="1:30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 spans="1:30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</row>
    <row r="315" spans="1:30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 spans="1:30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7" spans="1:30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 spans="1:30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</row>
    <row r="322" spans="1:30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 spans="1:30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 spans="1:30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 spans="1:30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</row>
    <row r="336" spans="1:30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</row>
    <row r="337" spans="1:30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 spans="1:30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 spans="1:30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</row>
    <row r="352" spans="1:30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</row>
    <row r="363" spans="1:30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 spans="1:30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</row>
    <row r="367" spans="1:30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</row>
    <row r="369" spans="1:30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</row>
    <row r="370" spans="1:3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</row>
    <row r="371" spans="1:30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 spans="1:30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 spans="1:30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 spans="1:30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</row>
    <row r="380" spans="1:3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</row>
    <row r="381" spans="1:30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</row>
    <row r="382" spans="1:30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</row>
    <row r="383" spans="1:30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</row>
    <row r="384" spans="1:30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</row>
    <row r="385" spans="1:30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</row>
    <row r="386" spans="1:30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</row>
    <row r="387" spans="1:30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</row>
    <row r="388" spans="1:30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</row>
    <row r="389" spans="1:30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</row>
    <row r="390" spans="1:3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</row>
    <row r="391" spans="1:30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</row>
    <row r="392" spans="1:30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</row>
    <row r="393" spans="1:30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</row>
    <row r="394" spans="1:30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</row>
    <row r="395" spans="1:30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</row>
    <row r="396" spans="1:30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</row>
    <row r="397" spans="1:30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</row>
    <row r="398" spans="1:30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</row>
    <row r="399" spans="1:30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</row>
    <row r="400" spans="1:3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</row>
    <row r="401" spans="1:30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</row>
    <row r="402" spans="1:30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</row>
    <row r="403" spans="1:30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</row>
    <row r="404" spans="1:30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</row>
    <row r="405" spans="1:30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</row>
    <row r="406" spans="1:30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</row>
    <row r="407" spans="1:30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</row>
    <row r="408" spans="1:30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</row>
    <row r="409" spans="1:30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</row>
    <row r="410" spans="1:3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</row>
    <row r="411" spans="1:30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</row>
    <row r="412" spans="1:30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</row>
    <row r="413" spans="1:30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</row>
    <row r="414" spans="1:30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</row>
    <row r="415" spans="1:30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</row>
    <row r="416" spans="1:30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</row>
    <row r="417" spans="1:30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</row>
    <row r="418" spans="1:30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</row>
    <row r="419" spans="1:30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</row>
    <row r="420" spans="1:3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</row>
    <row r="421" spans="1:30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</row>
    <row r="422" spans="1:30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</row>
    <row r="423" spans="1:30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</row>
    <row r="424" spans="1:30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</row>
    <row r="425" spans="1:30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</row>
    <row r="426" spans="1:30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</row>
    <row r="427" spans="1:30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</row>
    <row r="428" spans="1:30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</row>
    <row r="429" spans="1:30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</row>
    <row r="430" spans="1: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</row>
    <row r="431" spans="1:30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</row>
    <row r="432" spans="1:30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</row>
    <row r="433" spans="1:30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</row>
    <row r="434" spans="1:30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</row>
    <row r="435" spans="1:30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</row>
    <row r="436" spans="1:30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</row>
    <row r="437" spans="1:30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</row>
    <row r="438" spans="1:30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</row>
    <row r="439" spans="1:30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</row>
    <row r="440" spans="1:3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</row>
    <row r="441" spans="1:30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</row>
    <row r="442" spans="1:30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</row>
    <row r="443" spans="1:30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</row>
    <row r="444" spans="1:30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</row>
    <row r="445" spans="1:30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</row>
    <row r="446" spans="1:30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</row>
    <row r="447" spans="1:30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</row>
    <row r="448" spans="1:30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</row>
    <row r="449" spans="1:30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</row>
    <row r="450" spans="1:3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</row>
    <row r="451" spans="1:30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</row>
    <row r="452" spans="1:30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</row>
    <row r="453" spans="1:30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</row>
    <row r="454" spans="1:30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</row>
    <row r="455" spans="1:30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</row>
    <row r="456" spans="1:30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</row>
    <row r="457" spans="1:30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</row>
    <row r="458" spans="1:30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</row>
    <row r="459" spans="1:30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</row>
    <row r="460" spans="1:3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</row>
    <row r="461" spans="1:30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</row>
    <row r="462" spans="1:30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</row>
    <row r="463" spans="1:30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</row>
    <row r="464" spans="1:30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</row>
    <row r="465" spans="1:30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</row>
    <row r="466" spans="1:30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</row>
    <row r="467" spans="1:30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</row>
    <row r="468" spans="1:30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</row>
    <row r="469" spans="1:30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</row>
    <row r="470" spans="1:3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</row>
    <row r="471" spans="1:30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</row>
    <row r="472" spans="1:30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</row>
    <row r="473" spans="1:30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</row>
    <row r="474" spans="1:30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</row>
    <row r="475" spans="1:30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</row>
    <row r="476" spans="1:30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</row>
    <row r="477" spans="1:30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</row>
    <row r="478" spans="1:30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</row>
    <row r="479" spans="1:30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</row>
    <row r="480" spans="1:3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</row>
    <row r="481" spans="1:30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</row>
    <row r="482" spans="1:30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</row>
    <row r="483" spans="1:30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</row>
    <row r="484" spans="1:30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</row>
    <row r="485" spans="1:30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</row>
    <row r="486" spans="1:30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</row>
    <row r="487" spans="1:30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</row>
    <row r="488" spans="1:30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</row>
    <row r="489" spans="1:30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</row>
    <row r="490" spans="1:3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</row>
    <row r="491" spans="1:30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</row>
    <row r="492" spans="1:30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</row>
    <row r="493" spans="1:30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</row>
    <row r="494" spans="1:30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</row>
    <row r="495" spans="1:30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</row>
    <row r="496" spans="1:30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</row>
    <row r="497" spans="1:30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</row>
    <row r="498" spans="1:30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</row>
    <row r="499" spans="1:30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</row>
    <row r="500" spans="1:3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</row>
    <row r="501" spans="1:30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</row>
    <row r="502" spans="1:30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</row>
    <row r="503" spans="1:30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</row>
    <row r="504" spans="1:30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</row>
    <row r="505" spans="1:30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</row>
    <row r="506" spans="1:30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</row>
    <row r="507" spans="1:30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</row>
    <row r="508" spans="1:30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</row>
    <row r="509" spans="1:30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</row>
    <row r="510" spans="1:3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</row>
    <row r="511" spans="1:30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</row>
    <row r="512" spans="1:30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</row>
    <row r="513" spans="1:30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</row>
    <row r="514" spans="1:30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</row>
    <row r="515" spans="1:30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</row>
    <row r="516" spans="1:30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</row>
    <row r="517" spans="1:30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</row>
    <row r="518" spans="1:30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</row>
    <row r="519" spans="1:30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</row>
    <row r="520" spans="1:3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</row>
    <row r="521" spans="1:30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</row>
    <row r="522" spans="1:30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</row>
    <row r="523" spans="1:30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</row>
    <row r="524" spans="1:30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</row>
    <row r="525" spans="1:30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</row>
    <row r="526" spans="1:30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</row>
    <row r="527" spans="1:30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</row>
    <row r="528" spans="1:30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</row>
    <row r="529" spans="1:30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</row>
    <row r="530" spans="1: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</row>
    <row r="531" spans="1:30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</row>
    <row r="532" spans="1:30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</row>
    <row r="533" spans="1:30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</row>
    <row r="534" spans="1:30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</row>
    <row r="535" spans="1:30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</row>
    <row r="536" spans="1:30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</row>
    <row r="537" spans="1:30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</row>
    <row r="538" spans="1:30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</row>
    <row r="539" spans="1:30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</row>
    <row r="540" spans="1:3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</row>
    <row r="541" spans="1:30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</row>
    <row r="542" spans="1:30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</row>
    <row r="543" spans="1:30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</row>
    <row r="544" spans="1:30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</row>
    <row r="545" spans="1:30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</row>
    <row r="546" spans="1:30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</row>
    <row r="547" spans="1:30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</row>
    <row r="548" spans="1:30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</row>
    <row r="549" spans="1:30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</row>
    <row r="550" spans="1:3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</row>
    <row r="551" spans="1:30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</row>
    <row r="552" spans="1:30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</row>
    <row r="553" spans="1:30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</row>
    <row r="554" spans="1:30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</row>
    <row r="555" spans="1:30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</row>
    <row r="556" spans="1:30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</row>
    <row r="557" spans="1:30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</row>
    <row r="558" spans="1:30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</row>
    <row r="559" spans="1:30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</row>
    <row r="560" spans="1:3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</row>
    <row r="561" spans="1:30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</row>
    <row r="562" spans="1:30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</row>
    <row r="563" spans="1:30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</row>
    <row r="564" spans="1:30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</row>
    <row r="565" spans="1:30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</row>
    <row r="566" spans="1:30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</row>
    <row r="567" spans="1:30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</row>
    <row r="568" spans="1:30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</row>
    <row r="569" spans="1:30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</row>
    <row r="570" spans="1:3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</row>
    <row r="571" spans="1:30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</row>
    <row r="572" spans="1:30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</row>
    <row r="573" spans="1:30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</row>
    <row r="574" spans="1:30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</row>
    <row r="575" spans="1:30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</row>
    <row r="576" spans="1:30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</row>
    <row r="577" spans="1:30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</row>
    <row r="578" spans="1:30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</row>
    <row r="579" spans="1:30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</row>
    <row r="580" spans="1:3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</row>
    <row r="581" spans="1:30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</row>
    <row r="582" spans="1:30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</row>
    <row r="583" spans="1:30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</row>
    <row r="584" spans="1:30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</row>
    <row r="585" spans="1:30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</row>
    <row r="586" spans="1:30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</row>
    <row r="587" spans="1:30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</row>
    <row r="588" spans="1:30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</row>
    <row r="589" spans="1:30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</row>
    <row r="590" spans="1:3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</row>
    <row r="591" spans="1:30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</row>
    <row r="592" spans="1:30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</row>
    <row r="593" spans="1:30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</row>
    <row r="594" spans="1:30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</row>
    <row r="595" spans="1:30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</row>
    <row r="596" spans="1:30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</row>
    <row r="597" spans="1:30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</row>
    <row r="598" spans="1:30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</row>
    <row r="599" spans="1:30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</row>
    <row r="600" spans="1:3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</row>
    <row r="601" spans="1:30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</row>
    <row r="602" spans="1:30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</row>
    <row r="603" spans="1:30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</row>
    <row r="604" spans="1:30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</row>
    <row r="605" spans="1:30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</row>
    <row r="606" spans="1:30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</row>
    <row r="607" spans="1:30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</row>
    <row r="608" spans="1:30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</row>
    <row r="609" spans="1:30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</row>
    <row r="610" spans="1:3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</row>
    <row r="611" spans="1:30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</row>
    <row r="612" spans="1:30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</row>
    <row r="613" spans="1:30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</row>
    <row r="614" spans="1:30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</row>
    <row r="615" spans="1:30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</row>
    <row r="616" spans="1:30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</row>
    <row r="617" spans="1:30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</row>
    <row r="618" spans="1:30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</row>
    <row r="619" spans="1:30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</row>
    <row r="620" spans="1:3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</row>
    <row r="621" spans="1:30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</row>
    <row r="622" spans="1:30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</row>
    <row r="623" spans="1:30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</row>
    <row r="624" spans="1:30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</row>
    <row r="625" spans="1:30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</row>
    <row r="626" spans="1:30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</row>
    <row r="627" spans="1:30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</row>
    <row r="628" spans="1:30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</row>
    <row r="629" spans="1:30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</row>
    <row r="630" spans="1: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</row>
    <row r="631" spans="1:30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</row>
    <row r="632" spans="1:30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</row>
    <row r="633" spans="1:30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</row>
    <row r="634" spans="1:30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</row>
    <row r="635" spans="1:30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</row>
    <row r="636" spans="1:30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</row>
    <row r="637" spans="1:30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</row>
    <row r="638" spans="1:30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</row>
    <row r="639" spans="1:30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</row>
    <row r="640" spans="1:3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</row>
    <row r="641" spans="1:30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</row>
    <row r="642" spans="1:30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</row>
    <row r="643" spans="1:30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</row>
    <row r="644" spans="1:30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</row>
    <row r="645" spans="1:30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</row>
    <row r="646" spans="1:30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</row>
    <row r="647" spans="1:30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</row>
    <row r="648" spans="1:30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</row>
    <row r="649" spans="1:30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</row>
    <row r="650" spans="1:3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</row>
    <row r="651" spans="1:30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</row>
    <row r="652" spans="1:30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</row>
    <row r="653" spans="1:30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</row>
    <row r="654" spans="1:30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</row>
    <row r="655" spans="1:30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</row>
    <row r="656" spans="1:30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</row>
    <row r="657" spans="1:30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</row>
    <row r="658" spans="1:30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</row>
    <row r="659" spans="1:30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</row>
    <row r="660" spans="1:3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</row>
    <row r="661" spans="1:30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</row>
    <row r="662" spans="1:30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</row>
    <row r="663" spans="1:30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</row>
    <row r="664" spans="1:30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</row>
    <row r="665" spans="1:30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</row>
    <row r="666" spans="1:30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</row>
    <row r="667" spans="1:30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</row>
    <row r="668" spans="1:30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</row>
    <row r="669" spans="1:30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</row>
    <row r="670" spans="1:3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</row>
    <row r="671" spans="1:30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</row>
    <row r="672" spans="1:30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</row>
    <row r="673" spans="1:30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</row>
    <row r="674" spans="1:30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</row>
    <row r="675" spans="1:30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</row>
    <row r="676" spans="1:30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</row>
    <row r="677" spans="1:30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</row>
    <row r="678" spans="1:30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</row>
    <row r="679" spans="1:30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</row>
    <row r="680" spans="1:3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</row>
    <row r="681" spans="1:30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</row>
    <row r="682" spans="1:30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</row>
    <row r="683" spans="1:30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</row>
    <row r="684" spans="1:30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</row>
    <row r="685" spans="1:30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</row>
    <row r="686" spans="1:30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</row>
    <row r="687" spans="1:30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</row>
    <row r="688" spans="1:30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</row>
    <row r="689" spans="1:30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</row>
    <row r="690" spans="1:3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</row>
    <row r="691" spans="1:30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</row>
    <row r="692" spans="1:30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</row>
    <row r="693" spans="1:30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</row>
    <row r="694" spans="1:30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</row>
    <row r="695" spans="1:30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</row>
    <row r="696" spans="1:30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</row>
    <row r="697" spans="1:30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</row>
    <row r="698" spans="1:30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</row>
    <row r="699" spans="1:30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</row>
    <row r="700" spans="1:3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</row>
    <row r="701" spans="1:30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</row>
    <row r="702" spans="1:30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</row>
    <row r="703" spans="1:30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</row>
    <row r="704" spans="1:30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</row>
    <row r="705" spans="1:30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</row>
    <row r="706" spans="1:30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</row>
    <row r="707" spans="1:30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</row>
    <row r="708" spans="1:30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</row>
    <row r="709" spans="1:30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</row>
    <row r="710" spans="1:3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</row>
    <row r="711" spans="1:30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</row>
    <row r="712" spans="1:30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</row>
    <row r="713" spans="1:30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</row>
    <row r="714" spans="1:30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</row>
    <row r="715" spans="1:30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</row>
    <row r="716" spans="1:30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</row>
    <row r="717" spans="1:30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</row>
    <row r="718" spans="1:30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</row>
    <row r="719" spans="1:30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</row>
    <row r="720" spans="1:3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</row>
    <row r="721" spans="1:30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</row>
    <row r="722" spans="1:30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</row>
    <row r="723" spans="1:30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</row>
    <row r="724" spans="1:30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</row>
    <row r="725" spans="1:30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</row>
    <row r="726" spans="1:30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</row>
    <row r="727" spans="1:30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</row>
    <row r="728" spans="1:30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</row>
    <row r="729" spans="1:30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</row>
    <row r="730" spans="1: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</row>
    <row r="731" spans="1:30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</row>
    <row r="732" spans="1:30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</row>
    <row r="733" spans="1:30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</row>
    <row r="734" spans="1:30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</row>
    <row r="735" spans="1:30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</row>
    <row r="736" spans="1:30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</row>
    <row r="737" spans="1:30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</row>
    <row r="738" spans="1:30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</row>
    <row r="739" spans="1:30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</row>
    <row r="740" spans="1:3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</row>
    <row r="741" spans="1:30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</row>
    <row r="742" spans="1:30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</row>
    <row r="743" spans="1:30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</row>
    <row r="744" spans="1:30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</row>
    <row r="745" spans="1:30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</row>
    <row r="746" spans="1:30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</row>
    <row r="747" spans="1:30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</row>
    <row r="748" spans="1:30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</row>
    <row r="749" spans="1:30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</row>
    <row r="750" spans="1:3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</row>
    <row r="751" spans="1:30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</row>
    <row r="752" spans="1:30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</row>
    <row r="753" spans="1:30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</row>
    <row r="754" spans="1:30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</row>
    <row r="755" spans="1:30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</row>
    <row r="756" spans="1:30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</row>
    <row r="757" spans="1:30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</row>
    <row r="758" spans="1:30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</row>
    <row r="759" spans="1:30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</row>
    <row r="760" spans="1:3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</row>
    <row r="761" spans="1:30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</row>
    <row r="762" spans="1:30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</row>
    <row r="763" spans="1:30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</row>
    <row r="764" spans="1:30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</row>
    <row r="765" spans="1:30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</row>
    <row r="766" spans="1:30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</row>
    <row r="767" spans="1:30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</row>
    <row r="768" spans="1:30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</row>
    <row r="769" spans="1:30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</row>
    <row r="770" spans="1:3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</row>
    <row r="771" spans="1:30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</row>
    <row r="772" spans="1:30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</row>
    <row r="773" spans="1:30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</row>
    <row r="774" spans="1:30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</row>
    <row r="775" spans="1:30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</row>
    <row r="776" spans="1:30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</row>
    <row r="777" spans="1:30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</row>
    <row r="778" spans="1:30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</row>
    <row r="779" spans="1:30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</row>
    <row r="780" spans="1:3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</row>
    <row r="781" spans="1:30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</row>
    <row r="782" spans="1:30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</row>
    <row r="783" spans="1:30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</row>
    <row r="784" spans="1:30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</row>
    <row r="785" spans="1:30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</row>
    <row r="786" spans="1:30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</row>
    <row r="787" spans="1:30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</row>
    <row r="788" spans="1:30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</row>
    <row r="789" spans="1:30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</row>
    <row r="790" spans="1:3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</row>
    <row r="791" spans="1:30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</row>
    <row r="792" spans="1:30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</row>
    <row r="793" spans="1:30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</row>
    <row r="794" spans="1:30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</row>
    <row r="795" spans="1:30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</row>
    <row r="796" spans="1:30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</row>
    <row r="797" spans="1:30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</row>
    <row r="798" spans="1:30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</row>
    <row r="799" spans="1:30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</row>
    <row r="800" spans="1:3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</row>
    <row r="801" spans="1:30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</row>
    <row r="802" spans="1:30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</row>
    <row r="803" spans="1:30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</row>
    <row r="804" spans="1:30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</row>
    <row r="805" spans="1:30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</row>
    <row r="806" spans="1:30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</row>
    <row r="807" spans="1:30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</row>
    <row r="808" spans="1:30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</row>
    <row r="809" spans="1:30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</row>
    <row r="810" spans="1:3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</row>
    <row r="811" spans="1:30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</row>
    <row r="812" spans="1:30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</row>
    <row r="813" spans="1:30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</row>
    <row r="814" spans="1:30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</row>
    <row r="815" spans="1:30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</row>
    <row r="816" spans="1:30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</row>
    <row r="817" spans="1:30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</row>
    <row r="818" spans="1:30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</row>
    <row r="819" spans="1:30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</row>
    <row r="820" spans="1:3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</row>
    <row r="821" spans="1:30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</row>
    <row r="822" spans="1:30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</row>
    <row r="823" spans="1:30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</row>
    <row r="824" spans="1:30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</row>
    <row r="825" spans="1:30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</row>
    <row r="826" spans="1:30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</row>
    <row r="827" spans="1:30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</row>
    <row r="828" spans="1:30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</row>
    <row r="829" spans="1:30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</row>
    <row r="830" spans="1: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</row>
    <row r="831" spans="1:30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</row>
    <row r="832" spans="1:30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</row>
    <row r="833" spans="1:30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</row>
    <row r="834" spans="1:30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</row>
    <row r="835" spans="1:30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</row>
    <row r="836" spans="1:30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</row>
    <row r="837" spans="1:30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</row>
    <row r="838" spans="1:30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</row>
    <row r="839" spans="1:30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</row>
    <row r="840" spans="1:3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</row>
    <row r="841" spans="1:30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</row>
    <row r="842" spans="1:30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</row>
    <row r="843" spans="1:30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</row>
    <row r="844" spans="1:30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</row>
    <row r="845" spans="1:30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</row>
    <row r="846" spans="1:30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</row>
    <row r="847" spans="1:30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</row>
    <row r="848" spans="1:30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</row>
    <row r="849" spans="1:30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</row>
    <row r="850" spans="1:3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</row>
    <row r="851" spans="1:30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</row>
    <row r="852" spans="1:30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</row>
    <row r="853" spans="1:30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</row>
    <row r="854" spans="1:30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</row>
    <row r="855" spans="1:30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</row>
    <row r="856" spans="1:30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</row>
    <row r="857" spans="1:30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</row>
    <row r="858" spans="1:30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</row>
    <row r="859" spans="1:30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</row>
    <row r="860" spans="1:3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</row>
    <row r="861" spans="1:30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</row>
    <row r="862" spans="1:30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</row>
    <row r="863" spans="1:30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</row>
    <row r="864" spans="1:30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</row>
    <row r="865" spans="1:30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</row>
    <row r="866" spans="1:30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</row>
    <row r="867" spans="1:30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</row>
    <row r="868" spans="1:30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</row>
    <row r="869" spans="1:30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</row>
    <row r="870" spans="1:3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</row>
    <row r="871" spans="1:30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</row>
    <row r="872" spans="1:30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</row>
    <row r="873" spans="1:30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</row>
    <row r="874" spans="1:30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</row>
    <row r="875" spans="1:30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</row>
    <row r="876" spans="1:30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</row>
    <row r="877" spans="1:30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</row>
    <row r="878" spans="1:30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</row>
    <row r="879" spans="1:30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</row>
    <row r="880" spans="1:3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</row>
    <row r="881" spans="1:30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</row>
    <row r="882" spans="1:30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</row>
    <row r="883" spans="1:30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</row>
    <row r="884" spans="1:30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</row>
    <row r="885" spans="1:30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</row>
    <row r="886" spans="1:30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</row>
    <row r="887" spans="1:30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</row>
    <row r="888" spans="1:30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</row>
    <row r="889" spans="1:30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</row>
    <row r="890" spans="1:3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</row>
    <row r="891" spans="1:30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</row>
    <row r="892" spans="1:30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</row>
    <row r="893" spans="1:30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</row>
    <row r="894" spans="1:30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</row>
    <row r="895" spans="1:30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</row>
    <row r="896" spans="1:30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</row>
    <row r="897" spans="1:30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</row>
    <row r="898" spans="1:30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</row>
    <row r="899" spans="1:30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</row>
    <row r="900" spans="1:3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</row>
    <row r="901" spans="1:30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</row>
    <row r="902" spans="1:30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</row>
    <row r="903" spans="1:30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</row>
    <row r="904" spans="1:30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</row>
    <row r="905" spans="1:30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</row>
    <row r="906" spans="1:30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</row>
    <row r="907" spans="1:30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</row>
    <row r="908" spans="1:30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</row>
    <row r="909" spans="1:30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</row>
    <row r="910" spans="1:3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</row>
    <row r="911" spans="1:30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</row>
    <row r="912" spans="1:30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</row>
    <row r="913" spans="1:30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</row>
    <row r="914" spans="1:30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</row>
    <row r="915" spans="1:30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</row>
    <row r="916" spans="1:30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</row>
    <row r="917" spans="1:30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</row>
    <row r="918" spans="1:30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</row>
    <row r="919" spans="1:30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</row>
    <row r="920" spans="1:3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</row>
    <row r="921" spans="1:30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</row>
    <row r="922" spans="1:30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</row>
    <row r="923" spans="1:30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</row>
    <row r="924" spans="1:30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</row>
    <row r="925" spans="1:30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</row>
    <row r="926" spans="1:30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</row>
    <row r="927" spans="1:30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</row>
    <row r="928" spans="1:30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</row>
    <row r="929" spans="1:30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</row>
    <row r="930" spans="1: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</row>
    <row r="931" spans="1:30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</row>
    <row r="932" spans="1:30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</row>
    <row r="933" spans="1:30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</row>
    <row r="934" spans="1:30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</row>
    <row r="935" spans="1:30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</row>
    <row r="936" spans="1:30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</row>
    <row r="937" spans="1:30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</row>
    <row r="938" spans="1:30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</row>
    <row r="939" spans="1:30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</row>
    <row r="940" spans="1:3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</row>
    <row r="941" spans="1:30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</row>
    <row r="942" spans="1:30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</row>
    <row r="943" spans="1:30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</row>
    <row r="944" spans="1:30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</row>
    <row r="945" spans="1:30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</row>
    <row r="946" spans="1:30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</row>
    <row r="947" spans="1:30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</row>
    <row r="948" spans="1:30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</row>
    <row r="949" spans="1:30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</row>
    <row r="950" spans="1:3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</row>
    <row r="951" spans="1:30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</row>
    <row r="952" spans="1:30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</row>
    <row r="953" spans="1:30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</row>
    <row r="954" spans="1:30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</row>
    <row r="955" spans="1:30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</row>
    <row r="956" spans="1:30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</row>
    <row r="957" spans="1:30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</row>
    <row r="958" spans="1:30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</row>
    <row r="959" spans="1:30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</row>
    <row r="960" spans="1:3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</row>
    <row r="961" spans="1:30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</row>
    <row r="962" spans="1:30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</row>
    <row r="963" spans="1:30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</row>
    <row r="964" spans="1:30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</row>
    <row r="965" spans="1:30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</row>
    <row r="966" spans="1:30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</row>
    <row r="967" spans="1:30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</row>
    <row r="968" spans="1:30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</row>
    <row r="969" spans="1:30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</row>
    <row r="970" spans="1:3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</row>
    <row r="971" spans="1:30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</row>
    <row r="972" spans="1:30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</row>
    <row r="973" spans="1:30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</row>
    <row r="974" spans="1:30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</row>
    <row r="975" spans="1:30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</row>
    <row r="976" spans="1:30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</row>
    <row r="977" spans="1:30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</row>
    <row r="978" spans="1:30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</row>
    <row r="979" spans="1:30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</row>
    <row r="980" spans="1:3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</row>
    <row r="981" spans="1:30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</row>
    <row r="982" spans="1:30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</row>
    <row r="983" spans="1:30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</row>
    <row r="984" spans="1:30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</row>
    <row r="985" spans="1:30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</row>
    <row r="986" spans="1:30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</row>
    <row r="987" spans="1:30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</row>
    <row r="988" spans="1:30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</row>
    <row r="989" spans="1:30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</row>
    <row r="990" spans="1:3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</row>
    <row r="991" spans="1:30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</row>
    <row r="992" spans="1:30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</row>
    <row r="993" spans="1:30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</row>
    <row r="994" spans="1:30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</row>
    <row r="995" spans="1:30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</row>
    <row r="996" spans="1:30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</row>
    <row r="997" spans="1:30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</row>
    <row r="998" spans="1:30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</row>
    <row r="999" spans="1:30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</row>
    <row r="1000" spans="1:3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</row>
  </sheetData>
  <mergeCells count="39">
    <mergeCell ref="C59:G59"/>
    <mergeCell ref="H59:I59"/>
    <mergeCell ref="C63:G63"/>
    <mergeCell ref="C64:G64"/>
    <mergeCell ref="H64:I64"/>
    <mergeCell ref="C60:G60"/>
    <mergeCell ref="H60:I60"/>
    <mergeCell ref="C61:G61"/>
    <mergeCell ref="H61:I61"/>
    <mergeCell ref="C62:G62"/>
    <mergeCell ref="H62:I62"/>
    <mergeCell ref="H63:I63"/>
    <mergeCell ref="H56:I56"/>
    <mergeCell ref="C56:G56"/>
    <mergeCell ref="C57:G57"/>
    <mergeCell ref="H57:I57"/>
    <mergeCell ref="C58:G58"/>
    <mergeCell ref="H58:I58"/>
    <mergeCell ref="A50:I50"/>
    <mergeCell ref="A51:I51"/>
    <mergeCell ref="C54:H54"/>
    <mergeCell ref="C55:G55"/>
    <mergeCell ref="H55:I55"/>
    <mergeCell ref="A13:A15"/>
    <mergeCell ref="B13:B15"/>
    <mergeCell ref="J13:L14"/>
    <mergeCell ref="C13:C15"/>
    <mergeCell ref="D13:I13"/>
    <mergeCell ref="D14:D15"/>
    <mergeCell ref="E14:E15"/>
    <mergeCell ref="F14:F15"/>
    <mergeCell ref="G14:G15"/>
    <mergeCell ref="H14:H15"/>
    <mergeCell ref="I14:I15"/>
    <mergeCell ref="A1:L1"/>
    <mergeCell ref="A2:L2"/>
    <mergeCell ref="A9:L9"/>
    <mergeCell ref="A10:L10"/>
    <mergeCell ref="A11:L11"/>
  </mergeCells>
  <conditionalFormatting sqref="D17:I41">
    <cfRule type="cellIs" dxfId="44" priority="1" operator="between">
      <formula>4</formula>
      <formula>5</formula>
    </cfRule>
    <cfRule type="cellIs" dxfId="43" priority="2" operator="equal">
      <formula>"н/а"</formula>
    </cfRule>
    <cfRule type="cellIs" dxfId="42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D1000"/>
  <sheetViews>
    <sheetView showGridLines="0"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9" width="9.33203125" customWidth="1"/>
    <col min="10" max="10" width="12.5" customWidth="1"/>
    <col min="11" max="11" width="8.1640625" customWidth="1"/>
    <col min="12" max="25" width="8.83203125" customWidth="1"/>
    <col min="26" max="30" width="9.1640625" customWidth="1"/>
  </cols>
  <sheetData>
    <row r="1" spans="1:30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19" t="s">
        <v>193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23" t="s">
        <v>9</v>
      </c>
      <c r="K13" s="124"/>
      <c r="L13" s="125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60.25" customHeight="1">
      <c r="A14" s="121"/>
      <c r="B14" s="121"/>
      <c r="C14" s="121"/>
      <c r="D14" s="131" t="s">
        <v>165</v>
      </c>
      <c r="E14" s="131" t="s">
        <v>89</v>
      </c>
      <c r="F14" s="131" t="s">
        <v>166</v>
      </c>
      <c r="G14" s="131" t="s">
        <v>167</v>
      </c>
      <c r="H14" s="131" t="s">
        <v>194</v>
      </c>
      <c r="I14" s="142" t="s">
        <v>195</v>
      </c>
      <c r="J14" s="126"/>
      <c r="K14" s="127"/>
      <c r="L14" s="128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7">
      <c r="A15" s="122"/>
      <c r="B15" s="121"/>
      <c r="C15" s="122"/>
      <c r="D15" s="132"/>
      <c r="E15" s="132"/>
      <c r="F15" s="132"/>
      <c r="G15" s="132"/>
      <c r="H15" s="132"/>
      <c r="I15" s="143"/>
      <c r="J15" s="38" t="s">
        <v>17</v>
      </c>
      <c r="K15" s="6" t="s">
        <v>18</v>
      </c>
      <c r="L15" s="7" t="s">
        <v>19</v>
      </c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25" customHeight="1">
      <c r="A16" s="8">
        <v>1</v>
      </c>
      <c r="B16" s="9">
        <v>2</v>
      </c>
      <c r="C16" s="9">
        <v>3</v>
      </c>
      <c r="D16" s="52">
        <v>4</v>
      </c>
      <c r="E16" s="33">
        <v>5</v>
      </c>
      <c r="F16" s="33">
        <v>6</v>
      </c>
      <c r="G16" s="52">
        <v>7</v>
      </c>
      <c r="H16" s="9">
        <v>8</v>
      </c>
      <c r="I16" s="33">
        <v>9</v>
      </c>
      <c r="J16" s="8">
        <v>10</v>
      </c>
      <c r="K16" s="9">
        <v>11</v>
      </c>
      <c r="L16" s="34">
        <v>12</v>
      </c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25" customHeight="1">
      <c r="A17" s="12">
        <v>1</v>
      </c>
      <c r="B17" s="12"/>
      <c r="C17" s="13" t="s">
        <v>196</v>
      </c>
      <c r="D17" s="14">
        <v>5</v>
      </c>
      <c r="E17" s="14">
        <v>4</v>
      </c>
      <c r="F17" s="14">
        <v>5</v>
      </c>
      <c r="G17" s="14">
        <v>4</v>
      </c>
      <c r="H17" s="14">
        <v>5</v>
      </c>
      <c r="I17" s="14">
        <v>4</v>
      </c>
      <c r="J17" s="44">
        <v>26</v>
      </c>
      <c r="K17" s="45">
        <v>26</v>
      </c>
      <c r="L17" s="53">
        <v>0</v>
      </c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25" customHeight="1">
      <c r="A18" s="18">
        <v>2</v>
      </c>
      <c r="B18" s="18"/>
      <c r="C18" s="19" t="s">
        <v>197</v>
      </c>
      <c r="D18" s="20">
        <v>4</v>
      </c>
      <c r="E18" s="20">
        <v>5</v>
      </c>
      <c r="F18" s="20">
        <v>5</v>
      </c>
      <c r="G18" s="20">
        <v>4</v>
      </c>
      <c r="H18" s="20">
        <v>4</v>
      </c>
      <c r="I18" s="20">
        <v>5</v>
      </c>
      <c r="J18" s="47">
        <v>18</v>
      </c>
      <c r="K18" s="48">
        <v>6</v>
      </c>
      <c r="L18" s="49">
        <v>12</v>
      </c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>
      <c r="A19" s="18">
        <v>3</v>
      </c>
      <c r="B19" s="18"/>
      <c r="C19" s="19" t="s">
        <v>198</v>
      </c>
      <c r="D19" s="20">
        <v>5</v>
      </c>
      <c r="E19" s="20">
        <v>5</v>
      </c>
      <c r="F19" s="20">
        <v>5</v>
      </c>
      <c r="G19" s="20">
        <v>5</v>
      </c>
      <c r="H19" s="20">
        <v>5</v>
      </c>
      <c r="I19" s="20">
        <v>5</v>
      </c>
      <c r="J19" s="47">
        <v>2</v>
      </c>
      <c r="K19" s="48">
        <v>2</v>
      </c>
      <c r="L19" s="49">
        <v>0</v>
      </c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25" customHeight="1">
      <c r="A20" s="18">
        <v>4</v>
      </c>
      <c r="B20" s="18"/>
      <c r="C20" s="19" t="s">
        <v>199</v>
      </c>
      <c r="D20" s="20">
        <v>5</v>
      </c>
      <c r="E20" s="20">
        <v>5</v>
      </c>
      <c r="F20" s="20">
        <v>5</v>
      </c>
      <c r="G20" s="20">
        <v>5</v>
      </c>
      <c r="H20" s="20">
        <v>5</v>
      </c>
      <c r="I20" s="20">
        <v>5</v>
      </c>
      <c r="J20" s="47">
        <v>0</v>
      </c>
      <c r="K20" s="48">
        <v>0</v>
      </c>
      <c r="L20" s="49">
        <v>0</v>
      </c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25" customHeight="1">
      <c r="A21" s="12">
        <v>5</v>
      </c>
      <c r="B21" s="18"/>
      <c r="C21" s="19" t="s">
        <v>200</v>
      </c>
      <c r="D21" s="20">
        <v>5</v>
      </c>
      <c r="E21" s="20">
        <v>4</v>
      </c>
      <c r="F21" s="20">
        <v>5</v>
      </c>
      <c r="G21" s="20">
        <v>4</v>
      </c>
      <c r="H21" s="20">
        <v>4</v>
      </c>
      <c r="I21" s="20">
        <v>5</v>
      </c>
      <c r="J21" s="47">
        <v>16</v>
      </c>
      <c r="K21" s="48">
        <v>12</v>
      </c>
      <c r="L21" s="49">
        <v>4</v>
      </c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25" customHeight="1">
      <c r="A22" s="18">
        <v>6</v>
      </c>
      <c r="B22" s="18"/>
      <c r="C22" s="19" t="s">
        <v>201</v>
      </c>
      <c r="D22" s="20">
        <v>5</v>
      </c>
      <c r="E22" s="20">
        <v>4</v>
      </c>
      <c r="F22" s="20">
        <v>3</v>
      </c>
      <c r="G22" s="20">
        <v>4</v>
      </c>
      <c r="H22" s="20">
        <v>4</v>
      </c>
      <c r="I22" s="20">
        <v>4</v>
      </c>
      <c r="J22" s="47">
        <v>10</v>
      </c>
      <c r="K22" s="48">
        <v>6</v>
      </c>
      <c r="L22" s="49">
        <v>4</v>
      </c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25" customHeight="1">
      <c r="A23" s="18">
        <v>7</v>
      </c>
      <c r="B23" s="18"/>
      <c r="C23" s="19" t="s">
        <v>202</v>
      </c>
      <c r="D23" s="20" t="s">
        <v>25</v>
      </c>
      <c r="E23" s="20">
        <v>4</v>
      </c>
      <c r="F23" s="20" t="s">
        <v>25</v>
      </c>
      <c r="G23" s="20">
        <v>3</v>
      </c>
      <c r="H23" s="20">
        <v>4</v>
      </c>
      <c r="I23" s="20">
        <v>3</v>
      </c>
      <c r="J23" s="47">
        <v>30</v>
      </c>
      <c r="K23" s="48">
        <v>30</v>
      </c>
      <c r="L23" s="49">
        <v>0</v>
      </c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25" customHeight="1">
      <c r="A24" s="18">
        <v>8</v>
      </c>
      <c r="B24" s="18"/>
      <c r="C24" s="13" t="s">
        <v>203</v>
      </c>
      <c r="D24" s="20" t="s">
        <v>25</v>
      </c>
      <c r="E24" s="20">
        <v>4</v>
      </c>
      <c r="F24" s="20">
        <v>4</v>
      </c>
      <c r="G24" s="20">
        <v>3</v>
      </c>
      <c r="H24" s="20">
        <v>2</v>
      </c>
      <c r="I24" s="20">
        <v>2</v>
      </c>
      <c r="J24" s="47">
        <v>34</v>
      </c>
      <c r="K24" s="48">
        <v>30</v>
      </c>
      <c r="L24" s="49">
        <v>4</v>
      </c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25" customHeight="1">
      <c r="A25" s="12">
        <v>9</v>
      </c>
      <c r="B25" s="18"/>
      <c r="C25" s="19" t="s">
        <v>204</v>
      </c>
      <c r="D25" s="20">
        <v>5</v>
      </c>
      <c r="E25" s="20">
        <v>4</v>
      </c>
      <c r="F25" s="20" t="s">
        <v>25</v>
      </c>
      <c r="G25" s="20">
        <v>3</v>
      </c>
      <c r="H25" s="20">
        <v>4</v>
      </c>
      <c r="I25" s="20">
        <v>4</v>
      </c>
      <c r="J25" s="47">
        <v>10</v>
      </c>
      <c r="K25" s="48">
        <v>6</v>
      </c>
      <c r="L25" s="49">
        <v>4</v>
      </c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25" customHeight="1">
      <c r="A26" s="18">
        <v>10</v>
      </c>
      <c r="B26" s="18"/>
      <c r="C26" s="19" t="s">
        <v>205</v>
      </c>
      <c r="D26" s="20" t="s">
        <v>25</v>
      </c>
      <c r="E26" s="20">
        <v>4</v>
      </c>
      <c r="F26" s="20" t="s">
        <v>25</v>
      </c>
      <c r="G26" s="20" t="s">
        <v>25</v>
      </c>
      <c r="H26" s="20" t="s">
        <v>25</v>
      </c>
      <c r="I26" s="20" t="s">
        <v>25</v>
      </c>
      <c r="J26" s="47"/>
      <c r="K26" s="48"/>
      <c r="L26" s="49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25" customHeight="1">
      <c r="A27" s="18">
        <v>11</v>
      </c>
      <c r="B27" s="18"/>
      <c r="C27" s="19" t="s">
        <v>206</v>
      </c>
      <c r="D27" s="20">
        <v>5</v>
      </c>
      <c r="E27" s="20">
        <v>4</v>
      </c>
      <c r="F27" s="20">
        <v>5</v>
      </c>
      <c r="G27" s="20">
        <v>5</v>
      </c>
      <c r="H27" s="20">
        <v>4</v>
      </c>
      <c r="I27" s="20">
        <v>4</v>
      </c>
      <c r="J27" s="47">
        <v>4</v>
      </c>
      <c r="K27" s="48">
        <v>4</v>
      </c>
      <c r="L27" s="49">
        <v>0</v>
      </c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25" customHeight="1">
      <c r="A28" s="18">
        <v>12</v>
      </c>
      <c r="B28" s="18"/>
      <c r="C28" s="19" t="s">
        <v>207</v>
      </c>
      <c r="D28" s="20">
        <v>4</v>
      </c>
      <c r="E28" s="20">
        <v>4</v>
      </c>
      <c r="F28" s="20">
        <v>5</v>
      </c>
      <c r="G28" s="20">
        <v>3</v>
      </c>
      <c r="H28" s="20">
        <v>2</v>
      </c>
      <c r="I28" s="20">
        <v>4</v>
      </c>
      <c r="J28" s="47">
        <v>20</v>
      </c>
      <c r="K28" s="48">
        <v>4</v>
      </c>
      <c r="L28" s="49">
        <v>16</v>
      </c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25" customHeight="1">
      <c r="A29" s="12">
        <v>13</v>
      </c>
      <c r="B29" s="18"/>
      <c r="C29" s="19" t="s">
        <v>208</v>
      </c>
      <c r="D29" s="20">
        <v>5</v>
      </c>
      <c r="E29" s="20">
        <v>4</v>
      </c>
      <c r="F29" s="20">
        <v>5</v>
      </c>
      <c r="G29" s="20">
        <v>4</v>
      </c>
      <c r="H29" s="20">
        <v>3</v>
      </c>
      <c r="I29" s="20">
        <v>5</v>
      </c>
      <c r="J29" s="47">
        <v>16</v>
      </c>
      <c r="K29" s="48">
        <v>12</v>
      </c>
      <c r="L29" s="49">
        <v>4</v>
      </c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25" customHeight="1">
      <c r="A30" s="18">
        <v>14</v>
      </c>
      <c r="B30" s="18"/>
      <c r="C30" s="19" t="s">
        <v>209</v>
      </c>
      <c r="D30" s="20">
        <v>5</v>
      </c>
      <c r="E30" s="20">
        <v>5</v>
      </c>
      <c r="F30" s="20">
        <v>5</v>
      </c>
      <c r="G30" s="20">
        <v>4</v>
      </c>
      <c r="H30" s="20">
        <v>5</v>
      </c>
      <c r="I30" s="20">
        <v>4</v>
      </c>
      <c r="J30" s="47">
        <v>18</v>
      </c>
      <c r="K30" s="48">
        <v>12</v>
      </c>
      <c r="L30" s="49">
        <v>6</v>
      </c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0.25" customHeight="1">
      <c r="A31" s="18">
        <v>15</v>
      </c>
      <c r="B31" s="18"/>
      <c r="C31" s="19" t="s">
        <v>210</v>
      </c>
      <c r="D31" s="20" t="s">
        <v>25</v>
      </c>
      <c r="E31" s="20">
        <v>3</v>
      </c>
      <c r="F31" s="20">
        <v>5</v>
      </c>
      <c r="G31" s="20">
        <v>4</v>
      </c>
      <c r="H31" s="20">
        <v>3</v>
      </c>
      <c r="I31" s="20">
        <v>3</v>
      </c>
      <c r="J31" s="47">
        <v>16</v>
      </c>
      <c r="K31" s="48">
        <v>8</v>
      </c>
      <c r="L31" s="49">
        <v>8</v>
      </c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9.5" customHeight="1">
      <c r="A32" s="18">
        <v>16</v>
      </c>
      <c r="B32" s="18"/>
      <c r="C32" s="19" t="s">
        <v>211</v>
      </c>
      <c r="D32" s="20">
        <v>5</v>
      </c>
      <c r="E32" s="20">
        <v>4</v>
      </c>
      <c r="F32" s="20">
        <v>5</v>
      </c>
      <c r="G32" s="20">
        <v>4</v>
      </c>
      <c r="H32" s="20">
        <v>5</v>
      </c>
      <c r="I32" s="20">
        <v>4</v>
      </c>
      <c r="J32" s="47">
        <v>2</v>
      </c>
      <c r="K32" s="48">
        <v>2</v>
      </c>
      <c r="L32" s="49">
        <v>0</v>
      </c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9.5" customHeight="1">
      <c r="A33" s="12">
        <v>17</v>
      </c>
      <c r="B33" s="18"/>
      <c r="C33" s="19" t="s">
        <v>212</v>
      </c>
      <c r="D33" s="20" t="s">
        <v>25</v>
      </c>
      <c r="E33" s="20">
        <v>4</v>
      </c>
      <c r="F33" s="20">
        <v>4</v>
      </c>
      <c r="G33" s="20" t="s">
        <v>25</v>
      </c>
      <c r="H33" s="20">
        <v>2</v>
      </c>
      <c r="I33" s="20">
        <v>3</v>
      </c>
      <c r="J33" s="47">
        <v>22</v>
      </c>
      <c r="K33" s="48">
        <v>6</v>
      </c>
      <c r="L33" s="49">
        <v>16</v>
      </c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9.5" customHeight="1">
      <c r="A34" s="18">
        <v>18</v>
      </c>
      <c r="B34" s="18"/>
      <c r="C34" s="19" t="s">
        <v>213</v>
      </c>
      <c r="D34" s="20" t="s">
        <v>25</v>
      </c>
      <c r="E34" s="20">
        <v>4</v>
      </c>
      <c r="F34" s="20">
        <v>4</v>
      </c>
      <c r="G34" s="20">
        <v>3</v>
      </c>
      <c r="H34" s="20">
        <v>2</v>
      </c>
      <c r="I34" s="20">
        <v>3</v>
      </c>
      <c r="J34" s="47">
        <v>20</v>
      </c>
      <c r="K34" s="48">
        <v>0</v>
      </c>
      <c r="L34" s="49">
        <v>20</v>
      </c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9.5" customHeight="1">
      <c r="A35" s="18">
        <v>19</v>
      </c>
      <c r="B35" s="18"/>
      <c r="C35" s="19" t="s">
        <v>214</v>
      </c>
      <c r="D35" s="20" t="s">
        <v>25</v>
      </c>
      <c r="E35" s="20">
        <v>4</v>
      </c>
      <c r="F35" s="20">
        <v>4</v>
      </c>
      <c r="G35" s="20">
        <v>4</v>
      </c>
      <c r="H35" s="20">
        <v>2</v>
      </c>
      <c r="I35" s="20">
        <v>3</v>
      </c>
      <c r="J35" s="47">
        <v>20</v>
      </c>
      <c r="K35" s="48">
        <v>14</v>
      </c>
      <c r="L35" s="49">
        <v>6</v>
      </c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9.5" customHeight="1">
      <c r="A36" s="18">
        <v>20</v>
      </c>
      <c r="B36" s="18"/>
      <c r="C36" s="13" t="s">
        <v>215</v>
      </c>
      <c r="D36" s="20" t="s">
        <v>25</v>
      </c>
      <c r="E36" s="20">
        <v>2</v>
      </c>
      <c r="F36" s="20" t="s">
        <v>25</v>
      </c>
      <c r="G36" s="20" t="s">
        <v>25</v>
      </c>
      <c r="H36" s="20">
        <v>2</v>
      </c>
      <c r="I36" s="20" t="s">
        <v>25</v>
      </c>
      <c r="J36" s="47"/>
      <c r="K36" s="48"/>
      <c r="L36" s="49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0.25" customHeight="1">
      <c r="A37" s="12">
        <v>21</v>
      </c>
      <c r="B37" s="12"/>
      <c r="C37" s="13" t="s">
        <v>216</v>
      </c>
      <c r="D37" s="14">
        <v>4</v>
      </c>
      <c r="E37" s="14">
        <v>4</v>
      </c>
      <c r="F37" s="14">
        <v>4</v>
      </c>
      <c r="G37" s="14">
        <v>4</v>
      </c>
      <c r="H37" s="14">
        <v>3</v>
      </c>
      <c r="I37" s="14">
        <v>4</v>
      </c>
      <c r="J37" s="51">
        <v>30</v>
      </c>
      <c r="K37" s="45">
        <v>30</v>
      </c>
      <c r="L37" s="53">
        <v>0</v>
      </c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0.25" customHeight="1">
      <c r="A38" s="18">
        <v>22</v>
      </c>
      <c r="B38" s="18"/>
      <c r="C38" s="19" t="s">
        <v>217</v>
      </c>
      <c r="D38" s="20">
        <v>5</v>
      </c>
      <c r="E38" s="20">
        <v>5</v>
      </c>
      <c r="F38" s="20">
        <v>5</v>
      </c>
      <c r="G38" s="20">
        <v>4</v>
      </c>
      <c r="H38" s="20">
        <v>5</v>
      </c>
      <c r="I38" s="20">
        <v>5</v>
      </c>
      <c r="J38" s="47">
        <v>0</v>
      </c>
      <c r="K38" s="48">
        <v>0</v>
      </c>
      <c r="L38" s="49">
        <v>0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18">
        <v>23</v>
      </c>
      <c r="B39" s="18"/>
      <c r="C39" s="19" t="s">
        <v>218</v>
      </c>
      <c r="D39" s="20">
        <v>5</v>
      </c>
      <c r="E39" s="20">
        <v>3</v>
      </c>
      <c r="F39" s="20">
        <v>5</v>
      </c>
      <c r="G39" s="20">
        <v>3</v>
      </c>
      <c r="H39" s="20">
        <v>4</v>
      </c>
      <c r="I39" s="20">
        <v>5</v>
      </c>
      <c r="J39" s="47">
        <v>12</v>
      </c>
      <c r="K39" s="48">
        <v>4</v>
      </c>
      <c r="L39" s="49">
        <v>8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18">
        <v>24</v>
      </c>
      <c r="B40" s="18"/>
      <c r="C40" s="19"/>
      <c r="D40" s="20"/>
      <c r="E40" s="20"/>
      <c r="F40" s="20"/>
      <c r="G40" s="20"/>
      <c r="H40" s="20"/>
      <c r="I40" s="20"/>
      <c r="J40" s="47"/>
      <c r="K40" s="48"/>
      <c r="L40" s="49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0.25" customHeight="1">
      <c r="A41" s="12">
        <v>25</v>
      </c>
      <c r="B41" s="18"/>
      <c r="C41" s="19"/>
      <c r="D41" s="20"/>
      <c r="E41" s="20"/>
      <c r="F41" s="20"/>
      <c r="G41" s="20"/>
      <c r="H41" s="20"/>
      <c r="I41" s="20"/>
      <c r="J41" s="47"/>
      <c r="K41" s="48"/>
      <c r="L41" s="49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customHeight="1">
      <c r="A42" s="23"/>
      <c r="B42" s="23"/>
      <c r="C42" s="24" t="s">
        <v>43</v>
      </c>
      <c r="D42" s="25">
        <f>(D45*5+D48*2)/(D45+D48)</f>
        <v>3.8</v>
      </c>
      <c r="E42" s="25">
        <f t="shared" ref="E42:I42" si="0">AVERAGE(E17:E41)</f>
        <v>4.0434782608695654</v>
      </c>
      <c r="F42" s="25">
        <f t="shared" si="0"/>
        <v>4.6315789473684212</v>
      </c>
      <c r="G42" s="25">
        <f t="shared" si="0"/>
        <v>3.85</v>
      </c>
      <c r="H42" s="25">
        <f t="shared" si="0"/>
        <v>3.5909090909090908</v>
      </c>
      <c r="I42" s="25">
        <f t="shared" si="0"/>
        <v>4</v>
      </c>
      <c r="J42" s="26">
        <f>K42+L42</f>
        <v>326</v>
      </c>
      <c r="K42" s="26">
        <f t="shared" ref="K42:L42" si="1">SUM(K17:K41)</f>
        <v>214</v>
      </c>
      <c r="L42" s="26">
        <f t="shared" si="1"/>
        <v>112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customHeight="1">
      <c r="A43" s="23"/>
      <c r="B43" s="23"/>
      <c r="C43" s="24" t="s">
        <v>44</v>
      </c>
      <c r="D43" s="27">
        <f t="shared" ref="D43:I43" si="2">(D45+D46+D47)/SUM(D45:D48)*100</f>
        <v>65.217391304347828</v>
      </c>
      <c r="E43" s="27">
        <f t="shared" si="2"/>
        <v>94.444444444444443</v>
      </c>
      <c r="F43" s="27">
        <f t="shared" si="2"/>
        <v>82.608695652173907</v>
      </c>
      <c r="G43" s="27">
        <f t="shared" si="2"/>
        <v>86.956521739130437</v>
      </c>
      <c r="H43" s="27">
        <f t="shared" si="2"/>
        <v>69.565217391304344</v>
      </c>
      <c r="I43" s="27">
        <f t="shared" si="2"/>
        <v>86.956521739130437</v>
      </c>
      <c r="J43" s="23"/>
      <c r="K43" s="23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customHeight="1">
      <c r="A44" s="23"/>
      <c r="B44" s="23"/>
      <c r="C44" s="24" t="s">
        <v>45</v>
      </c>
      <c r="D44" s="27">
        <f t="shared" ref="D44:I44" si="3">(D45+D46)/SUM(D45:D48)*100</f>
        <v>65.217391304347828</v>
      </c>
      <c r="E44" s="27">
        <f t="shared" si="3"/>
        <v>83.333333333333343</v>
      </c>
      <c r="F44" s="27">
        <f t="shared" si="3"/>
        <v>78.260869565217391</v>
      </c>
      <c r="G44" s="27">
        <f t="shared" si="3"/>
        <v>60.869565217391312</v>
      </c>
      <c r="H44" s="27">
        <f t="shared" si="3"/>
        <v>56.521739130434781</v>
      </c>
      <c r="I44" s="27">
        <f t="shared" si="3"/>
        <v>65.217391304347828</v>
      </c>
      <c r="J44" s="23"/>
      <c r="K44" s="23"/>
      <c r="L44" s="2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customHeight="1">
      <c r="A45" s="23"/>
      <c r="B45" s="23"/>
      <c r="C45" s="24">
        <v>5</v>
      </c>
      <c r="D45" s="28">
        <f>COUNTIF(D$17:D$41,"5")</f>
        <v>12</v>
      </c>
      <c r="E45" s="28">
        <f>COUNTIF(E$17:E$41,"зач")</f>
        <v>0</v>
      </c>
      <c r="F45" s="28">
        <f t="shared" ref="F45:I45" si="4">COUNTIF(F$17:F$41,"5")</f>
        <v>13</v>
      </c>
      <c r="G45" s="28">
        <f t="shared" si="4"/>
        <v>3</v>
      </c>
      <c r="H45" s="28">
        <f t="shared" si="4"/>
        <v>6</v>
      </c>
      <c r="I45" s="28">
        <f t="shared" si="4"/>
        <v>7</v>
      </c>
      <c r="J45" s="23"/>
      <c r="K45" s="23"/>
      <c r="L45" s="2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customHeight="1">
      <c r="A46" s="23"/>
      <c r="B46" s="23"/>
      <c r="C46" s="24">
        <v>4</v>
      </c>
      <c r="D46" s="28">
        <f t="shared" ref="D46:I46" si="5">COUNTIF(D$17:D$41,"4")</f>
        <v>3</v>
      </c>
      <c r="E46" s="28">
        <f t="shared" si="5"/>
        <v>15</v>
      </c>
      <c r="F46" s="28">
        <f t="shared" si="5"/>
        <v>5</v>
      </c>
      <c r="G46" s="28">
        <f t="shared" si="5"/>
        <v>11</v>
      </c>
      <c r="H46" s="28">
        <f t="shared" si="5"/>
        <v>7</v>
      </c>
      <c r="I46" s="28">
        <f t="shared" si="5"/>
        <v>8</v>
      </c>
      <c r="J46" s="23"/>
      <c r="K46" s="23"/>
      <c r="L46" s="2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customHeight="1">
      <c r="A47" s="23"/>
      <c r="B47" s="23"/>
      <c r="C47" s="24">
        <v>3</v>
      </c>
      <c r="D47" s="28">
        <f t="shared" ref="D47:I47" si="6">COUNTIF(D$17:D$41,"3")</f>
        <v>0</v>
      </c>
      <c r="E47" s="28">
        <f t="shared" si="6"/>
        <v>2</v>
      </c>
      <c r="F47" s="28">
        <f t="shared" si="6"/>
        <v>1</v>
      </c>
      <c r="G47" s="28">
        <f t="shared" si="6"/>
        <v>6</v>
      </c>
      <c r="H47" s="28">
        <f t="shared" si="6"/>
        <v>3</v>
      </c>
      <c r="I47" s="28">
        <f t="shared" si="6"/>
        <v>5</v>
      </c>
      <c r="J47" s="23"/>
      <c r="K47" s="23"/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customHeight="1">
      <c r="A48" s="23"/>
      <c r="B48" s="23"/>
      <c r="C48" s="24">
        <v>2</v>
      </c>
      <c r="D48" s="28">
        <f t="shared" ref="D48:I48" si="7">COUNTIF(D$17:D$41,"2")+COUNTIF(D$17:D$41,"н/а")</f>
        <v>8</v>
      </c>
      <c r="E48" s="28">
        <f t="shared" si="7"/>
        <v>1</v>
      </c>
      <c r="F48" s="28">
        <f t="shared" si="7"/>
        <v>4</v>
      </c>
      <c r="G48" s="28">
        <f t="shared" si="7"/>
        <v>3</v>
      </c>
      <c r="H48" s="28">
        <f t="shared" si="7"/>
        <v>7</v>
      </c>
      <c r="I48" s="28">
        <f t="shared" si="7"/>
        <v>3</v>
      </c>
      <c r="J48" s="23"/>
      <c r="K48" s="23"/>
      <c r="L48" s="2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23"/>
      <c r="K50" s="23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0.25" customHeight="1">
      <c r="A51" s="137" t="s">
        <v>219</v>
      </c>
      <c r="B51" s="138"/>
      <c r="C51" s="138"/>
      <c r="D51" s="138"/>
      <c r="E51" s="138"/>
      <c r="F51" s="138"/>
      <c r="G51" s="138"/>
      <c r="H51" s="138"/>
      <c r="I51" s="138"/>
      <c r="J51" s="23"/>
      <c r="K51" s="23"/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23"/>
      <c r="J54" s="23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customHeight="1">
      <c r="A55" s="23"/>
      <c r="B55" s="23"/>
      <c r="C55" s="133" t="s">
        <v>49</v>
      </c>
      <c r="D55" s="134"/>
      <c r="E55" s="134"/>
      <c r="F55" s="134"/>
      <c r="G55" s="135"/>
      <c r="H55" s="140">
        <f>SUM(E45:E48)</f>
        <v>18</v>
      </c>
      <c r="I55" s="135"/>
      <c r="J55" s="30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customHeight="1">
      <c r="A56" s="23"/>
      <c r="B56" s="23"/>
      <c r="C56" s="133" t="s">
        <v>50</v>
      </c>
      <c r="D56" s="134"/>
      <c r="E56" s="134"/>
      <c r="F56" s="134"/>
      <c r="G56" s="135"/>
      <c r="H56" s="140"/>
      <c r="I56" s="135"/>
      <c r="J56" s="30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customHeight="1">
      <c r="A57" s="23"/>
      <c r="B57" s="23"/>
      <c r="C57" s="133" t="s">
        <v>51</v>
      </c>
      <c r="D57" s="134"/>
      <c r="E57" s="134"/>
      <c r="F57" s="134"/>
      <c r="G57" s="135"/>
      <c r="H57" s="140">
        <f>COUNTIF($B$17:$B$41,"ОТЛ")</f>
        <v>0</v>
      </c>
      <c r="I57" s="135"/>
      <c r="J57" s="30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customHeight="1">
      <c r="A58" s="23"/>
      <c r="B58" s="23"/>
      <c r="C58" s="133" t="s">
        <v>52</v>
      </c>
      <c r="D58" s="134"/>
      <c r="E58" s="134"/>
      <c r="F58" s="134"/>
      <c r="G58" s="135"/>
      <c r="H58" s="140">
        <f>COUNTIF($B$17:$B$41,"4-5")</f>
        <v>0</v>
      </c>
      <c r="I58" s="135"/>
      <c r="J58" s="30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customHeight="1">
      <c r="A59" s="23"/>
      <c r="B59" s="23"/>
      <c r="C59" s="133" t="s">
        <v>53</v>
      </c>
      <c r="D59" s="134"/>
      <c r="E59" s="134"/>
      <c r="F59" s="134"/>
      <c r="G59" s="135"/>
      <c r="H59" s="140">
        <f>COUNTIF($B$17:$B$41,"4")</f>
        <v>0</v>
      </c>
      <c r="I59" s="135"/>
      <c r="J59" s="30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customHeight="1">
      <c r="A60" s="23"/>
      <c r="B60" s="23"/>
      <c r="C60" s="136" t="s">
        <v>54</v>
      </c>
      <c r="D60" s="134"/>
      <c r="E60" s="134"/>
      <c r="F60" s="134"/>
      <c r="G60" s="135"/>
      <c r="H60" s="140">
        <f>COUNTIF($B$17:$B$41,"1/3")</f>
        <v>0</v>
      </c>
      <c r="I60" s="135"/>
      <c r="J60" s="30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customHeight="1">
      <c r="A61" s="23"/>
      <c r="B61" s="23"/>
      <c r="C61" s="133" t="s">
        <v>55</v>
      </c>
      <c r="D61" s="134"/>
      <c r="E61" s="134"/>
      <c r="F61" s="134"/>
      <c r="G61" s="135"/>
      <c r="H61" s="140">
        <f>COUNTIF($B$17:$B$41,"НСП")</f>
        <v>0</v>
      </c>
      <c r="I61" s="135"/>
      <c r="J61" s="30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customHeight="1">
      <c r="A62" s="23"/>
      <c r="B62" s="23"/>
      <c r="C62" s="133" t="s">
        <v>56</v>
      </c>
      <c r="D62" s="134"/>
      <c r="E62" s="134"/>
      <c r="F62" s="134"/>
      <c r="G62" s="135"/>
      <c r="H62" s="141">
        <f t="shared" ref="H62:H63" si="8">AVERAGE(D43:I43)</f>
        <v>80.958132045088561</v>
      </c>
      <c r="I62" s="135"/>
      <c r="J62" s="30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customHeight="1">
      <c r="A63" s="23"/>
      <c r="B63" s="23"/>
      <c r="C63" s="133" t="s">
        <v>57</v>
      </c>
      <c r="D63" s="134"/>
      <c r="E63" s="134"/>
      <c r="F63" s="134"/>
      <c r="G63" s="135"/>
      <c r="H63" s="141">
        <f t="shared" si="8"/>
        <v>68.236714975845402</v>
      </c>
      <c r="I63" s="135"/>
      <c r="J63" s="30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customHeight="1">
      <c r="A64" s="23"/>
      <c r="B64" s="23"/>
      <c r="C64" s="133" t="s">
        <v>58</v>
      </c>
      <c r="D64" s="134"/>
      <c r="E64" s="134"/>
      <c r="F64" s="134"/>
      <c r="G64" s="135"/>
      <c r="H64" s="141">
        <f>AVERAGE(D42:I42)</f>
        <v>3.9859943831911795</v>
      </c>
      <c r="I64" s="135"/>
      <c r="J64" s="30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/>
    <row r="266" spans="1:30" ht="15.75" customHeight="1"/>
    <row r="267" spans="1:30" ht="15.75" customHeight="1"/>
    <row r="268" spans="1:30" ht="15.75" customHeight="1"/>
    <row r="269" spans="1:30" ht="15.75" customHeight="1"/>
    <row r="270" spans="1:30" ht="15.75" customHeight="1"/>
    <row r="271" spans="1:30" ht="15.75" customHeight="1"/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C59:G59"/>
    <mergeCell ref="H59:I59"/>
    <mergeCell ref="C63:G63"/>
    <mergeCell ref="C64:G64"/>
    <mergeCell ref="H64:I64"/>
    <mergeCell ref="C60:G60"/>
    <mergeCell ref="H60:I60"/>
    <mergeCell ref="C61:G61"/>
    <mergeCell ref="H61:I61"/>
    <mergeCell ref="C62:G62"/>
    <mergeCell ref="H62:I62"/>
    <mergeCell ref="H63:I63"/>
    <mergeCell ref="H56:I56"/>
    <mergeCell ref="C56:G56"/>
    <mergeCell ref="C57:G57"/>
    <mergeCell ref="H57:I57"/>
    <mergeCell ref="C58:G58"/>
    <mergeCell ref="H58:I58"/>
    <mergeCell ref="A50:I50"/>
    <mergeCell ref="A51:I51"/>
    <mergeCell ref="C54:H54"/>
    <mergeCell ref="C55:G55"/>
    <mergeCell ref="H55:I55"/>
    <mergeCell ref="A13:A15"/>
    <mergeCell ref="B13:B15"/>
    <mergeCell ref="J13:L14"/>
    <mergeCell ref="C13:C15"/>
    <mergeCell ref="D13:I13"/>
    <mergeCell ref="D14:D15"/>
    <mergeCell ref="E14:E15"/>
    <mergeCell ref="F14:F15"/>
    <mergeCell ref="G14:G15"/>
    <mergeCell ref="H14:H15"/>
    <mergeCell ref="I14:I15"/>
    <mergeCell ref="A1:L1"/>
    <mergeCell ref="A2:L2"/>
    <mergeCell ref="A9:L9"/>
    <mergeCell ref="A10:L10"/>
    <mergeCell ref="A11:L11"/>
  </mergeCells>
  <conditionalFormatting sqref="D17:I41">
    <cfRule type="cellIs" dxfId="41" priority="1" operator="between">
      <formula>4</formula>
      <formula>5</formula>
    </cfRule>
    <cfRule type="cellIs" dxfId="40" priority="2" operator="equal">
      <formula>"н/а"</formula>
    </cfRule>
    <cfRule type="cellIs" dxfId="39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D1000"/>
  <sheetViews>
    <sheetView showGridLines="0" tabSelected="1" topLeftCell="A14" workbookViewId="0">
      <selection activeCell="K41" sqref="K41"/>
    </sheetView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9" width="9.33203125" customWidth="1"/>
    <col min="10" max="10" width="12.5" customWidth="1"/>
    <col min="11" max="11" width="8.1640625" customWidth="1"/>
    <col min="12" max="25" width="8.83203125" customWidth="1"/>
    <col min="26" max="30" width="9.1640625" customWidth="1"/>
  </cols>
  <sheetData>
    <row r="1" spans="1:30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19" t="s">
        <v>220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23" t="s">
        <v>9</v>
      </c>
      <c r="K13" s="124"/>
      <c r="L13" s="125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60.25" customHeight="1">
      <c r="A14" s="121"/>
      <c r="B14" s="121"/>
      <c r="C14" s="121"/>
      <c r="D14" s="131" t="s">
        <v>165</v>
      </c>
      <c r="E14" s="131" t="s">
        <v>60</v>
      </c>
      <c r="F14" s="131" t="s">
        <v>166</v>
      </c>
      <c r="G14" s="131" t="s">
        <v>167</v>
      </c>
      <c r="H14" s="131" t="s">
        <v>194</v>
      </c>
      <c r="I14" s="142" t="s">
        <v>195</v>
      </c>
      <c r="J14" s="126"/>
      <c r="K14" s="127"/>
      <c r="L14" s="128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7">
      <c r="A15" s="122"/>
      <c r="B15" s="121"/>
      <c r="C15" s="122"/>
      <c r="D15" s="132"/>
      <c r="E15" s="132"/>
      <c r="F15" s="132"/>
      <c r="G15" s="132"/>
      <c r="H15" s="132"/>
      <c r="I15" s="143"/>
      <c r="J15" s="38" t="s">
        <v>17</v>
      </c>
      <c r="K15" s="6" t="s">
        <v>18</v>
      </c>
      <c r="L15" s="7" t="s">
        <v>19</v>
      </c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25" customHeight="1">
      <c r="A16" s="8">
        <v>1</v>
      </c>
      <c r="B16" s="9">
        <v>2</v>
      </c>
      <c r="C16" s="9">
        <v>3</v>
      </c>
      <c r="D16" s="52">
        <v>4</v>
      </c>
      <c r="E16" s="33">
        <v>5</v>
      </c>
      <c r="F16" s="33">
        <v>6</v>
      </c>
      <c r="G16" s="52">
        <v>7</v>
      </c>
      <c r="H16" s="9">
        <v>8</v>
      </c>
      <c r="I16" s="33">
        <v>9</v>
      </c>
      <c r="J16" s="8">
        <v>10</v>
      </c>
      <c r="K16" s="9">
        <v>11</v>
      </c>
      <c r="L16" s="34">
        <v>12</v>
      </c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25" customHeight="1">
      <c r="A17" s="12">
        <v>1</v>
      </c>
      <c r="B17" s="12"/>
      <c r="C17" s="13" t="s">
        <v>221</v>
      </c>
      <c r="D17" s="14">
        <v>5</v>
      </c>
      <c r="E17" s="14">
        <v>5</v>
      </c>
      <c r="F17" s="14">
        <v>5</v>
      </c>
      <c r="G17" s="14">
        <v>5</v>
      </c>
      <c r="H17" s="14">
        <v>5</v>
      </c>
      <c r="I17" s="14">
        <v>5</v>
      </c>
      <c r="J17" s="44">
        <f t="shared" ref="J17:J41" si="0">SUM(K17:L17)</f>
        <v>0</v>
      </c>
      <c r="K17" s="45"/>
      <c r="L17" s="46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25" customHeight="1">
      <c r="A18" s="18">
        <v>2</v>
      </c>
      <c r="B18" s="18"/>
      <c r="C18" s="19" t="s">
        <v>222</v>
      </c>
      <c r="D18" s="20" t="s">
        <v>25</v>
      </c>
      <c r="E18" s="20" t="s">
        <v>25</v>
      </c>
      <c r="F18" s="20" t="s">
        <v>25</v>
      </c>
      <c r="G18" s="20">
        <v>3</v>
      </c>
      <c r="H18" s="20">
        <v>3</v>
      </c>
      <c r="I18" s="20">
        <v>2</v>
      </c>
      <c r="J18" s="47">
        <f t="shared" si="0"/>
        <v>86</v>
      </c>
      <c r="K18" s="48"/>
      <c r="L18" s="49">
        <v>86</v>
      </c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>
      <c r="A19" s="18">
        <v>3</v>
      </c>
      <c r="B19" s="18"/>
      <c r="C19" s="19" t="s">
        <v>223</v>
      </c>
      <c r="D19" s="20">
        <v>5</v>
      </c>
      <c r="E19" s="20" t="s">
        <v>64</v>
      </c>
      <c r="F19" s="20">
        <v>4</v>
      </c>
      <c r="G19" s="20">
        <v>4</v>
      </c>
      <c r="H19" s="20">
        <v>5</v>
      </c>
      <c r="I19" s="20">
        <v>5</v>
      </c>
      <c r="J19" s="47">
        <f t="shared" si="0"/>
        <v>8</v>
      </c>
      <c r="K19" s="48">
        <v>8</v>
      </c>
      <c r="L19" s="49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25" customHeight="1">
      <c r="A20" s="18">
        <v>4</v>
      </c>
      <c r="B20" s="18"/>
      <c r="C20" s="19" t="s">
        <v>224</v>
      </c>
      <c r="D20" s="20">
        <v>4</v>
      </c>
      <c r="E20" s="20">
        <v>4</v>
      </c>
      <c r="F20" s="20">
        <v>5</v>
      </c>
      <c r="G20" s="20">
        <v>3</v>
      </c>
      <c r="H20" s="20">
        <v>3</v>
      </c>
      <c r="I20" s="20">
        <v>3</v>
      </c>
      <c r="J20" s="47">
        <f t="shared" si="0"/>
        <v>30</v>
      </c>
      <c r="K20" s="48"/>
      <c r="L20" s="49">
        <v>30</v>
      </c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25" customHeight="1">
      <c r="A21" s="12">
        <v>5</v>
      </c>
      <c r="B21" s="18"/>
      <c r="C21" s="19" t="s">
        <v>225</v>
      </c>
      <c r="D21" s="20">
        <v>3</v>
      </c>
      <c r="E21" s="20">
        <v>5</v>
      </c>
      <c r="F21" s="20">
        <v>4</v>
      </c>
      <c r="G21" s="20">
        <v>4</v>
      </c>
      <c r="H21" s="20">
        <v>3</v>
      </c>
      <c r="I21" s="20">
        <v>3</v>
      </c>
      <c r="J21" s="47">
        <f t="shared" si="0"/>
        <v>51</v>
      </c>
      <c r="K21" s="48"/>
      <c r="L21" s="49">
        <v>51</v>
      </c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25" customHeight="1">
      <c r="A22" s="18">
        <v>6</v>
      </c>
      <c r="B22" s="18"/>
      <c r="C22" s="19" t="s">
        <v>226</v>
      </c>
      <c r="D22" s="20">
        <v>5</v>
      </c>
      <c r="E22" s="20">
        <v>5</v>
      </c>
      <c r="F22" s="20">
        <v>5</v>
      </c>
      <c r="G22" s="20">
        <v>5</v>
      </c>
      <c r="H22" s="20">
        <v>5</v>
      </c>
      <c r="I22" s="20">
        <v>5</v>
      </c>
      <c r="J22" s="47">
        <f t="shared" si="0"/>
        <v>0</v>
      </c>
      <c r="K22" s="48"/>
      <c r="L22" s="49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25" customHeight="1">
      <c r="A23" s="18">
        <v>7</v>
      </c>
      <c r="B23" s="18"/>
      <c r="C23" s="19" t="s">
        <v>227</v>
      </c>
      <c r="D23" s="20">
        <v>4</v>
      </c>
      <c r="E23" s="20">
        <v>5</v>
      </c>
      <c r="F23" s="20">
        <v>5</v>
      </c>
      <c r="G23" s="20">
        <v>4</v>
      </c>
      <c r="H23" s="20">
        <v>4</v>
      </c>
      <c r="I23" s="20">
        <v>3</v>
      </c>
      <c r="J23" s="47">
        <f t="shared" si="0"/>
        <v>0</v>
      </c>
      <c r="K23" s="48"/>
      <c r="L23" s="49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25" customHeight="1">
      <c r="A24" s="18">
        <v>8</v>
      </c>
      <c r="B24" s="18"/>
      <c r="C24" s="13" t="s">
        <v>228</v>
      </c>
      <c r="D24" s="20">
        <v>4</v>
      </c>
      <c r="E24" s="20" t="s">
        <v>64</v>
      </c>
      <c r="F24" s="20">
        <v>5</v>
      </c>
      <c r="G24" s="20">
        <v>4</v>
      </c>
      <c r="H24" s="20">
        <v>4</v>
      </c>
      <c r="I24" s="20">
        <v>4</v>
      </c>
      <c r="J24" s="47">
        <f t="shared" si="0"/>
        <v>28</v>
      </c>
      <c r="K24" s="48">
        <v>6</v>
      </c>
      <c r="L24" s="49">
        <v>22</v>
      </c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25" customHeight="1">
      <c r="A25" s="12">
        <v>9</v>
      </c>
      <c r="B25" s="18"/>
      <c r="C25" s="19" t="s">
        <v>229</v>
      </c>
      <c r="D25" s="20">
        <v>5</v>
      </c>
      <c r="E25" s="20">
        <v>5</v>
      </c>
      <c r="F25" s="20">
        <v>5</v>
      </c>
      <c r="G25" s="20">
        <v>5</v>
      </c>
      <c r="H25" s="20">
        <v>5</v>
      </c>
      <c r="I25" s="20">
        <v>5</v>
      </c>
      <c r="J25" s="47">
        <f t="shared" si="0"/>
        <v>0</v>
      </c>
      <c r="K25" s="48"/>
      <c r="L25" s="49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25" customHeight="1">
      <c r="A26" s="18">
        <v>10</v>
      </c>
      <c r="B26" s="18"/>
      <c r="C26" s="19" t="s">
        <v>230</v>
      </c>
      <c r="D26" s="20">
        <v>5</v>
      </c>
      <c r="E26" s="20">
        <v>5</v>
      </c>
      <c r="F26" s="20">
        <v>4</v>
      </c>
      <c r="G26" s="20">
        <v>4</v>
      </c>
      <c r="H26" s="20">
        <v>3</v>
      </c>
      <c r="I26" s="20">
        <v>4</v>
      </c>
      <c r="J26" s="47">
        <f t="shared" si="0"/>
        <v>0</v>
      </c>
      <c r="K26" s="48"/>
      <c r="L26" s="49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25" customHeight="1">
      <c r="A27" s="18">
        <v>11</v>
      </c>
      <c r="B27" s="18"/>
      <c r="C27" s="19" t="s">
        <v>231</v>
      </c>
      <c r="D27" s="20">
        <v>3</v>
      </c>
      <c r="E27" s="20" t="s">
        <v>232</v>
      </c>
      <c r="F27" s="20" t="s">
        <v>25</v>
      </c>
      <c r="G27" s="20">
        <v>3</v>
      </c>
      <c r="H27" s="20">
        <v>3</v>
      </c>
      <c r="I27" s="20">
        <v>2</v>
      </c>
      <c r="J27" s="47">
        <f t="shared" si="0"/>
        <v>94</v>
      </c>
      <c r="K27" s="48"/>
      <c r="L27" s="49">
        <v>94</v>
      </c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25" customHeight="1">
      <c r="A28" s="18">
        <v>12</v>
      </c>
      <c r="B28" s="18"/>
      <c r="C28" s="19" t="s">
        <v>233</v>
      </c>
      <c r="D28" s="20">
        <v>5</v>
      </c>
      <c r="E28" s="20" t="s">
        <v>64</v>
      </c>
      <c r="F28" s="20">
        <v>3</v>
      </c>
      <c r="G28" s="20" t="s">
        <v>25</v>
      </c>
      <c r="H28" s="20">
        <v>3</v>
      </c>
      <c r="I28" s="20">
        <v>3</v>
      </c>
      <c r="J28" s="47">
        <f t="shared" si="0"/>
        <v>68</v>
      </c>
      <c r="K28" s="48">
        <v>16</v>
      </c>
      <c r="L28" s="49">
        <v>52</v>
      </c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25" customHeight="1">
      <c r="A29" s="12">
        <v>13</v>
      </c>
      <c r="B29" s="18"/>
      <c r="C29" s="19" t="s">
        <v>234</v>
      </c>
      <c r="D29" s="20">
        <v>4</v>
      </c>
      <c r="E29" s="20">
        <v>4</v>
      </c>
      <c r="F29" s="20">
        <v>4</v>
      </c>
      <c r="G29" s="20">
        <v>3</v>
      </c>
      <c r="H29" s="20">
        <v>4</v>
      </c>
      <c r="I29" s="20">
        <v>4</v>
      </c>
      <c r="J29" s="47">
        <f t="shared" si="0"/>
        <v>68</v>
      </c>
      <c r="K29" s="48"/>
      <c r="L29" s="49">
        <v>68</v>
      </c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25" customHeight="1">
      <c r="A30" s="18">
        <v>14</v>
      </c>
      <c r="B30" s="18"/>
      <c r="C30" s="19" t="s">
        <v>235</v>
      </c>
      <c r="D30" s="20">
        <v>5</v>
      </c>
      <c r="E30" s="20" t="s">
        <v>64</v>
      </c>
      <c r="F30" s="20">
        <v>4</v>
      </c>
      <c r="G30" s="20">
        <v>4</v>
      </c>
      <c r="H30" s="20">
        <v>3</v>
      </c>
      <c r="I30" s="20">
        <v>3</v>
      </c>
      <c r="J30" s="47">
        <f t="shared" si="0"/>
        <v>7</v>
      </c>
      <c r="K30" s="48"/>
      <c r="L30" s="49">
        <v>7</v>
      </c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0.25" customHeight="1">
      <c r="A31" s="18">
        <v>15</v>
      </c>
      <c r="B31" s="18"/>
      <c r="C31" s="19" t="s">
        <v>236</v>
      </c>
      <c r="D31" s="20">
        <v>5</v>
      </c>
      <c r="E31" s="20" t="s">
        <v>64</v>
      </c>
      <c r="F31" s="20">
        <v>4</v>
      </c>
      <c r="G31" s="20">
        <v>4</v>
      </c>
      <c r="H31" s="20">
        <v>4</v>
      </c>
      <c r="I31" s="20">
        <v>4</v>
      </c>
      <c r="J31" s="47">
        <f t="shared" si="0"/>
        <v>12</v>
      </c>
      <c r="K31" s="48"/>
      <c r="L31" s="49">
        <v>12</v>
      </c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9.5" customHeight="1">
      <c r="A32" s="18">
        <v>16</v>
      </c>
      <c r="B32" s="18"/>
      <c r="C32" s="19" t="s">
        <v>237</v>
      </c>
      <c r="D32" s="20" t="s">
        <v>25</v>
      </c>
      <c r="E32" s="20" t="s">
        <v>64</v>
      </c>
      <c r="F32" s="20">
        <v>3</v>
      </c>
      <c r="G32" s="20" t="s">
        <v>25</v>
      </c>
      <c r="H32" s="20">
        <v>2</v>
      </c>
      <c r="I32" s="20">
        <v>2</v>
      </c>
      <c r="J32" s="47">
        <f t="shared" si="0"/>
        <v>82</v>
      </c>
      <c r="K32" s="48">
        <v>18</v>
      </c>
      <c r="L32" s="49">
        <v>64</v>
      </c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9.5" customHeight="1">
      <c r="A33" s="12">
        <v>17</v>
      </c>
      <c r="B33" s="18"/>
      <c r="C33" s="19" t="s">
        <v>238</v>
      </c>
      <c r="D33" s="20">
        <v>4</v>
      </c>
      <c r="E33" s="20">
        <v>4</v>
      </c>
      <c r="F33" s="20">
        <v>5</v>
      </c>
      <c r="G33" s="20">
        <v>4</v>
      </c>
      <c r="H33" s="20">
        <v>3</v>
      </c>
      <c r="I33" s="20">
        <v>4</v>
      </c>
      <c r="J33" s="47">
        <f t="shared" si="0"/>
        <v>25</v>
      </c>
      <c r="K33" s="48">
        <v>18</v>
      </c>
      <c r="L33" s="49">
        <v>7</v>
      </c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9.5" customHeight="1">
      <c r="A34" s="18">
        <v>18</v>
      </c>
      <c r="B34" s="18"/>
      <c r="C34" s="19" t="s">
        <v>239</v>
      </c>
      <c r="D34" s="20">
        <v>5</v>
      </c>
      <c r="E34" s="20">
        <v>5</v>
      </c>
      <c r="F34" s="20">
        <v>5</v>
      </c>
      <c r="G34" s="20">
        <v>4</v>
      </c>
      <c r="H34" s="20">
        <v>5</v>
      </c>
      <c r="I34" s="20">
        <v>5</v>
      </c>
      <c r="J34" s="47">
        <f t="shared" si="0"/>
        <v>0</v>
      </c>
      <c r="K34" s="48"/>
      <c r="L34" s="49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9.5" customHeight="1">
      <c r="A35" s="18">
        <v>19</v>
      </c>
      <c r="B35" s="18"/>
      <c r="C35" s="19" t="s">
        <v>240</v>
      </c>
      <c r="D35" s="20" t="s">
        <v>25</v>
      </c>
      <c r="E35" s="20">
        <v>4</v>
      </c>
      <c r="F35" s="20">
        <v>4</v>
      </c>
      <c r="G35" s="20" t="s">
        <v>25</v>
      </c>
      <c r="H35" s="20">
        <v>3</v>
      </c>
      <c r="I35" s="20">
        <v>3</v>
      </c>
      <c r="J35" s="47">
        <f t="shared" si="0"/>
        <v>70</v>
      </c>
      <c r="K35" s="48"/>
      <c r="L35" s="49">
        <v>70</v>
      </c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0.25" customHeight="1">
      <c r="A36" s="18">
        <v>20</v>
      </c>
      <c r="B36" s="12"/>
      <c r="C36" s="13" t="s">
        <v>241</v>
      </c>
      <c r="D36" s="14">
        <v>4</v>
      </c>
      <c r="E36" s="14">
        <v>5</v>
      </c>
      <c r="F36" s="14">
        <v>5</v>
      </c>
      <c r="G36" s="14">
        <v>3</v>
      </c>
      <c r="H36" s="14">
        <v>5</v>
      </c>
      <c r="I36" s="14">
        <v>3</v>
      </c>
      <c r="J36" s="47">
        <f t="shared" si="0"/>
        <v>0</v>
      </c>
      <c r="K36" s="45"/>
      <c r="L36" s="46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0.25" customHeight="1">
      <c r="A37" s="12">
        <v>21</v>
      </c>
      <c r="B37" s="18"/>
      <c r="C37" s="19" t="s">
        <v>242</v>
      </c>
      <c r="D37" s="20">
        <v>5</v>
      </c>
      <c r="E37" s="20">
        <v>5</v>
      </c>
      <c r="F37" s="20">
        <v>5</v>
      </c>
      <c r="G37" s="20">
        <v>4</v>
      </c>
      <c r="H37" s="20">
        <v>5</v>
      </c>
      <c r="I37" s="20">
        <v>4</v>
      </c>
      <c r="J37" s="47">
        <f t="shared" si="0"/>
        <v>22</v>
      </c>
      <c r="K37" s="48"/>
      <c r="L37" s="49">
        <v>22</v>
      </c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0.25" customHeight="1">
      <c r="A38" s="18">
        <v>22</v>
      </c>
      <c r="B38" s="18"/>
      <c r="C38" s="19" t="s">
        <v>243</v>
      </c>
      <c r="D38" s="20">
        <v>5</v>
      </c>
      <c r="E38" s="20">
        <v>5</v>
      </c>
      <c r="F38" s="20">
        <v>5</v>
      </c>
      <c r="G38" s="20">
        <v>5</v>
      </c>
      <c r="H38" s="20">
        <v>5</v>
      </c>
      <c r="I38" s="20">
        <v>5</v>
      </c>
      <c r="J38" s="47">
        <f t="shared" si="0"/>
        <v>10</v>
      </c>
      <c r="K38" s="48"/>
      <c r="L38" s="49">
        <v>10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18">
        <v>23</v>
      </c>
      <c r="B39" s="18"/>
      <c r="C39" s="19" t="s">
        <v>244</v>
      </c>
      <c r="D39" s="20" t="s">
        <v>25</v>
      </c>
      <c r="E39" s="20"/>
      <c r="F39" s="20" t="s">
        <v>25</v>
      </c>
      <c r="G39" s="20"/>
      <c r="H39" s="20" t="s">
        <v>25</v>
      </c>
      <c r="I39" s="20"/>
      <c r="J39" s="47">
        <f t="shared" si="0"/>
        <v>126</v>
      </c>
      <c r="K39" s="48"/>
      <c r="L39" s="49">
        <v>126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18">
        <v>24</v>
      </c>
      <c r="B40" s="18"/>
      <c r="C40" s="19" t="s">
        <v>245</v>
      </c>
      <c r="D40" s="20">
        <v>5</v>
      </c>
      <c r="E40" s="20">
        <v>5</v>
      </c>
      <c r="F40" s="20">
        <v>5</v>
      </c>
      <c r="G40" s="20">
        <v>5</v>
      </c>
      <c r="H40" s="20">
        <v>5</v>
      </c>
      <c r="I40" s="20">
        <v>5</v>
      </c>
      <c r="J40" s="47">
        <f t="shared" si="0"/>
        <v>0</v>
      </c>
      <c r="K40" s="48"/>
      <c r="L40" s="49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0.25" customHeight="1">
      <c r="A41" s="12">
        <v>25</v>
      </c>
      <c r="B41" s="18"/>
      <c r="C41" s="19" t="s">
        <v>246</v>
      </c>
      <c r="D41" s="20">
        <v>4</v>
      </c>
      <c r="E41" s="20">
        <v>4</v>
      </c>
      <c r="F41" s="20">
        <v>5</v>
      </c>
      <c r="G41" s="20">
        <v>4</v>
      </c>
      <c r="H41" s="20">
        <v>4</v>
      </c>
      <c r="I41" s="20">
        <v>3</v>
      </c>
      <c r="J41" s="47">
        <f t="shared" si="0"/>
        <v>52</v>
      </c>
      <c r="K41" s="48">
        <v>22</v>
      </c>
      <c r="L41" s="49">
        <v>30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customHeight="1">
      <c r="A42" s="23"/>
      <c r="B42" s="23"/>
      <c r="C42" s="24" t="s">
        <v>43</v>
      </c>
      <c r="D42" s="25">
        <f>(D45*5+D48*2)/(D45+D48)</f>
        <v>4.25</v>
      </c>
      <c r="E42" s="25">
        <f t="shared" ref="E42:I42" si="1">AVERAGE(E17:E41)</f>
        <v>4.6875</v>
      </c>
      <c r="F42" s="25">
        <f t="shared" si="1"/>
        <v>4.5</v>
      </c>
      <c r="G42" s="25">
        <f t="shared" si="1"/>
        <v>4</v>
      </c>
      <c r="H42" s="25">
        <f t="shared" si="1"/>
        <v>3.9166666666666665</v>
      </c>
      <c r="I42" s="25">
        <f t="shared" si="1"/>
        <v>3.7083333333333335</v>
      </c>
      <c r="J42" s="26">
        <f>K42+L42</f>
        <v>839</v>
      </c>
      <c r="K42" s="26">
        <f t="shared" ref="K42:L42" si="2">SUM(K17:K41)</f>
        <v>88</v>
      </c>
      <c r="L42" s="26">
        <f t="shared" si="2"/>
        <v>751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customHeight="1">
      <c r="A43" s="23"/>
      <c r="B43" s="23"/>
      <c r="C43" s="24" t="s">
        <v>44</v>
      </c>
      <c r="D43" s="27">
        <f t="shared" ref="D43:I43" si="3">(D45+D46+D47)/SUM(D45:D48)*100</f>
        <v>84</v>
      </c>
      <c r="E43" s="27">
        <f t="shared" si="3"/>
        <v>83.333333333333343</v>
      </c>
      <c r="F43" s="27">
        <f t="shared" si="3"/>
        <v>88</v>
      </c>
      <c r="G43" s="27">
        <f t="shared" si="3"/>
        <v>87.5</v>
      </c>
      <c r="H43" s="27">
        <f t="shared" si="3"/>
        <v>92</v>
      </c>
      <c r="I43" s="27">
        <f t="shared" si="3"/>
        <v>87.5</v>
      </c>
      <c r="J43" s="23"/>
      <c r="K43" s="23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customHeight="1">
      <c r="A44" s="23"/>
      <c r="B44" s="23"/>
      <c r="C44" s="24" t="s">
        <v>45</v>
      </c>
      <c r="D44" s="27">
        <f t="shared" ref="D44:I44" si="4">(D45+D46)/SUM(D45:D48)*100</f>
        <v>76</v>
      </c>
      <c r="E44" s="27">
        <f t="shared" si="4"/>
        <v>83.333333333333343</v>
      </c>
      <c r="F44" s="27">
        <f t="shared" si="4"/>
        <v>80</v>
      </c>
      <c r="G44" s="27">
        <f t="shared" si="4"/>
        <v>66.666666666666657</v>
      </c>
      <c r="H44" s="27">
        <f t="shared" si="4"/>
        <v>56.000000000000007</v>
      </c>
      <c r="I44" s="27">
        <f t="shared" si="4"/>
        <v>54.166666666666664</v>
      </c>
      <c r="J44" s="23"/>
      <c r="K44" s="23"/>
      <c r="L44" s="2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customHeight="1">
      <c r="A45" s="23"/>
      <c r="B45" s="23"/>
      <c r="C45" s="24">
        <v>5</v>
      </c>
      <c r="D45" s="28">
        <f>COUNTIF(D$17:D$41,"5")</f>
        <v>12</v>
      </c>
      <c r="E45" s="28">
        <f>COUNTIF(E$17:E$41,"зач")</f>
        <v>0</v>
      </c>
      <c r="F45" s="28">
        <f t="shared" ref="F45:I45" si="5">COUNTIF(F$17:F$41,"5")</f>
        <v>13</v>
      </c>
      <c r="G45" s="28">
        <f t="shared" si="5"/>
        <v>5</v>
      </c>
      <c r="H45" s="28">
        <f t="shared" si="5"/>
        <v>9</v>
      </c>
      <c r="I45" s="28">
        <f t="shared" si="5"/>
        <v>7</v>
      </c>
      <c r="J45" s="23"/>
      <c r="K45" s="23"/>
      <c r="L45" s="2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customHeight="1">
      <c r="A46" s="23"/>
      <c r="B46" s="23"/>
      <c r="C46" s="24">
        <v>4</v>
      </c>
      <c r="D46" s="28">
        <f t="shared" ref="D46:I46" si="6">COUNTIF(D$17:D$41,"4")</f>
        <v>7</v>
      </c>
      <c r="E46" s="28">
        <f t="shared" si="6"/>
        <v>5</v>
      </c>
      <c r="F46" s="28">
        <f t="shared" si="6"/>
        <v>7</v>
      </c>
      <c r="G46" s="28">
        <f t="shared" si="6"/>
        <v>11</v>
      </c>
      <c r="H46" s="28">
        <f t="shared" si="6"/>
        <v>5</v>
      </c>
      <c r="I46" s="28">
        <f t="shared" si="6"/>
        <v>6</v>
      </c>
      <c r="J46" s="23"/>
      <c r="K46" s="23"/>
      <c r="L46" s="2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customHeight="1">
      <c r="A47" s="23"/>
      <c r="B47" s="23"/>
      <c r="C47" s="24">
        <v>3</v>
      </c>
      <c r="D47" s="28">
        <f t="shared" ref="D47:I47" si="7">COUNTIF(D$17:D$41,"3")</f>
        <v>2</v>
      </c>
      <c r="E47" s="28">
        <f t="shared" si="7"/>
        <v>0</v>
      </c>
      <c r="F47" s="28">
        <f t="shared" si="7"/>
        <v>2</v>
      </c>
      <c r="G47" s="28">
        <f t="shared" si="7"/>
        <v>5</v>
      </c>
      <c r="H47" s="28">
        <f t="shared" si="7"/>
        <v>9</v>
      </c>
      <c r="I47" s="28">
        <f t="shared" si="7"/>
        <v>8</v>
      </c>
      <c r="J47" s="23"/>
      <c r="K47" s="23"/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customHeight="1">
      <c r="A48" s="23"/>
      <c r="B48" s="23"/>
      <c r="C48" s="24">
        <v>2</v>
      </c>
      <c r="D48" s="28">
        <f t="shared" ref="D48:I48" si="8">COUNTIF(D$17:D$41,"2")+COUNTIF(D$17:D$41,"н/а")</f>
        <v>4</v>
      </c>
      <c r="E48" s="28">
        <f t="shared" si="8"/>
        <v>1</v>
      </c>
      <c r="F48" s="28">
        <f t="shared" si="8"/>
        <v>3</v>
      </c>
      <c r="G48" s="28">
        <f t="shared" si="8"/>
        <v>3</v>
      </c>
      <c r="H48" s="28">
        <f t="shared" si="8"/>
        <v>2</v>
      </c>
      <c r="I48" s="28">
        <f t="shared" si="8"/>
        <v>3</v>
      </c>
      <c r="J48" s="23"/>
      <c r="K48" s="23"/>
      <c r="L48" s="2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23"/>
      <c r="K50" s="23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0.25" customHeight="1">
      <c r="A51" s="137" t="s">
        <v>247</v>
      </c>
      <c r="B51" s="138"/>
      <c r="C51" s="138"/>
      <c r="D51" s="138"/>
      <c r="E51" s="138"/>
      <c r="F51" s="138"/>
      <c r="G51" s="138"/>
      <c r="H51" s="138"/>
      <c r="I51" s="138"/>
      <c r="J51" s="23"/>
      <c r="K51" s="23"/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23"/>
      <c r="J54" s="23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customHeight="1">
      <c r="A55" s="23"/>
      <c r="B55" s="23"/>
      <c r="C55" s="133" t="s">
        <v>49</v>
      </c>
      <c r="D55" s="134"/>
      <c r="E55" s="134"/>
      <c r="F55" s="134"/>
      <c r="G55" s="135"/>
      <c r="H55" s="140">
        <f>SUM(E45:E48)</f>
        <v>6</v>
      </c>
      <c r="I55" s="135"/>
      <c r="J55" s="30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customHeight="1">
      <c r="A56" s="23"/>
      <c r="B56" s="23"/>
      <c r="C56" s="133" t="s">
        <v>50</v>
      </c>
      <c r="D56" s="134"/>
      <c r="E56" s="134"/>
      <c r="F56" s="134"/>
      <c r="G56" s="135"/>
      <c r="H56" s="140"/>
      <c r="I56" s="135"/>
      <c r="J56" s="30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customHeight="1">
      <c r="A57" s="23"/>
      <c r="B57" s="23"/>
      <c r="C57" s="133" t="s">
        <v>51</v>
      </c>
      <c r="D57" s="134"/>
      <c r="E57" s="134"/>
      <c r="F57" s="134"/>
      <c r="G57" s="135"/>
      <c r="H57" s="140">
        <f>COUNTIF($B$17:$B$41,"ОТЛ")</f>
        <v>0</v>
      </c>
      <c r="I57" s="135"/>
      <c r="J57" s="30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customHeight="1">
      <c r="A58" s="23"/>
      <c r="B58" s="23"/>
      <c r="C58" s="133" t="s">
        <v>52</v>
      </c>
      <c r="D58" s="134"/>
      <c r="E58" s="134"/>
      <c r="F58" s="134"/>
      <c r="G58" s="135"/>
      <c r="H58" s="140">
        <f>COUNTIF($B$17:$B$41,"4-5")</f>
        <v>0</v>
      </c>
      <c r="I58" s="135"/>
      <c r="J58" s="30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customHeight="1">
      <c r="A59" s="23"/>
      <c r="B59" s="23"/>
      <c r="C59" s="133" t="s">
        <v>53</v>
      </c>
      <c r="D59" s="134"/>
      <c r="E59" s="134"/>
      <c r="F59" s="134"/>
      <c r="G59" s="135"/>
      <c r="H59" s="140">
        <f>COUNTIF($B$17:$B$41,"4")</f>
        <v>0</v>
      </c>
      <c r="I59" s="135"/>
      <c r="J59" s="30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customHeight="1">
      <c r="A60" s="23"/>
      <c r="B60" s="23"/>
      <c r="C60" s="136" t="s">
        <v>54</v>
      </c>
      <c r="D60" s="134"/>
      <c r="E60" s="134"/>
      <c r="F60" s="134"/>
      <c r="G60" s="135"/>
      <c r="H60" s="140">
        <f>COUNTIF($B$17:$B$41,"1/3")</f>
        <v>0</v>
      </c>
      <c r="I60" s="135"/>
      <c r="J60" s="30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customHeight="1">
      <c r="A61" s="23"/>
      <c r="B61" s="23"/>
      <c r="C61" s="133" t="s">
        <v>55</v>
      </c>
      <c r="D61" s="134"/>
      <c r="E61" s="134"/>
      <c r="F61" s="134"/>
      <c r="G61" s="135"/>
      <c r="H61" s="140">
        <f>COUNTIF($B$17:$B$41,"НСП")</f>
        <v>0</v>
      </c>
      <c r="I61" s="135"/>
      <c r="J61" s="30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customHeight="1">
      <c r="A62" s="23"/>
      <c r="B62" s="23"/>
      <c r="C62" s="133" t="s">
        <v>56</v>
      </c>
      <c r="D62" s="134"/>
      <c r="E62" s="134"/>
      <c r="F62" s="134"/>
      <c r="G62" s="135"/>
      <c r="H62" s="141">
        <f t="shared" ref="H62:H63" si="9">AVERAGE(D43:I43)</f>
        <v>87.055555555555557</v>
      </c>
      <c r="I62" s="135"/>
      <c r="J62" s="30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customHeight="1">
      <c r="A63" s="23"/>
      <c r="B63" s="23"/>
      <c r="C63" s="133" t="s">
        <v>57</v>
      </c>
      <c r="D63" s="134"/>
      <c r="E63" s="134"/>
      <c r="F63" s="134"/>
      <c r="G63" s="135"/>
      <c r="H63" s="141">
        <f t="shared" si="9"/>
        <v>69.361111111111114</v>
      </c>
      <c r="I63" s="135"/>
      <c r="J63" s="30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customHeight="1">
      <c r="A64" s="23"/>
      <c r="B64" s="23"/>
      <c r="C64" s="133" t="s">
        <v>58</v>
      </c>
      <c r="D64" s="134"/>
      <c r="E64" s="134"/>
      <c r="F64" s="134"/>
      <c r="G64" s="135"/>
      <c r="H64" s="141">
        <f>AVERAGE(D42:I42)</f>
        <v>4.177083333333333</v>
      </c>
      <c r="I64" s="135"/>
      <c r="J64" s="30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/>
    <row r="266" spans="1:30" ht="15.75" customHeight="1"/>
    <row r="267" spans="1:30" ht="15.75" customHeight="1"/>
    <row r="268" spans="1:30" ht="15.75" customHeight="1"/>
    <row r="269" spans="1:30" ht="15.75" customHeight="1"/>
    <row r="270" spans="1:30" ht="15.75" customHeight="1"/>
    <row r="271" spans="1:30" ht="15.75" customHeight="1"/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C59:G59"/>
    <mergeCell ref="H59:I59"/>
    <mergeCell ref="C63:G63"/>
    <mergeCell ref="C64:G64"/>
    <mergeCell ref="H64:I64"/>
    <mergeCell ref="C60:G60"/>
    <mergeCell ref="H60:I60"/>
    <mergeCell ref="C61:G61"/>
    <mergeCell ref="H61:I61"/>
    <mergeCell ref="C62:G62"/>
    <mergeCell ref="H62:I62"/>
    <mergeCell ref="H63:I63"/>
    <mergeCell ref="H56:I56"/>
    <mergeCell ref="C56:G56"/>
    <mergeCell ref="C57:G57"/>
    <mergeCell ref="H57:I57"/>
    <mergeCell ref="C58:G58"/>
    <mergeCell ref="H58:I58"/>
    <mergeCell ref="A50:I50"/>
    <mergeCell ref="A51:I51"/>
    <mergeCell ref="C54:H54"/>
    <mergeCell ref="C55:G55"/>
    <mergeCell ref="H55:I55"/>
    <mergeCell ref="A13:A15"/>
    <mergeCell ref="B13:B15"/>
    <mergeCell ref="J13:L14"/>
    <mergeCell ref="C13:C15"/>
    <mergeCell ref="D13:I13"/>
    <mergeCell ref="D14:D15"/>
    <mergeCell ref="E14:E15"/>
    <mergeCell ref="F14:F15"/>
    <mergeCell ref="G14:G15"/>
    <mergeCell ref="H14:H15"/>
    <mergeCell ref="I14:I15"/>
    <mergeCell ref="A1:L1"/>
    <mergeCell ref="A2:L2"/>
    <mergeCell ref="A9:L9"/>
    <mergeCell ref="A10:L10"/>
    <mergeCell ref="A11:L11"/>
  </mergeCells>
  <conditionalFormatting sqref="D17:I41">
    <cfRule type="cellIs" dxfId="38" priority="1" operator="between">
      <formula>4</formula>
      <formula>5</formula>
    </cfRule>
    <cfRule type="cellIs" dxfId="37" priority="2" operator="equal">
      <formula>"н/а"</formula>
    </cfRule>
    <cfRule type="cellIs" dxfId="36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D1000"/>
  <sheetViews>
    <sheetView showGridLines="0"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9" width="9.33203125" customWidth="1"/>
    <col min="10" max="10" width="12.5" customWidth="1"/>
    <col min="11" max="11" width="8.1640625" customWidth="1"/>
    <col min="12" max="25" width="8.83203125" customWidth="1"/>
    <col min="26" max="30" width="9.1640625" customWidth="1"/>
  </cols>
  <sheetData>
    <row r="1" spans="1:30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19" t="s">
        <v>248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23" t="s">
        <v>9</v>
      </c>
      <c r="K13" s="124"/>
      <c r="L13" s="125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60.25" customHeight="1">
      <c r="A14" s="121"/>
      <c r="B14" s="121"/>
      <c r="C14" s="121"/>
      <c r="D14" s="131" t="s">
        <v>165</v>
      </c>
      <c r="E14" s="131" t="s">
        <v>60</v>
      </c>
      <c r="F14" s="131" t="s">
        <v>249</v>
      </c>
      <c r="G14" s="131" t="s">
        <v>167</v>
      </c>
      <c r="H14" s="131" t="s">
        <v>250</v>
      </c>
      <c r="I14" s="142" t="s">
        <v>169</v>
      </c>
      <c r="J14" s="126"/>
      <c r="K14" s="127"/>
      <c r="L14" s="128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7">
      <c r="A15" s="122"/>
      <c r="B15" s="121"/>
      <c r="C15" s="122"/>
      <c r="D15" s="132"/>
      <c r="E15" s="132"/>
      <c r="F15" s="132"/>
      <c r="G15" s="132"/>
      <c r="H15" s="132"/>
      <c r="I15" s="143"/>
      <c r="J15" s="38" t="s">
        <v>17</v>
      </c>
      <c r="K15" s="6" t="s">
        <v>18</v>
      </c>
      <c r="L15" s="7" t="s">
        <v>19</v>
      </c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25" customHeight="1">
      <c r="A16" s="8">
        <v>1</v>
      </c>
      <c r="B16" s="9">
        <v>2</v>
      </c>
      <c r="C16" s="9">
        <v>3</v>
      </c>
      <c r="D16" s="52">
        <v>4</v>
      </c>
      <c r="E16" s="33">
        <v>5</v>
      </c>
      <c r="F16" s="33">
        <v>6</v>
      </c>
      <c r="G16" s="52">
        <v>7</v>
      </c>
      <c r="H16" s="9">
        <v>8</v>
      </c>
      <c r="I16" s="33">
        <v>9</v>
      </c>
      <c r="J16" s="8">
        <v>10</v>
      </c>
      <c r="K16" s="9">
        <v>11</v>
      </c>
      <c r="L16" s="34">
        <v>12</v>
      </c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25" customHeight="1">
      <c r="A17" s="12">
        <v>1</v>
      </c>
      <c r="B17" s="12"/>
      <c r="C17" s="13" t="s">
        <v>251</v>
      </c>
      <c r="D17" s="14">
        <v>5</v>
      </c>
      <c r="E17" s="14" t="s">
        <v>64</v>
      </c>
      <c r="F17" s="14">
        <v>4</v>
      </c>
      <c r="G17" s="14">
        <v>4</v>
      </c>
      <c r="H17" s="14">
        <v>5</v>
      </c>
      <c r="I17" s="54">
        <v>3</v>
      </c>
      <c r="J17" s="55">
        <v>40</v>
      </c>
      <c r="K17" s="56">
        <v>6</v>
      </c>
      <c r="L17" s="57">
        <v>34</v>
      </c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25" customHeight="1">
      <c r="A18" s="18">
        <v>2</v>
      </c>
      <c r="B18" s="18"/>
      <c r="C18" s="19" t="s">
        <v>252</v>
      </c>
      <c r="D18" s="20">
        <v>4</v>
      </c>
      <c r="E18" s="20">
        <v>3</v>
      </c>
      <c r="F18" s="20" t="s">
        <v>253</v>
      </c>
      <c r="G18" s="20">
        <v>3</v>
      </c>
      <c r="H18" s="20">
        <v>4</v>
      </c>
      <c r="I18" s="58">
        <v>3</v>
      </c>
      <c r="J18" s="59">
        <v>42</v>
      </c>
      <c r="K18" s="60">
        <v>5</v>
      </c>
      <c r="L18" s="61">
        <v>37</v>
      </c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>
      <c r="A19" s="18">
        <v>3</v>
      </c>
      <c r="B19" s="18"/>
      <c r="C19" s="19" t="s">
        <v>254</v>
      </c>
      <c r="D19" s="20">
        <v>5</v>
      </c>
      <c r="E19" s="20" t="s">
        <v>64</v>
      </c>
      <c r="F19" s="20">
        <v>4</v>
      </c>
      <c r="G19" s="20">
        <v>4</v>
      </c>
      <c r="H19" s="20">
        <v>5</v>
      </c>
      <c r="I19" s="58">
        <v>4</v>
      </c>
      <c r="J19" s="59">
        <v>23</v>
      </c>
      <c r="K19" s="60">
        <v>6</v>
      </c>
      <c r="L19" s="61">
        <v>17</v>
      </c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25" customHeight="1">
      <c r="A20" s="12">
        <v>4</v>
      </c>
      <c r="B20" s="18"/>
      <c r="C20" s="19" t="s">
        <v>255</v>
      </c>
      <c r="D20" s="20">
        <v>5</v>
      </c>
      <c r="E20" s="20">
        <v>4</v>
      </c>
      <c r="F20" s="20">
        <v>4</v>
      </c>
      <c r="G20" s="20">
        <v>4</v>
      </c>
      <c r="H20" s="20">
        <v>5</v>
      </c>
      <c r="I20" s="58">
        <v>4</v>
      </c>
      <c r="J20" s="59">
        <v>25</v>
      </c>
      <c r="K20" s="60">
        <v>10</v>
      </c>
      <c r="L20" s="61">
        <v>15</v>
      </c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25" customHeight="1">
      <c r="A21" s="18">
        <v>5</v>
      </c>
      <c r="B21" s="18"/>
      <c r="C21" s="19" t="s">
        <v>256</v>
      </c>
      <c r="D21" s="20">
        <v>5</v>
      </c>
      <c r="E21" s="20">
        <v>4</v>
      </c>
      <c r="F21" s="20">
        <v>4</v>
      </c>
      <c r="G21" s="20">
        <v>4</v>
      </c>
      <c r="H21" s="20">
        <v>5</v>
      </c>
      <c r="I21" s="58">
        <v>4</v>
      </c>
      <c r="J21" s="59">
        <v>36</v>
      </c>
      <c r="K21" s="60">
        <v>12</v>
      </c>
      <c r="L21" s="61">
        <v>24</v>
      </c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25" customHeight="1">
      <c r="A22" s="18">
        <v>6</v>
      </c>
      <c r="B22" s="18"/>
      <c r="C22" s="19" t="s">
        <v>257</v>
      </c>
      <c r="D22" s="20" t="s">
        <v>25</v>
      </c>
      <c r="E22" s="20" t="s">
        <v>25</v>
      </c>
      <c r="F22" s="20" t="s">
        <v>253</v>
      </c>
      <c r="G22" s="20" t="s">
        <v>25</v>
      </c>
      <c r="H22" s="20" t="s">
        <v>25</v>
      </c>
      <c r="I22" s="58">
        <v>2</v>
      </c>
      <c r="J22" s="59">
        <v>70</v>
      </c>
      <c r="K22" s="60">
        <v>0</v>
      </c>
      <c r="L22" s="61">
        <v>70</v>
      </c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25" customHeight="1">
      <c r="A23" s="12">
        <v>7</v>
      </c>
      <c r="B23" s="18"/>
      <c r="C23" s="19" t="s">
        <v>258</v>
      </c>
      <c r="D23" s="20">
        <v>5</v>
      </c>
      <c r="E23" s="20">
        <v>3</v>
      </c>
      <c r="F23" s="20">
        <v>4</v>
      </c>
      <c r="G23" s="20">
        <v>4</v>
      </c>
      <c r="H23" s="20">
        <v>5</v>
      </c>
      <c r="I23" s="58">
        <v>3</v>
      </c>
      <c r="J23" s="59">
        <v>24</v>
      </c>
      <c r="K23" s="60">
        <v>5</v>
      </c>
      <c r="L23" s="61">
        <v>19</v>
      </c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25" customHeight="1">
      <c r="A24" s="18">
        <v>8</v>
      </c>
      <c r="B24" s="18"/>
      <c r="C24" s="13" t="s">
        <v>259</v>
      </c>
      <c r="D24" s="20">
        <v>5</v>
      </c>
      <c r="E24" s="20">
        <v>5</v>
      </c>
      <c r="F24" s="20">
        <v>3</v>
      </c>
      <c r="G24" s="20">
        <v>3</v>
      </c>
      <c r="H24" s="20">
        <v>5</v>
      </c>
      <c r="I24" s="58">
        <v>3</v>
      </c>
      <c r="J24" s="59">
        <v>43</v>
      </c>
      <c r="K24" s="60">
        <v>6</v>
      </c>
      <c r="L24" s="61">
        <v>37</v>
      </c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25" customHeight="1">
      <c r="A25" s="18">
        <v>9</v>
      </c>
      <c r="B25" s="18"/>
      <c r="C25" s="19" t="s">
        <v>260</v>
      </c>
      <c r="D25" s="20">
        <v>3</v>
      </c>
      <c r="E25" s="20">
        <v>5</v>
      </c>
      <c r="F25" s="20">
        <v>4</v>
      </c>
      <c r="G25" s="20">
        <v>3</v>
      </c>
      <c r="H25" s="20" t="s">
        <v>25</v>
      </c>
      <c r="I25" s="58">
        <v>2</v>
      </c>
      <c r="J25" s="59">
        <v>58</v>
      </c>
      <c r="K25" s="60">
        <v>0</v>
      </c>
      <c r="L25" s="61">
        <v>58</v>
      </c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25" customHeight="1">
      <c r="A26" s="12">
        <v>10</v>
      </c>
      <c r="B26" s="18"/>
      <c r="C26" s="19" t="s">
        <v>261</v>
      </c>
      <c r="D26" s="20">
        <v>5</v>
      </c>
      <c r="E26" s="20" t="s">
        <v>64</v>
      </c>
      <c r="F26" s="20">
        <v>4</v>
      </c>
      <c r="G26" s="20">
        <v>4</v>
      </c>
      <c r="H26" s="20">
        <v>5</v>
      </c>
      <c r="I26" s="58">
        <v>5</v>
      </c>
      <c r="J26" s="59">
        <v>20</v>
      </c>
      <c r="K26" s="60">
        <v>20</v>
      </c>
      <c r="L26" s="61">
        <v>0</v>
      </c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25" customHeight="1">
      <c r="A27" s="18">
        <v>11</v>
      </c>
      <c r="B27" s="18"/>
      <c r="C27" s="19" t="s">
        <v>262</v>
      </c>
      <c r="D27" s="20">
        <v>3</v>
      </c>
      <c r="E27" s="20" t="s">
        <v>25</v>
      </c>
      <c r="F27" s="20">
        <v>3</v>
      </c>
      <c r="G27" s="20">
        <v>3</v>
      </c>
      <c r="H27" s="20">
        <v>5</v>
      </c>
      <c r="I27" s="58">
        <v>3</v>
      </c>
      <c r="J27" s="59">
        <v>46</v>
      </c>
      <c r="K27" s="60">
        <v>0</v>
      </c>
      <c r="L27" s="61">
        <v>46</v>
      </c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25" customHeight="1">
      <c r="A28" s="18">
        <v>12</v>
      </c>
      <c r="B28" s="18"/>
      <c r="C28" s="19" t="s">
        <v>263</v>
      </c>
      <c r="D28" s="20">
        <v>5</v>
      </c>
      <c r="E28" s="20">
        <v>5</v>
      </c>
      <c r="F28" s="20">
        <v>4</v>
      </c>
      <c r="G28" s="20">
        <v>4</v>
      </c>
      <c r="H28" s="20">
        <v>5</v>
      </c>
      <c r="I28" s="58">
        <v>4</v>
      </c>
      <c r="J28" s="59">
        <v>30</v>
      </c>
      <c r="K28" s="60">
        <v>13</v>
      </c>
      <c r="L28" s="61">
        <v>17</v>
      </c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25" customHeight="1">
      <c r="A29" s="12">
        <v>13</v>
      </c>
      <c r="B29" s="18"/>
      <c r="C29" s="19" t="s">
        <v>264</v>
      </c>
      <c r="D29" s="20">
        <v>4</v>
      </c>
      <c r="E29" s="20">
        <v>4</v>
      </c>
      <c r="F29" s="20">
        <v>4</v>
      </c>
      <c r="G29" s="20">
        <v>3</v>
      </c>
      <c r="H29" s="20">
        <v>5</v>
      </c>
      <c r="I29" s="58">
        <v>3</v>
      </c>
      <c r="J29" s="59">
        <v>53</v>
      </c>
      <c r="K29" s="60">
        <v>22</v>
      </c>
      <c r="L29" s="61">
        <v>31</v>
      </c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25" customHeight="1">
      <c r="A30" s="18">
        <v>14</v>
      </c>
      <c r="B30" s="18"/>
      <c r="C30" s="19" t="s">
        <v>265</v>
      </c>
      <c r="D30" s="20">
        <v>3</v>
      </c>
      <c r="E30" s="20" t="s">
        <v>64</v>
      </c>
      <c r="F30" s="20">
        <v>4</v>
      </c>
      <c r="G30" s="20">
        <v>4</v>
      </c>
      <c r="H30" s="20">
        <v>5</v>
      </c>
      <c r="I30" s="58">
        <v>3</v>
      </c>
      <c r="J30" s="59">
        <v>43</v>
      </c>
      <c r="K30" s="60">
        <v>22</v>
      </c>
      <c r="L30" s="61">
        <v>21</v>
      </c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0.25" customHeight="1">
      <c r="A31" s="18">
        <v>15</v>
      </c>
      <c r="B31" s="18"/>
      <c r="C31" s="19"/>
      <c r="D31" s="20"/>
      <c r="E31" s="20"/>
      <c r="F31" s="20"/>
      <c r="G31" s="20"/>
      <c r="H31" s="20"/>
      <c r="I31" s="20"/>
      <c r="J31" s="47"/>
      <c r="K31" s="48"/>
      <c r="L31" s="49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9.5" customHeight="1">
      <c r="A32" s="12">
        <v>16</v>
      </c>
      <c r="B32" s="18"/>
      <c r="C32" s="19"/>
      <c r="D32" s="20"/>
      <c r="E32" s="20"/>
      <c r="F32" s="20"/>
      <c r="G32" s="20"/>
      <c r="H32" s="20"/>
      <c r="I32" s="20"/>
      <c r="J32" s="47"/>
      <c r="K32" s="48"/>
      <c r="L32" s="49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9.5" customHeight="1">
      <c r="A33" s="18">
        <v>17</v>
      </c>
      <c r="B33" s="18"/>
      <c r="C33" s="19"/>
      <c r="D33" s="20"/>
      <c r="E33" s="20"/>
      <c r="F33" s="20"/>
      <c r="G33" s="20"/>
      <c r="H33" s="20"/>
      <c r="I33" s="20"/>
      <c r="J33" s="47"/>
      <c r="K33" s="48"/>
      <c r="L33" s="49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9.5" customHeight="1">
      <c r="A34" s="18">
        <v>18</v>
      </c>
      <c r="B34" s="18"/>
      <c r="C34" s="19"/>
      <c r="D34" s="20"/>
      <c r="E34" s="20"/>
      <c r="F34" s="20"/>
      <c r="G34" s="20"/>
      <c r="H34" s="20"/>
      <c r="I34" s="20"/>
      <c r="J34" s="47"/>
      <c r="K34" s="48"/>
      <c r="L34" s="49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9.5" customHeight="1">
      <c r="A35" s="12">
        <v>19</v>
      </c>
      <c r="B35" s="18"/>
      <c r="C35" s="19"/>
      <c r="D35" s="20"/>
      <c r="E35" s="20"/>
      <c r="F35" s="20"/>
      <c r="G35" s="20"/>
      <c r="H35" s="20"/>
      <c r="I35" s="20"/>
      <c r="J35" s="47"/>
      <c r="K35" s="48"/>
      <c r="L35" s="50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9.5" customHeight="1">
      <c r="A36" s="18">
        <v>20</v>
      </c>
      <c r="B36" s="18"/>
      <c r="C36" s="62"/>
      <c r="D36" s="20"/>
      <c r="E36" s="20"/>
      <c r="F36" s="20"/>
      <c r="G36" s="20"/>
      <c r="H36" s="20"/>
      <c r="I36" s="20"/>
      <c r="J36" s="47"/>
      <c r="K36" s="48"/>
      <c r="L36" s="50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0.25" customHeight="1">
      <c r="A37" s="12">
        <v>21</v>
      </c>
      <c r="B37" s="12"/>
      <c r="C37" s="13"/>
      <c r="D37" s="14"/>
      <c r="E37" s="14"/>
      <c r="F37" s="14"/>
      <c r="G37" s="14"/>
      <c r="H37" s="14"/>
      <c r="I37" s="14"/>
      <c r="J37" s="51"/>
      <c r="K37" s="45"/>
      <c r="L37" s="46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0.25" customHeight="1">
      <c r="A38" s="18">
        <v>22</v>
      </c>
      <c r="B38" s="18"/>
      <c r="C38" s="19"/>
      <c r="D38" s="20"/>
      <c r="E38" s="20"/>
      <c r="F38" s="20"/>
      <c r="G38" s="20"/>
      <c r="H38" s="20"/>
      <c r="I38" s="20"/>
      <c r="J38" s="47"/>
      <c r="K38" s="48"/>
      <c r="L38" s="49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18">
        <v>23</v>
      </c>
      <c r="B39" s="18"/>
      <c r="C39" s="19"/>
      <c r="D39" s="20"/>
      <c r="E39" s="20"/>
      <c r="F39" s="20"/>
      <c r="G39" s="20"/>
      <c r="H39" s="20"/>
      <c r="I39" s="20"/>
      <c r="J39" s="47"/>
      <c r="K39" s="48"/>
      <c r="L39" s="49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12">
        <v>24</v>
      </c>
      <c r="B40" s="18"/>
      <c r="C40" s="19"/>
      <c r="D40" s="20"/>
      <c r="E40" s="20"/>
      <c r="F40" s="20"/>
      <c r="G40" s="20"/>
      <c r="H40" s="20"/>
      <c r="I40" s="20"/>
      <c r="J40" s="47"/>
      <c r="K40" s="48"/>
      <c r="L40" s="49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0.25" customHeight="1">
      <c r="A41" s="18">
        <v>25</v>
      </c>
      <c r="B41" s="18"/>
      <c r="C41" s="19"/>
      <c r="D41" s="20"/>
      <c r="E41" s="20"/>
      <c r="F41" s="20"/>
      <c r="G41" s="20"/>
      <c r="H41" s="20"/>
      <c r="I41" s="20"/>
      <c r="J41" s="47"/>
      <c r="K41" s="48"/>
      <c r="L41" s="49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customHeight="1">
      <c r="A42" s="23"/>
      <c r="B42" s="23"/>
      <c r="C42" s="24" t="s">
        <v>43</v>
      </c>
      <c r="D42" s="25">
        <f>(D45*5+D48*2)/(D45+D48)</f>
        <v>4.666666666666667</v>
      </c>
      <c r="E42" s="25">
        <f t="shared" ref="E42:I42" si="0">AVERAGE(E17:E41)</f>
        <v>4.125</v>
      </c>
      <c r="F42" s="25">
        <f t="shared" si="0"/>
        <v>3.8333333333333335</v>
      </c>
      <c r="G42" s="25">
        <f t="shared" si="0"/>
        <v>3.6153846153846154</v>
      </c>
      <c r="H42" s="25">
        <f t="shared" si="0"/>
        <v>4.916666666666667</v>
      </c>
      <c r="I42" s="25">
        <f t="shared" si="0"/>
        <v>3.2857142857142856</v>
      </c>
      <c r="J42" s="26">
        <f>K42+L42</f>
        <v>553</v>
      </c>
      <c r="K42" s="26">
        <f t="shared" ref="K42:L42" si="1">SUM(K17:K41)</f>
        <v>127</v>
      </c>
      <c r="L42" s="26">
        <f t="shared" si="1"/>
        <v>426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customHeight="1">
      <c r="A43" s="23"/>
      <c r="B43" s="23"/>
      <c r="C43" s="24" t="s">
        <v>44</v>
      </c>
      <c r="D43" s="27">
        <f t="shared" ref="D43:I43" si="2">(D45+D46+D47)/SUM(D45:D48)*100</f>
        <v>92.857142857142861</v>
      </c>
      <c r="E43" s="27">
        <f t="shared" si="2"/>
        <v>71.428571428571431</v>
      </c>
      <c r="F43" s="27">
        <f t="shared" si="2"/>
        <v>85.714285714285708</v>
      </c>
      <c r="G43" s="27">
        <f t="shared" si="2"/>
        <v>92.857142857142861</v>
      </c>
      <c r="H43" s="27">
        <f t="shared" si="2"/>
        <v>85.714285714285708</v>
      </c>
      <c r="I43" s="27">
        <f t="shared" si="2"/>
        <v>85.714285714285708</v>
      </c>
      <c r="J43" s="23"/>
      <c r="K43" s="23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customHeight="1">
      <c r="A44" s="23"/>
      <c r="B44" s="23"/>
      <c r="C44" s="24" t="s">
        <v>45</v>
      </c>
      <c r="D44" s="27">
        <f t="shared" ref="D44:I44" si="3">(D45+D46)/SUM(D45:D48)*100</f>
        <v>71.428571428571431</v>
      </c>
      <c r="E44" s="27">
        <f t="shared" si="3"/>
        <v>42.857142857142854</v>
      </c>
      <c r="F44" s="27">
        <f t="shared" si="3"/>
        <v>71.428571428571431</v>
      </c>
      <c r="G44" s="27">
        <f t="shared" si="3"/>
        <v>57.142857142857139</v>
      </c>
      <c r="H44" s="27">
        <f t="shared" si="3"/>
        <v>85.714285714285708</v>
      </c>
      <c r="I44" s="27">
        <f t="shared" si="3"/>
        <v>35.714285714285715</v>
      </c>
      <c r="J44" s="23"/>
      <c r="K44" s="23"/>
      <c r="L44" s="2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customHeight="1">
      <c r="A45" s="23"/>
      <c r="B45" s="23"/>
      <c r="C45" s="24">
        <v>5</v>
      </c>
      <c r="D45" s="28">
        <f>COUNTIF(D$17:D$41,"5")</f>
        <v>8</v>
      </c>
      <c r="E45" s="28">
        <f>COUNTIF(E$17:E$41,"зач")</f>
        <v>0</v>
      </c>
      <c r="F45" s="28">
        <f t="shared" ref="F45:I45" si="4">COUNTIF(F$17:F$41,"5")</f>
        <v>0</v>
      </c>
      <c r="G45" s="28">
        <f t="shared" si="4"/>
        <v>0</v>
      </c>
      <c r="H45" s="28">
        <f t="shared" si="4"/>
        <v>11</v>
      </c>
      <c r="I45" s="28">
        <f t="shared" si="4"/>
        <v>1</v>
      </c>
      <c r="J45" s="23"/>
      <c r="K45" s="23"/>
      <c r="L45" s="2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customHeight="1">
      <c r="A46" s="23"/>
      <c r="B46" s="23"/>
      <c r="C46" s="24">
        <v>4</v>
      </c>
      <c r="D46" s="28">
        <f t="shared" ref="D46:I46" si="5">COUNTIF(D$17:D$41,"4")</f>
        <v>2</v>
      </c>
      <c r="E46" s="28">
        <f t="shared" si="5"/>
        <v>3</v>
      </c>
      <c r="F46" s="28">
        <f t="shared" si="5"/>
        <v>10</v>
      </c>
      <c r="G46" s="28">
        <f t="shared" si="5"/>
        <v>8</v>
      </c>
      <c r="H46" s="28">
        <f t="shared" si="5"/>
        <v>1</v>
      </c>
      <c r="I46" s="28">
        <f t="shared" si="5"/>
        <v>4</v>
      </c>
      <c r="J46" s="23"/>
      <c r="K46" s="23"/>
      <c r="L46" s="2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customHeight="1">
      <c r="A47" s="23"/>
      <c r="B47" s="23"/>
      <c r="C47" s="24">
        <v>3</v>
      </c>
      <c r="D47" s="28">
        <f t="shared" ref="D47:I47" si="6">COUNTIF(D$17:D$41,"3")</f>
        <v>3</v>
      </c>
      <c r="E47" s="28">
        <f t="shared" si="6"/>
        <v>2</v>
      </c>
      <c r="F47" s="28">
        <f t="shared" si="6"/>
        <v>2</v>
      </c>
      <c r="G47" s="28">
        <f t="shared" si="6"/>
        <v>5</v>
      </c>
      <c r="H47" s="28">
        <f t="shared" si="6"/>
        <v>0</v>
      </c>
      <c r="I47" s="28">
        <f t="shared" si="6"/>
        <v>7</v>
      </c>
      <c r="J47" s="23"/>
      <c r="K47" s="23"/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customHeight="1">
      <c r="A48" s="23"/>
      <c r="B48" s="23"/>
      <c r="C48" s="24">
        <v>2</v>
      </c>
      <c r="D48" s="28">
        <f t="shared" ref="D48:I48" si="7">COUNTIF(D$17:D$41,"2")+COUNTIF(D$17:D$41,"н/а")</f>
        <v>1</v>
      </c>
      <c r="E48" s="28">
        <f t="shared" si="7"/>
        <v>2</v>
      </c>
      <c r="F48" s="28">
        <f t="shared" si="7"/>
        <v>2</v>
      </c>
      <c r="G48" s="28">
        <f t="shared" si="7"/>
        <v>1</v>
      </c>
      <c r="H48" s="28">
        <f t="shared" si="7"/>
        <v>2</v>
      </c>
      <c r="I48" s="28">
        <f t="shared" si="7"/>
        <v>2</v>
      </c>
      <c r="J48" s="23"/>
      <c r="K48" s="23"/>
      <c r="L48" s="2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23"/>
      <c r="K50" s="23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0.25" customHeight="1">
      <c r="A51" s="137" t="s">
        <v>266</v>
      </c>
      <c r="B51" s="138"/>
      <c r="C51" s="138"/>
      <c r="D51" s="138"/>
      <c r="E51" s="138"/>
      <c r="F51" s="138"/>
      <c r="G51" s="138"/>
      <c r="H51" s="138"/>
      <c r="I51" s="138"/>
      <c r="J51" s="23"/>
      <c r="K51" s="23"/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23"/>
      <c r="J54" s="23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customHeight="1">
      <c r="A55" s="23"/>
      <c r="B55" s="23"/>
      <c r="C55" s="133" t="s">
        <v>49</v>
      </c>
      <c r="D55" s="134"/>
      <c r="E55" s="134"/>
      <c r="F55" s="134"/>
      <c r="G55" s="135"/>
      <c r="H55" s="140">
        <f>SUM(E45:E48)</f>
        <v>7</v>
      </c>
      <c r="I55" s="135"/>
      <c r="J55" s="30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customHeight="1">
      <c r="A56" s="23"/>
      <c r="B56" s="23"/>
      <c r="C56" s="133" t="s">
        <v>50</v>
      </c>
      <c r="D56" s="134"/>
      <c r="E56" s="134"/>
      <c r="F56" s="134"/>
      <c r="G56" s="135"/>
      <c r="H56" s="140"/>
      <c r="I56" s="135"/>
      <c r="J56" s="30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customHeight="1">
      <c r="A57" s="23"/>
      <c r="B57" s="23"/>
      <c r="C57" s="133" t="s">
        <v>51</v>
      </c>
      <c r="D57" s="134"/>
      <c r="E57" s="134"/>
      <c r="F57" s="134"/>
      <c r="G57" s="135"/>
      <c r="H57" s="140">
        <f>COUNTIF($B$17:$B$41,"ОТЛ")</f>
        <v>0</v>
      </c>
      <c r="I57" s="135"/>
      <c r="J57" s="30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customHeight="1">
      <c r="A58" s="23"/>
      <c r="B58" s="23"/>
      <c r="C58" s="133" t="s">
        <v>52</v>
      </c>
      <c r="D58" s="134"/>
      <c r="E58" s="134"/>
      <c r="F58" s="134"/>
      <c r="G58" s="135"/>
      <c r="H58" s="140">
        <f>COUNTIF($B$17:$B$41,"4-5")</f>
        <v>0</v>
      </c>
      <c r="I58" s="135"/>
      <c r="J58" s="30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customHeight="1">
      <c r="A59" s="23"/>
      <c r="B59" s="23"/>
      <c r="C59" s="133" t="s">
        <v>53</v>
      </c>
      <c r="D59" s="134"/>
      <c r="E59" s="134"/>
      <c r="F59" s="134"/>
      <c r="G59" s="135"/>
      <c r="H59" s="140">
        <f>COUNTIF($B$17:$B$41,"4")</f>
        <v>0</v>
      </c>
      <c r="I59" s="135"/>
      <c r="J59" s="30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customHeight="1">
      <c r="A60" s="23"/>
      <c r="B60" s="23"/>
      <c r="C60" s="136" t="s">
        <v>54</v>
      </c>
      <c r="D60" s="134"/>
      <c r="E60" s="134"/>
      <c r="F60" s="134"/>
      <c r="G60" s="135"/>
      <c r="H60" s="140">
        <f>COUNTIF($B$17:$B$41,"1/3")</f>
        <v>0</v>
      </c>
      <c r="I60" s="135"/>
      <c r="J60" s="30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customHeight="1">
      <c r="A61" s="23"/>
      <c r="B61" s="23"/>
      <c r="C61" s="133" t="s">
        <v>55</v>
      </c>
      <c r="D61" s="134"/>
      <c r="E61" s="134"/>
      <c r="F61" s="134"/>
      <c r="G61" s="135"/>
      <c r="H61" s="140">
        <f>COUNTIF($B$17:$B$41,"НСП")</f>
        <v>0</v>
      </c>
      <c r="I61" s="135"/>
      <c r="J61" s="30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customHeight="1">
      <c r="A62" s="23"/>
      <c r="B62" s="23"/>
      <c r="C62" s="133" t="s">
        <v>56</v>
      </c>
      <c r="D62" s="134"/>
      <c r="E62" s="134"/>
      <c r="F62" s="134"/>
      <c r="G62" s="135"/>
      <c r="H62" s="141">
        <f t="shared" ref="H62:H63" si="8">AVERAGE(D43:I43)</f>
        <v>85.714285714285722</v>
      </c>
      <c r="I62" s="135"/>
      <c r="J62" s="30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customHeight="1">
      <c r="A63" s="23"/>
      <c r="B63" s="23"/>
      <c r="C63" s="133" t="s">
        <v>57</v>
      </c>
      <c r="D63" s="134"/>
      <c r="E63" s="134"/>
      <c r="F63" s="134"/>
      <c r="G63" s="135"/>
      <c r="H63" s="141">
        <f t="shared" si="8"/>
        <v>60.714285714285715</v>
      </c>
      <c r="I63" s="135"/>
      <c r="J63" s="30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customHeight="1">
      <c r="A64" s="23"/>
      <c r="B64" s="23"/>
      <c r="C64" s="133" t="s">
        <v>58</v>
      </c>
      <c r="D64" s="134"/>
      <c r="E64" s="134"/>
      <c r="F64" s="134"/>
      <c r="G64" s="135"/>
      <c r="H64" s="141">
        <f>AVERAGE(D42:I42)</f>
        <v>4.0737942612942613</v>
      </c>
      <c r="I64" s="135"/>
      <c r="J64" s="30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/>
    <row r="266" spans="1:30" ht="15.75" customHeight="1"/>
    <row r="267" spans="1:30" ht="15.75" customHeight="1"/>
    <row r="268" spans="1:30" ht="15.75" customHeight="1"/>
    <row r="269" spans="1:30" ht="15.75" customHeight="1"/>
    <row r="270" spans="1:30" ht="15.75" customHeight="1"/>
    <row r="271" spans="1:30" ht="15.75" customHeight="1"/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C59:G59"/>
    <mergeCell ref="H59:I59"/>
    <mergeCell ref="C63:G63"/>
    <mergeCell ref="C64:G64"/>
    <mergeCell ref="H64:I64"/>
    <mergeCell ref="C60:G60"/>
    <mergeCell ref="H60:I60"/>
    <mergeCell ref="C61:G61"/>
    <mergeCell ref="H61:I61"/>
    <mergeCell ref="C62:G62"/>
    <mergeCell ref="H62:I62"/>
    <mergeCell ref="H63:I63"/>
    <mergeCell ref="H56:I56"/>
    <mergeCell ref="C56:G56"/>
    <mergeCell ref="C57:G57"/>
    <mergeCell ref="H57:I57"/>
    <mergeCell ref="C58:G58"/>
    <mergeCell ref="H58:I58"/>
    <mergeCell ref="A50:I50"/>
    <mergeCell ref="A51:I51"/>
    <mergeCell ref="C54:H54"/>
    <mergeCell ref="C55:G55"/>
    <mergeCell ref="H55:I55"/>
    <mergeCell ref="A13:A15"/>
    <mergeCell ref="B13:B15"/>
    <mergeCell ref="J13:L14"/>
    <mergeCell ref="C13:C15"/>
    <mergeCell ref="D13:I13"/>
    <mergeCell ref="D14:D15"/>
    <mergeCell ref="E14:E15"/>
    <mergeCell ref="F14:F15"/>
    <mergeCell ref="G14:G15"/>
    <mergeCell ref="H14:H15"/>
    <mergeCell ref="I14:I15"/>
    <mergeCell ref="A1:L1"/>
    <mergeCell ref="A2:L2"/>
    <mergeCell ref="A9:L9"/>
    <mergeCell ref="A10:L10"/>
    <mergeCell ref="A11:L11"/>
  </mergeCells>
  <conditionalFormatting sqref="D17:I41">
    <cfRule type="cellIs" dxfId="35" priority="1" operator="between">
      <formula>4</formula>
      <formula>5</formula>
    </cfRule>
    <cfRule type="cellIs" dxfId="34" priority="2" operator="equal">
      <formula>"н/а"</formula>
    </cfRule>
    <cfRule type="cellIs" dxfId="33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J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12" width="9.33203125" customWidth="1"/>
    <col min="13" max="13" width="12.5" customWidth="1"/>
    <col min="14" max="14" width="8.1640625" customWidth="1"/>
    <col min="15" max="28" width="8.83203125" customWidth="1"/>
    <col min="29" max="33" width="9.1640625" customWidth="1"/>
  </cols>
  <sheetData>
    <row r="1" spans="1:33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">
      <c r="A10" s="119" t="s">
        <v>267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23" t="s">
        <v>9</v>
      </c>
      <c r="N13" s="124"/>
      <c r="O13" s="125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0" customHeight="1">
      <c r="A14" s="121"/>
      <c r="B14" s="121"/>
      <c r="C14" s="121"/>
      <c r="D14" s="131" t="s">
        <v>268</v>
      </c>
      <c r="E14" s="131" t="s">
        <v>269</v>
      </c>
      <c r="F14" s="131" t="s">
        <v>89</v>
      </c>
      <c r="G14" s="131" t="s">
        <v>270</v>
      </c>
      <c r="H14" s="131" t="s">
        <v>271</v>
      </c>
      <c r="I14" s="131" t="s">
        <v>272</v>
      </c>
      <c r="J14" s="131" t="s">
        <v>273</v>
      </c>
      <c r="K14" s="131" t="s">
        <v>274</v>
      </c>
      <c r="L14" s="131" t="s">
        <v>275</v>
      </c>
      <c r="M14" s="126"/>
      <c r="N14" s="127"/>
      <c r="O14" s="128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7">
      <c r="A15" s="122"/>
      <c r="B15" s="121"/>
      <c r="C15" s="122"/>
      <c r="D15" s="122"/>
      <c r="E15" s="122"/>
      <c r="F15" s="122"/>
      <c r="G15" s="122"/>
      <c r="H15" s="122"/>
      <c r="I15" s="132"/>
      <c r="J15" s="132"/>
      <c r="K15" s="132"/>
      <c r="L15" s="132"/>
      <c r="M15" s="5" t="s">
        <v>17</v>
      </c>
      <c r="N15" s="6" t="s">
        <v>18</v>
      </c>
      <c r="O15" s="7" t="s">
        <v>19</v>
      </c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0.25" customHeight="1">
      <c r="A16" s="8">
        <v>1</v>
      </c>
      <c r="B16" s="9">
        <v>2</v>
      </c>
      <c r="C16" s="9">
        <v>3</v>
      </c>
      <c r="D16" s="10">
        <v>4</v>
      </c>
      <c r="E16" s="9">
        <v>5</v>
      </c>
      <c r="F16" s="9">
        <v>6</v>
      </c>
      <c r="G16" s="10">
        <v>7</v>
      </c>
      <c r="H16" s="9">
        <v>8</v>
      </c>
      <c r="I16" s="10">
        <v>9</v>
      </c>
      <c r="J16" s="9">
        <v>10</v>
      </c>
      <c r="K16" s="10">
        <v>11</v>
      </c>
      <c r="L16" s="10">
        <v>12</v>
      </c>
      <c r="M16" s="8">
        <v>13</v>
      </c>
      <c r="N16" s="9">
        <v>14</v>
      </c>
      <c r="O16" s="34">
        <v>15</v>
      </c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0.25" customHeight="1">
      <c r="A17" s="12">
        <v>1</v>
      </c>
      <c r="B17" s="12"/>
      <c r="C17" s="13" t="s">
        <v>276</v>
      </c>
      <c r="D17" s="14">
        <v>5</v>
      </c>
      <c r="E17" s="14">
        <v>3</v>
      </c>
      <c r="F17" s="14">
        <v>5</v>
      </c>
      <c r="G17" s="14">
        <v>4</v>
      </c>
      <c r="H17" s="14"/>
      <c r="I17" s="14">
        <v>4</v>
      </c>
      <c r="J17" s="63">
        <v>4</v>
      </c>
      <c r="K17" s="64">
        <v>4</v>
      </c>
      <c r="L17" s="14"/>
      <c r="M17" s="15">
        <v>21</v>
      </c>
      <c r="N17" s="16">
        <v>12</v>
      </c>
      <c r="O17" s="17">
        <v>9</v>
      </c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0.25" customHeight="1">
      <c r="A18" s="18">
        <v>2</v>
      </c>
      <c r="B18" s="18"/>
      <c r="C18" s="19" t="s">
        <v>277</v>
      </c>
      <c r="D18" s="20">
        <v>5</v>
      </c>
      <c r="E18" s="20">
        <v>5</v>
      </c>
      <c r="F18" s="20">
        <v>5</v>
      </c>
      <c r="G18" s="20">
        <v>4</v>
      </c>
      <c r="H18" s="20">
        <v>4</v>
      </c>
      <c r="I18" s="20">
        <v>5</v>
      </c>
      <c r="J18" s="65">
        <v>5</v>
      </c>
      <c r="K18" s="66">
        <v>5</v>
      </c>
      <c r="L18" s="20"/>
      <c r="M18" s="21">
        <v>0</v>
      </c>
      <c r="N18" s="18">
        <v>0</v>
      </c>
      <c r="O18" s="22">
        <v>0</v>
      </c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0.25" customHeight="1">
      <c r="A19" s="18">
        <v>3</v>
      </c>
      <c r="B19" s="18"/>
      <c r="C19" s="19" t="s">
        <v>278</v>
      </c>
      <c r="D19" s="20">
        <v>5</v>
      </c>
      <c r="E19" s="20">
        <v>5</v>
      </c>
      <c r="F19" s="20">
        <v>4</v>
      </c>
      <c r="G19" s="20">
        <v>5</v>
      </c>
      <c r="H19" s="20">
        <v>5</v>
      </c>
      <c r="I19" s="20">
        <v>5</v>
      </c>
      <c r="J19" s="65">
        <v>5</v>
      </c>
      <c r="K19" s="66">
        <v>5</v>
      </c>
      <c r="L19" s="20"/>
      <c r="M19" s="21">
        <v>0</v>
      </c>
      <c r="N19" s="18">
        <v>0</v>
      </c>
      <c r="O19" s="22">
        <v>0</v>
      </c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0.25" customHeight="1">
      <c r="A20" s="12">
        <v>4</v>
      </c>
      <c r="B20" s="18"/>
      <c r="C20" s="19" t="s">
        <v>279</v>
      </c>
      <c r="D20" s="20">
        <v>2</v>
      </c>
      <c r="E20" s="20" t="s">
        <v>25</v>
      </c>
      <c r="F20" s="20">
        <v>4</v>
      </c>
      <c r="G20" s="20" t="s">
        <v>25</v>
      </c>
      <c r="H20" s="20">
        <v>4</v>
      </c>
      <c r="I20" s="20">
        <v>3</v>
      </c>
      <c r="J20" s="65">
        <v>4</v>
      </c>
      <c r="K20" s="66">
        <v>4</v>
      </c>
      <c r="L20" s="20"/>
      <c r="M20" s="21">
        <v>28</v>
      </c>
      <c r="N20" s="18">
        <v>22</v>
      </c>
      <c r="O20" s="22">
        <v>6</v>
      </c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0.25" customHeight="1">
      <c r="A21" s="18">
        <v>5</v>
      </c>
      <c r="B21" s="18"/>
      <c r="C21" s="19" t="s">
        <v>280</v>
      </c>
      <c r="D21" s="20">
        <v>4</v>
      </c>
      <c r="E21" s="20">
        <v>4</v>
      </c>
      <c r="F21" s="20">
        <v>5</v>
      </c>
      <c r="G21" s="20">
        <v>3</v>
      </c>
      <c r="H21" s="20">
        <v>4</v>
      </c>
      <c r="I21" s="20">
        <v>5</v>
      </c>
      <c r="J21" s="65">
        <v>4</v>
      </c>
      <c r="K21" s="66">
        <v>5</v>
      </c>
      <c r="L21" s="20"/>
      <c r="M21" s="21">
        <v>1</v>
      </c>
      <c r="N21" s="18">
        <v>0</v>
      </c>
      <c r="O21" s="22">
        <v>1</v>
      </c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0.25" customHeight="1">
      <c r="A22" s="18">
        <v>6</v>
      </c>
      <c r="B22" s="18"/>
      <c r="C22" s="19" t="s">
        <v>281</v>
      </c>
      <c r="D22" s="20">
        <v>4</v>
      </c>
      <c r="E22" s="20">
        <v>4</v>
      </c>
      <c r="F22" s="20">
        <v>5</v>
      </c>
      <c r="G22" s="20">
        <v>4</v>
      </c>
      <c r="H22" s="20">
        <v>4</v>
      </c>
      <c r="I22" s="20">
        <v>5</v>
      </c>
      <c r="J22" s="65">
        <v>4</v>
      </c>
      <c r="K22" s="66">
        <v>5</v>
      </c>
      <c r="L22" s="20"/>
      <c r="M22" s="21">
        <v>6</v>
      </c>
      <c r="N22" s="18">
        <v>0</v>
      </c>
      <c r="O22" s="22">
        <v>6</v>
      </c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0.25" customHeight="1">
      <c r="A23" s="12">
        <v>7</v>
      </c>
      <c r="B23" s="18"/>
      <c r="C23" s="19" t="s">
        <v>282</v>
      </c>
      <c r="D23" s="20">
        <v>4</v>
      </c>
      <c r="E23" s="20">
        <v>5</v>
      </c>
      <c r="F23" s="20">
        <v>5</v>
      </c>
      <c r="G23" s="20">
        <v>3</v>
      </c>
      <c r="H23" s="20">
        <v>4</v>
      </c>
      <c r="I23" s="20">
        <v>4</v>
      </c>
      <c r="J23" s="65">
        <v>5</v>
      </c>
      <c r="K23" s="66">
        <v>3</v>
      </c>
      <c r="L23" s="20"/>
      <c r="M23" s="21">
        <v>11</v>
      </c>
      <c r="N23" s="18">
        <v>4</v>
      </c>
      <c r="O23" s="22">
        <v>7</v>
      </c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0.25" customHeight="1">
      <c r="A24" s="18">
        <v>8</v>
      </c>
      <c r="B24" s="18"/>
      <c r="C24" s="13" t="s">
        <v>283</v>
      </c>
      <c r="D24" s="20">
        <v>4</v>
      </c>
      <c r="E24" s="20">
        <v>3</v>
      </c>
      <c r="F24" s="20">
        <v>4</v>
      </c>
      <c r="G24" s="20">
        <v>3</v>
      </c>
      <c r="H24" s="20"/>
      <c r="I24" s="20">
        <v>3</v>
      </c>
      <c r="J24" s="65">
        <v>4</v>
      </c>
      <c r="K24" s="66">
        <v>3</v>
      </c>
      <c r="L24" s="20"/>
      <c r="M24" s="21">
        <v>20</v>
      </c>
      <c r="N24" s="18">
        <v>9</v>
      </c>
      <c r="O24" s="22">
        <v>11</v>
      </c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0.25" customHeight="1">
      <c r="A25" s="18">
        <v>9</v>
      </c>
      <c r="B25" s="18"/>
      <c r="C25" s="19" t="s">
        <v>284</v>
      </c>
      <c r="D25" s="20">
        <v>2</v>
      </c>
      <c r="E25" s="20" t="s">
        <v>25</v>
      </c>
      <c r="F25" s="20">
        <v>4</v>
      </c>
      <c r="G25" s="20">
        <v>2</v>
      </c>
      <c r="H25" s="20"/>
      <c r="I25" s="20">
        <v>3</v>
      </c>
      <c r="J25" s="65">
        <v>4</v>
      </c>
      <c r="K25" s="66">
        <v>3</v>
      </c>
      <c r="L25" s="20"/>
      <c r="M25" s="21">
        <v>13</v>
      </c>
      <c r="N25" s="18">
        <v>0</v>
      </c>
      <c r="O25" s="22">
        <v>13</v>
      </c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0.25" customHeight="1">
      <c r="A26" s="12">
        <v>10</v>
      </c>
      <c r="B26" s="18"/>
      <c r="C26" s="19" t="s">
        <v>285</v>
      </c>
      <c r="D26" s="20">
        <v>2</v>
      </c>
      <c r="E26" s="20" t="s">
        <v>25</v>
      </c>
      <c r="F26" s="20">
        <v>4</v>
      </c>
      <c r="G26" s="20" t="s">
        <v>25</v>
      </c>
      <c r="H26" s="20"/>
      <c r="I26" s="20">
        <v>2</v>
      </c>
      <c r="J26" s="65">
        <v>3</v>
      </c>
      <c r="K26" s="20" t="s">
        <v>25</v>
      </c>
      <c r="L26" s="20"/>
      <c r="M26" s="21">
        <v>52</v>
      </c>
      <c r="N26" s="18">
        <v>0</v>
      </c>
      <c r="O26" s="22">
        <v>52</v>
      </c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0.25" customHeight="1">
      <c r="A27" s="18">
        <v>11</v>
      </c>
      <c r="B27" s="18"/>
      <c r="C27" s="19" t="s">
        <v>286</v>
      </c>
      <c r="D27" s="20">
        <v>2</v>
      </c>
      <c r="E27" s="20">
        <v>4</v>
      </c>
      <c r="F27" s="20">
        <v>4</v>
      </c>
      <c r="G27" s="20">
        <v>3</v>
      </c>
      <c r="H27" s="20"/>
      <c r="I27" s="20">
        <v>3</v>
      </c>
      <c r="J27" s="65">
        <v>4</v>
      </c>
      <c r="K27" s="20">
        <v>3</v>
      </c>
      <c r="L27" s="20"/>
      <c r="M27" s="21">
        <v>23</v>
      </c>
      <c r="N27" s="18">
        <v>12</v>
      </c>
      <c r="O27" s="22">
        <v>11</v>
      </c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0.25" customHeight="1">
      <c r="A28" s="18">
        <v>12</v>
      </c>
      <c r="B28" s="18"/>
      <c r="C28" s="19" t="s">
        <v>287</v>
      </c>
      <c r="D28" s="20">
        <v>3</v>
      </c>
      <c r="E28" s="20" t="s">
        <v>25</v>
      </c>
      <c r="F28" s="20">
        <v>4</v>
      </c>
      <c r="G28" s="20">
        <v>2</v>
      </c>
      <c r="H28" s="20"/>
      <c r="I28" s="20">
        <v>3</v>
      </c>
      <c r="J28" s="65">
        <v>2</v>
      </c>
      <c r="K28" s="20" t="s">
        <v>25</v>
      </c>
      <c r="L28" s="20"/>
      <c r="M28" s="21">
        <v>30</v>
      </c>
      <c r="N28" s="18">
        <v>20</v>
      </c>
      <c r="O28" s="22">
        <v>10</v>
      </c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0.25" customHeight="1">
      <c r="A29" s="12">
        <v>13</v>
      </c>
      <c r="B29" s="18"/>
      <c r="C29" s="19" t="s">
        <v>288</v>
      </c>
      <c r="D29" s="20">
        <v>4</v>
      </c>
      <c r="E29" s="20">
        <v>5</v>
      </c>
      <c r="F29" s="20">
        <v>4</v>
      </c>
      <c r="G29" s="20">
        <v>3</v>
      </c>
      <c r="H29" s="20"/>
      <c r="I29" s="20">
        <v>5</v>
      </c>
      <c r="J29" s="65">
        <v>5</v>
      </c>
      <c r="K29" s="20">
        <v>5</v>
      </c>
      <c r="L29" s="20"/>
      <c r="M29" s="21">
        <v>31</v>
      </c>
      <c r="N29" s="18">
        <v>31</v>
      </c>
      <c r="O29" s="22">
        <v>0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0.25" customHeight="1">
      <c r="A30" s="18">
        <v>14</v>
      </c>
      <c r="B30" s="18"/>
      <c r="C30" s="19" t="s">
        <v>289</v>
      </c>
      <c r="D30" s="20">
        <v>4</v>
      </c>
      <c r="E30" s="20">
        <v>4</v>
      </c>
      <c r="F30" s="20">
        <v>5</v>
      </c>
      <c r="G30" s="20">
        <v>4</v>
      </c>
      <c r="H30" s="20"/>
      <c r="I30" s="20">
        <v>4</v>
      </c>
      <c r="J30" s="65">
        <v>5</v>
      </c>
      <c r="K30" s="20">
        <v>5</v>
      </c>
      <c r="L30" s="20"/>
      <c r="M30" s="21">
        <v>0</v>
      </c>
      <c r="N30" s="18">
        <v>0</v>
      </c>
      <c r="O30" s="22">
        <v>0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0.25" customHeight="1">
      <c r="A31" s="18">
        <v>15</v>
      </c>
      <c r="B31" s="18"/>
      <c r="C31" s="19" t="s">
        <v>290</v>
      </c>
      <c r="D31" s="20">
        <v>5</v>
      </c>
      <c r="E31" s="20">
        <v>5</v>
      </c>
      <c r="F31" s="20">
        <v>5</v>
      </c>
      <c r="G31" s="20">
        <v>5</v>
      </c>
      <c r="H31" s="20">
        <v>4</v>
      </c>
      <c r="I31" s="20">
        <v>4</v>
      </c>
      <c r="J31" s="65">
        <v>5</v>
      </c>
      <c r="K31" s="20">
        <v>5</v>
      </c>
      <c r="L31" s="20"/>
      <c r="M31" s="21">
        <v>0</v>
      </c>
      <c r="N31" s="18">
        <v>0</v>
      </c>
      <c r="O31" s="22">
        <v>0</v>
      </c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9.5" customHeight="1">
      <c r="A32" s="12">
        <v>16</v>
      </c>
      <c r="B32" s="18"/>
      <c r="C32" s="19" t="s">
        <v>291</v>
      </c>
      <c r="D32" s="20">
        <v>5</v>
      </c>
      <c r="E32" s="20">
        <v>5</v>
      </c>
      <c r="F32" s="20">
        <v>4</v>
      </c>
      <c r="G32" s="20">
        <v>4</v>
      </c>
      <c r="H32" s="20">
        <v>4</v>
      </c>
      <c r="I32" s="20">
        <v>5</v>
      </c>
      <c r="J32" s="65">
        <v>5</v>
      </c>
      <c r="K32" s="20">
        <v>5</v>
      </c>
      <c r="L32" s="20"/>
      <c r="M32" s="21">
        <v>0</v>
      </c>
      <c r="N32" s="18">
        <v>0</v>
      </c>
      <c r="O32" s="22">
        <v>0</v>
      </c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6" ht="19.5" customHeight="1">
      <c r="A33" s="18">
        <v>17</v>
      </c>
      <c r="B33" s="18"/>
      <c r="C33" s="19" t="s">
        <v>292</v>
      </c>
      <c r="D33" s="20">
        <v>5</v>
      </c>
      <c r="E33" s="20">
        <v>4</v>
      </c>
      <c r="F33" s="20">
        <v>5</v>
      </c>
      <c r="G33" s="20">
        <v>4</v>
      </c>
      <c r="H33" s="20">
        <v>4</v>
      </c>
      <c r="I33" s="20">
        <v>5</v>
      </c>
      <c r="J33" s="65">
        <v>4</v>
      </c>
      <c r="K33" s="20">
        <v>5</v>
      </c>
      <c r="L33" s="20"/>
      <c r="M33" s="21">
        <v>3</v>
      </c>
      <c r="N33" s="18">
        <v>3</v>
      </c>
      <c r="O33" s="22">
        <v>0</v>
      </c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6" ht="19.5" customHeight="1">
      <c r="A34" s="18">
        <v>18</v>
      </c>
      <c r="B34" s="18"/>
      <c r="C34" s="19" t="s">
        <v>293</v>
      </c>
      <c r="D34" s="20">
        <v>4</v>
      </c>
      <c r="E34" s="20">
        <v>4</v>
      </c>
      <c r="F34" s="20">
        <v>5</v>
      </c>
      <c r="G34" s="20">
        <v>2</v>
      </c>
      <c r="H34" s="20"/>
      <c r="I34" s="20">
        <v>5</v>
      </c>
      <c r="J34" s="65">
        <v>5</v>
      </c>
      <c r="K34" s="67">
        <v>4</v>
      </c>
      <c r="L34" s="20"/>
      <c r="M34" s="21">
        <v>0</v>
      </c>
      <c r="N34" s="18">
        <v>0</v>
      </c>
      <c r="O34" s="22">
        <v>0</v>
      </c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6" ht="19.5" customHeight="1">
      <c r="A35" s="12">
        <v>19</v>
      </c>
      <c r="B35" s="18"/>
      <c r="C35" s="19" t="s">
        <v>294</v>
      </c>
      <c r="D35" s="20">
        <v>3</v>
      </c>
      <c r="E35" s="20">
        <v>3</v>
      </c>
      <c r="F35" s="20">
        <v>4</v>
      </c>
      <c r="G35" s="20">
        <v>2</v>
      </c>
      <c r="H35" s="20"/>
      <c r="I35" s="20">
        <v>4</v>
      </c>
      <c r="J35" s="65">
        <v>4</v>
      </c>
      <c r="K35" s="68">
        <v>4</v>
      </c>
      <c r="L35" s="20"/>
      <c r="M35" s="21">
        <v>18</v>
      </c>
      <c r="N35" s="18">
        <v>6</v>
      </c>
      <c r="O35" s="22">
        <v>12</v>
      </c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6" ht="19.5" customHeight="1">
      <c r="A36" s="18">
        <v>20</v>
      </c>
      <c r="B36" s="18"/>
      <c r="C36" s="62" t="s">
        <v>295</v>
      </c>
      <c r="D36" s="20">
        <v>3</v>
      </c>
      <c r="E36" s="20">
        <v>3</v>
      </c>
      <c r="F36" s="20">
        <v>4</v>
      </c>
      <c r="G36" s="20">
        <v>2</v>
      </c>
      <c r="H36" s="20"/>
      <c r="I36" s="20">
        <v>3</v>
      </c>
      <c r="J36" s="65">
        <v>4</v>
      </c>
      <c r="K36" s="68" t="s">
        <v>25</v>
      </c>
      <c r="L36" s="20"/>
      <c r="M36" s="21">
        <v>24</v>
      </c>
      <c r="N36" s="18">
        <v>0</v>
      </c>
      <c r="O36" s="22">
        <v>24</v>
      </c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6" ht="20.25" customHeight="1">
      <c r="A37" s="18">
        <v>21</v>
      </c>
      <c r="B37" s="12"/>
      <c r="C37" s="13" t="s">
        <v>296</v>
      </c>
      <c r="D37" s="14">
        <v>5</v>
      </c>
      <c r="E37" s="14">
        <v>5</v>
      </c>
      <c r="F37" s="14">
        <v>5</v>
      </c>
      <c r="G37" s="69">
        <v>5</v>
      </c>
      <c r="H37" s="14">
        <v>5</v>
      </c>
      <c r="I37" s="14">
        <v>5</v>
      </c>
      <c r="J37" s="14">
        <v>5</v>
      </c>
      <c r="K37" s="68">
        <v>5</v>
      </c>
      <c r="L37" s="70"/>
      <c r="M37" s="71">
        <v>0</v>
      </c>
      <c r="N37" s="14">
        <v>0</v>
      </c>
      <c r="O37" s="54">
        <v>0</v>
      </c>
      <c r="P37" s="72"/>
      <c r="Q37" s="72"/>
      <c r="R37" s="72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0.25" customHeight="1">
      <c r="A38" s="12">
        <v>22</v>
      </c>
      <c r="B38" s="18"/>
      <c r="C38" s="13" t="s">
        <v>297</v>
      </c>
      <c r="D38" s="20">
        <v>5</v>
      </c>
      <c r="E38" s="20">
        <v>5</v>
      </c>
      <c r="F38" s="20">
        <v>5</v>
      </c>
      <c r="G38" s="20">
        <v>5</v>
      </c>
      <c r="H38" s="20">
        <v>4</v>
      </c>
      <c r="I38" s="20">
        <v>5</v>
      </c>
      <c r="J38" s="20">
        <v>5</v>
      </c>
      <c r="K38" s="68">
        <v>5</v>
      </c>
      <c r="L38" s="73"/>
      <c r="M38" s="74">
        <v>2</v>
      </c>
      <c r="N38" s="20">
        <v>2</v>
      </c>
      <c r="O38" s="58">
        <v>0</v>
      </c>
      <c r="P38" s="72"/>
      <c r="Q38" s="72"/>
      <c r="R38" s="72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20.25" customHeight="1">
      <c r="A39" s="18">
        <v>23</v>
      </c>
      <c r="B39" s="18"/>
      <c r="C39" s="13" t="s">
        <v>298</v>
      </c>
      <c r="D39" s="20">
        <v>4</v>
      </c>
      <c r="E39" s="20">
        <v>4</v>
      </c>
      <c r="F39" s="20">
        <v>4</v>
      </c>
      <c r="G39" s="20">
        <v>2</v>
      </c>
      <c r="H39" s="20"/>
      <c r="I39" s="20" t="s">
        <v>25</v>
      </c>
      <c r="J39" s="20">
        <v>3</v>
      </c>
      <c r="K39" s="68" t="s">
        <v>25</v>
      </c>
      <c r="L39" s="73"/>
      <c r="M39" s="74">
        <v>38</v>
      </c>
      <c r="N39" s="20">
        <v>26</v>
      </c>
      <c r="O39" s="58">
        <v>12</v>
      </c>
      <c r="P39" s="72"/>
      <c r="Q39" s="72"/>
      <c r="R39" s="72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20.25" customHeight="1">
      <c r="A40" s="18">
        <v>24</v>
      </c>
      <c r="B40" s="18"/>
      <c r="C40" s="13" t="s">
        <v>299</v>
      </c>
      <c r="D40" s="20">
        <v>5</v>
      </c>
      <c r="E40" s="20">
        <v>5</v>
      </c>
      <c r="F40" s="20">
        <v>5</v>
      </c>
      <c r="G40" s="20">
        <v>5</v>
      </c>
      <c r="H40" s="20">
        <v>5</v>
      </c>
      <c r="I40" s="20">
        <v>5</v>
      </c>
      <c r="J40" s="20">
        <v>5</v>
      </c>
      <c r="K40" s="68">
        <v>5</v>
      </c>
      <c r="L40" s="73"/>
      <c r="M40" s="74">
        <v>0</v>
      </c>
      <c r="N40" s="20">
        <v>0</v>
      </c>
      <c r="O40" s="58">
        <v>0</v>
      </c>
      <c r="P40" s="72"/>
      <c r="Q40" s="72"/>
      <c r="R40" s="72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0.25" customHeight="1">
      <c r="A41" s="12">
        <v>25</v>
      </c>
      <c r="B41" s="18"/>
      <c r="C41" s="13" t="s">
        <v>300</v>
      </c>
      <c r="D41" s="20">
        <v>4</v>
      </c>
      <c r="E41" s="20">
        <v>5</v>
      </c>
      <c r="F41" s="20">
        <v>5</v>
      </c>
      <c r="G41" s="20">
        <v>4</v>
      </c>
      <c r="H41" s="20"/>
      <c r="I41" s="20">
        <v>4</v>
      </c>
      <c r="J41" s="20">
        <v>4</v>
      </c>
      <c r="K41" s="68">
        <v>5</v>
      </c>
      <c r="L41" s="73"/>
      <c r="M41" s="74">
        <v>11</v>
      </c>
      <c r="N41" s="20">
        <v>0</v>
      </c>
      <c r="O41" s="58">
        <v>11</v>
      </c>
      <c r="P41" s="72"/>
      <c r="Q41" s="72"/>
      <c r="R41" s="72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20.25" customHeight="1">
      <c r="A42" s="18">
        <v>26</v>
      </c>
      <c r="B42" s="18"/>
      <c r="C42" s="13"/>
      <c r="D42" s="20"/>
      <c r="E42" s="20"/>
      <c r="F42" s="20"/>
      <c r="G42" s="20"/>
      <c r="H42" s="20"/>
      <c r="I42" s="20"/>
      <c r="J42" s="20"/>
      <c r="K42" s="20"/>
      <c r="L42" s="73"/>
      <c r="M42" s="74"/>
      <c r="N42" s="20"/>
      <c r="O42" s="58"/>
      <c r="P42" s="72"/>
      <c r="Q42" s="72"/>
      <c r="R42" s="72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 t="s">
        <v>43</v>
      </c>
      <c r="D43" s="25">
        <f t="shared" ref="D43:L43" si="0">AVERAGE(D17:D42)</f>
        <v>3.92</v>
      </c>
      <c r="E43" s="25">
        <f t="shared" si="0"/>
        <v>4.2857142857142856</v>
      </c>
      <c r="F43" s="25">
        <f t="shared" si="0"/>
        <v>4.5199999999999996</v>
      </c>
      <c r="G43" s="25">
        <f t="shared" si="0"/>
        <v>3.4782608695652173</v>
      </c>
      <c r="H43" s="25">
        <f t="shared" si="0"/>
        <v>4.25</v>
      </c>
      <c r="I43" s="25">
        <f t="shared" si="0"/>
        <v>4.125</v>
      </c>
      <c r="J43" s="25">
        <f t="shared" si="0"/>
        <v>4.28</v>
      </c>
      <c r="K43" s="25">
        <f t="shared" si="0"/>
        <v>4.4285714285714288</v>
      </c>
      <c r="L43" s="25" t="e">
        <f t="shared" si="0"/>
        <v>#DIV/0!</v>
      </c>
      <c r="M43" s="26">
        <f>N43+O43</f>
        <v>332</v>
      </c>
      <c r="N43" s="26">
        <f t="shared" ref="N43:O43" si="1">SUM(N17:N42)</f>
        <v>147</v>
      </c>
      <c r="O43" s="26">
        <f t="shared" si="1"/>
        <v>185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6" ht="16.5" customHeight="1">
      <c r="A44" s="23"/>
      <c r="B44" s="23"/>
      <c r="C44" s="24" t="s">
        <v>44</v>
      </c>
      <c r="D44" s="27">
        <f t="shared" ref="D44:L44" si="2">(D46+D47+D48)/SUM(D46:D49)*100</f>
        <v>84</v>
      </c>
      <c r="E44" s="27">
        <f t="shared" si="2"/>
        <v>84</v>
      </c>
      <c r="F44" s="27">
        <f t="shared" si="2"/>
        <v>100</v>
      </c>
      <c r="G44" s="27">
        <f t="shared" si="2"/>
        <v>68</v>
      </c>
      <c r="H44" s="27">
        <f t="shared" si="2"/>
        <v>100</v>
      </c>
      <c r="I44" s="27">
        <f t="shared" si="2"/>
        <v>92</v>
      </c>
      <c r="J44" s="27">
        <f t="shared" si="2"/>
        <v>96</v>
      </c>
      <c r="K44" s="27">
        <f t="shared" si="2"/>
        <v>84</v>
      </c>
      <c r="L44" s="27" t="e">
        <f t="shared" si="2"/>
        <v>#DIV/0!</v>
      </c>
      <c r="M44" s="23"/>
      <c r="N44" s="23"/>
      <c r="O44" s="2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6" ht="16.5" customHeight="1">
      <c r="A45" s="23"/>
      <c r="B45" s="23"/>
      <c r="C45" s="24" t="s">
        <v>45</v>
      </c>
      <c r="D45" s="27">
        <f t="shared" ref="D45:L45" si="3">(D46+D47)/SUM(D46:D49)*100</f>
        <v>72</v>
      </c>
      <c r="E45" s="27">
        <f t="shared" si="3"/>
        <v>68</v>
      </c>
      <c r="F45" s="27">
        <f t="shared" si="3"/>
        <v>100</v>
      </c>
      <c r="G45" s="27">
        <f t="shared" si="3"/>
        <v>48</v>
      </c>
      <c r="H45" s="27">
        <f t="shared" si="3"/>
        <v>100</v>
      </c>
      <c r="I45" s="27">
        <f t="shared" si="3"/>
        <v>68</v>
      </c>
      <c r="J45" s="27">
        <f t="shared" si="3"/>
        <v>88</v>
      </c>
      <c r="K45" s="27">
        <f t="shared" si="3"/>
        <v>68</v>
      </c>
      <c r="L45" s="27" t="e">
        <f t="shared" si="3"/>
        <v>#DIV/0!</v>
      </c>
      <c r="M45" s="23"/>
      <c r="N45" s="23"/>
      <c r="O45" s="2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6" ht="16.5" customHeight="1">
      <c r="A46" s="23"/>
      <c r="B46" s="23"/>
      <c r="C46" s="24">
        <v>5</v>
      </c>
      <c r="D46" s="28">
        <f t="shared" ref="D46:E46" si="4">COUNTIF(D$17:D$42,"5")</f>
        <v>9</v>
      </c>
      <c r="E46" s="28">
        <f t="shared" si="4"/>
        <v>10</v>
      </c>
      <c r="F46" s="28">
        <f>COUNTIF(F$17:F$42,"зач")</f>
        <v>0</v>
      </c>
      <c r="G46" s="28">
        <f t="shared" ref="G46:L46" si="5">COUNTIF(G$17:G$42,"5")</f>
        <v>5</v>
      </c>
      <c r="H46" s="28">
        <f t="shared" si="5"/>
        <v>3</v>
      </c>
      <c r="I46" s="28">
        <f t="shared" si="5"/>
        <v>11</v>
      </c>
      <c r="J46" s="28">
        <f t="shared" si="5"/>
        <v>11</v>
      </c>
      <c r="K46" s="28">
        <f t="shared" si="5"/>
        <v>13</v>
      </c>
      <c r="L46" s="28">
        <f t="shared" si="5"/>
        <v>0</v>
      </c>
      <c r="M46" s="23"/>
      <c r="N46" s="23"/>
      <c r="O46" s="2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6" ht="16.5" customHeight="1">
      <c r="A47" s="23"/>
      <c r="B47" s="23"/>
      <c r="C47" s="24">
        <v>4</v>
      </c>
      <c r="D47" s="28">
        <f t="shared" ref="D47:L47" si="6">COUNTIF(D$17:D$42,"4")</f>
        <v>9</v>
      </c>
      <c r="E47" s="28">
        <f t="shared" si="6"/>
        <v>7</v>
      </c>
      <c r="F47" s="28">
        <f t="shared" si="6"/>
        <v>12</v>
      </c>
      <c r="G47" s="28">
        <f t="shared" si="6"/>
        <v>7</v>
      </c>
      <c r="H47" s="28">
        <f t="shared" si="6"/>
        <v>9</v>
      </c>
      <c r="I47" s="28">
        <f t="shared" si="6"/>
        <v>6</v>
      </c>
      <c r="J47" s="28">
        <f t="shared" si="6"/>
        <v>11</v>
      </c>
      <c r="K47" s="28">
        <f t="shared" si="6"/>
        <v>4</v>
      </c>
      <c r="L47" s="28">
        <f t="shared" si="6"/>
        <v>0</v>
      </c>
      <c r="M47" s="23"/>
      <c r="N47" s="23"/>
      <c r="O47" s="2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6" ht="16.5" customHeight="1">
      <c r="A48" s="23"/>
      <c r="B48" s="23"/>
      <c r="C48" s="24">
        <v>3</v>
      </c>
      <c r="D48" s="28">
        <f t="shared" ref="D48:L48" si="7">COUNTIF(D$17:D$42,"3")</f>
        <v>3</v>
      </c>
      <c r="E48" s="28">
        <f t="shared" si="7"/>
        <v>4</v>
      </c>
      <c r="F48" s="28">
        <f t="shared" si="7"/>
        <v>0</v>
      </c>
      <c r="G48" s="28">
        <f t="shared" si="7"/>
        <v>5</v>
      </c>
      <c r="H48" s="28">
        <f t="shared" si="7"/>
        <v>0</v>
      </c>
      <c r="I48" s="28">
        <f t="shared" si="7"/>
        <v>6</v>
      </c>
      <c r="J48" s="28">
        <f t="shared" si="7"/>
        <v>2</v>
      </c>
      <c r="K48" s="28">
        <f t="shared" si="7"/>
        <v>4</v>
      </c>
      <c r="L48" s="28">
        <f t="shared" si="7"/>
        <v>0</v>
      </c>
      <c r="M48" s="23"/>
      <c r="N48" s="23"/>
      <c r="O48" s="2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6.5" customHeight="1">
      <c r="A49" s="23"/>
      <c r="B49" s="23"/>
      <c r="C49" s="24">
        <v>2</v>
      </c>
      <c r="D49" s="28">
        <f t="shared" ref="D49:L49" si="8">COUNTIF(D$17:D$42,"2")+COUNTIF(D$17:D$41,"н/а")</f>
        <v>4</v>
      </c>
      <c r="E49" s="28">
        <f t="shared" si="8"/>
        <v>4</v>
      </c>
      <c r="F49" s="28">
        <f t="shared" si="8"/>
        <v>0</v>
      </c>
      <c r="G49" s="28">
        <f t="shared" si="8"/>
        <v>8</v>
      </c>
      <c r="H49" s="28">
        <f t="shared" si="8"/>
        <v>0</v>
      </c>
      <c r="I49" s="28">
        <f t="shared" si="8"/>
        <v>2</v>
      </c>
      <c r="J49" s="28">
        <f t="shared" si="8"/>
        <v>1</v>
      </c>
      <c r="K49" s="28">
        <f t="shared" si="8"/>
        <v>4</v>
      </c>
      <c r="L49" s="28">
        <f t="shared" si="8"/>
        <v>0</v>
      </c>
      <c r="M49" s="23"/>
      <c r="N49" s="23"/>
      <c r="O49" s="2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6.5" customHeight="1">
      <c r="A50" s="23"/>
      <c r="B50" s="23"/>
      <c r="C50" s="29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27.75" customHeight="1">
      <c r="A51" s="137" t="s">
        <v>46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23"/>
      <c r="N51" s="23"/>
      <c r="O51" s="2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20.25" customHeight="1">
      <c r="A52" s="137" t="s">
        <v>301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23"/>
      <c r="N52" s="23"/>
      <c r="O52" s="2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6.5" customHeight="1">
      <c r="A54" s="23"/>
      <c r="B54" s="23"/>
      <c r="C54" s="29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6.5" customHeight="1">
      <c r="A55" s="23"/>
      <c r="B55" s="23"/>
      <c r="C55" s="139" t="s">
        <v>48</v>
      </c>
      <c r="D55" s="138"/>
      <c r="E55" s="138"/>
      <c r="F55" s="138"/>
      <c r="G55" s="138"/>
      <c r="H55" s="138"/>
      <c r="I55" s="23"/>
      <c r="J55" s="23"/>
      <c r="K55" s="23"/>
      <c r="L55" s="23"/>
      <c r="M55" s="23"/>
      <c r="N55" s="23"/>
      <c r="O55" s="2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6.5" customHeight="1">
      <c r="A56" s="23"/>
      <c r="B56" s="23"/>
      <c r="C56" s="133" t="s">
        <v>49</v>
      </c>
      <c r="D56" s="134"/>
      <c r="E56" s="134"/>
      <c r="F56" s="134"/>
      <c r="G56" s="135"/>
      <c r="H56" s="140">
        <f>SUM(E46:E49)</f>
        <v>25</v>
      </c>
      <c r="I56" s="134"/>
      <c r="J56" s="134"/>
      <c r="K56" s="134"/>
      <c r="L56" s="135"/>
      <c r="M56" s="30"/>
      <c r="N56" s="23"/>
      <c r="O56" s="2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6.5" customHeight="1">
      <c r="A57" s="23"/>
      <c r="B57" s="23"/>
      <c r="C57" s="133" t="s">
        <v>50</v>
      </c>
      <c r="D57" s="134"/>
      <c r="E57" s="134"/>
      <c r="F57" s="134"/>
      <c r="G57" s="135"/>
      <c r="H57" s="140"/>
      <c r="I57" s="134"/>
      <c r="J57" s="134"/>
      <c r="K57" s="134"/>
      <c r="L57" s="135"/>
      <c r="M57" s="30"/>
      <c r="N57" s="23"/>
      <c r="O57" s="2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6.5" customHeight="1">
      <c r="A58" s="23"/>
      <c r="B58" s="23"/>
      <c r="C58" s="133" t="s">
        <v>51</v>
      </c>
      <c r="D58" s="134"/>
      <c r="E58" s="134"/>
      <c r="F58" s="134"/>
      <c r="G58" s="135"/>
      <c r="H58" s="140">
        <f>COUNTIF($B$17:$B$42,"ОТЛ")</f>
        <v>0</v>
      </c>
      <c r="I58" s="134"/>
      <c r="J58" s="134"/>
      <c r="K58" s="134"/>
      <c r="L58" s="135"/>
      <c r="M58" s="30"/>
      <c r="N58" s="23"/>
      <c r="O58" s="2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6.5" customHeight="1">
      <c r="A59" s="23"/>
      <c r="B59" s="23"/>
      <c r="C59" s="133" t="s">
        <v>52</v>
      </c>
      <c r="D59" s="134"/>
      <c r="E59" s="134"/>
      <c r="F59" s="134"/>
      <c r="G59" s="135"/>
      <c r="H59" s="140">
        <f>COUNTIF($B$17:$B$42,"4-5")</f>
        <v>0</v>
      </c>
      <c r="I59" s="134"/>
      <c r="J59" s="134"/>
      <c r="K59" s="134"/>
      <c r="L59" s="135"/>
      <c r="M59" s="30"/>
      <c r="N59" s="23"/>
      <c r="O59" s="2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6.5" customHeight="1">
      <c r="A60" s="23"/>
      <c r="B60" s="23"/>
      <c r="C60" s="133" t="s">
        <v>53</v>
      </c>
      <c r="D60" s="134"/>
      <c r="E60" s="134"/>
      <c r="F60" s="134"/>
      <c r="G60" s="135"/>
      <c r="H60" s="140">
        <f>COUNTIF($B$17:$B$42,"4")</f>
        <v>0</v>
      </c>
      <c r="I60" s="134"/>
      <c r="J60" s="134"/>
      <c r="K60" s="134"/>
      <c r="L60" s="135"/>
      <c r="M60" s="30"/>
      <c r="N60" s="23"/>
      <c r="O60" s="2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6.5" customHeight="1">
      <c r="A61" s="23"/>
      <c r="B61" s="23"/>
      <c r="C61" s="136" t="s">
        <v>54</v>
      </c>
      <c r="D61" s="134"/>
      <c r="E61" s="134"/>
      <c r="F61" s="134"/>
      <c r="G61" s="135"/>
      <c r="H61" s="140">
        <f>COUNTIF($B$17:$B$42,"1/3")</f>
        <v>0</v>
      </c>
      <c r="I61" s="134"/>
      <c r="J61" s="134"/>
      <c r="K61" s="134"/>
      <c r="L61" s="135"/>
      <c r="M61" s="30"/>
      <c r="N61" s="23"/>
      <c r="O61" s="2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6.5" customHeight="1">
      <c r="A62" s="23"/>
      <c r="B62" s="23"/>
      <c r="C62" s="133" t="s">
        <v>55</v>
      </c>
      <c r="D62" s="134"/>
      <c r="E62" s="134"/>
      <c r="F62" s="134"/>
      <c r="G62" s="135"/>
      <c r="H62" s="140">
        <f>COUNTIF($B$17:$B$42,"НСП")</f>
        <v>0</v>
      </c>
      <c r="I62" s="134"/>
      <c r="J62" s="134"/>
      <c r="K62" s="134"/>
      <c r="L62" s="135"/>
      <c r="M62" s="30"/>
      <c r="N62" s="23"/>
      <c r="O62" s="2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6.5" customHeight="1">
      <c r="A63" s="23"/>
      <c r="B63" s="23"/>
      <c r="C63" s="133" t="s">
        <v>56</v>
      </c>
      <c r="D63" s="134"/>
      <c r="E63" s="134"/>
      <c r="F63" s="134"/>
      <c r="G63" s="135"/>
      <c r="H63" s="140" t="e">
        <f t="shared" ref="H63:H64" si="9">AVERAGE(D44:L44)</f>
        <v>#DIV/0!</v>
      </c>
      <c r="I63" s="134"/>
      <c r="J63" s="134"/>
      <c r="K63" s="134"/>
      <c r="L63" s="135"/>
      <c r="M63" s="30"/>
      <c r="N63" s="23"/>
      <c r="O63" s="2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6.5" customHeight="1">
      <c r="A64" s="23"/>
      <c r="B64" s="23"/>
      <c r="C64" s="133" t="s">
        <v>57</v>
      </c>
      <c r="D64" s="134"/>
      <c r="E64" s="134"/>
      <c r="F64" s="134"/>
      <c r="G64" s="135"/>
      <c r="H64" s="140" t="e">
        <f t="shared" si="9"/>
        <v>#DIV/0!</v>
      </c>
      <c r="I64" s="134"/>
      <c r="J64" s="134"/>
      <c r="K64" s="134"/>
      <c r="L64" s="135"/>
      <c r="M64" s="30"/>
      <c r="N64" s="23"/>
      <c r="O64" s="2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6.5" customHeight="1">
      <c r="A65" s="23"/>
      <c r="B65" s="23"/>
      <c r="C65" s="133" t="s">
        <v>58</v>
      </c>
      <c r="D65" s="134"/>
      <c r="E65" s="134"/>
      <c r="F65" s="134"/>
      <c r="G65" s="135"/>
      <c r="H65" s="140" t="e">
        <f>AVERAGE(D43:L43)</f>
        <v>#DIV/0!</v>
      </c>
      <c r="I65" s="134"/>
      <c r="J65" s="134"/>
      <c r="K65" s="134"/>
      <c r="L65" s="135"/>
      <c r="M65" s="30"/>
      <c r="N65" s="23"/>
      <c r="O65" s="2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</row>
    <row r="69" spans="1:33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33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3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3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</row>
    <row r="267" spans="1:33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</row>
    <row r="268" spans="1:33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</row>
    <row r="269" spans="1:33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</row>
    <row r="270" spans="1:33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</row>
    <row r="271" spans="1:33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</row>
    <row r="272" spans="1:33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</row>
    <row r="273" spans="1:3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</row>
    <row r="274" spans="1:33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</row>
    <row r="275" spans="1:33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</row>
    <row r="276" spans="1:33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</row>
    <row r="277" spans="1:33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</row>
    <row r="278" spans="1:33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</row>
    <row r="279" spans="1:33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</row>
    <row r="280" spans="1:33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</row>
    <row r="281" spans="1:33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</row>
    <row r="282" spans="1:33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</row>
    <row r="283" spans="1:3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</row>
    <row r="284" spans="1:33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</row>
    <row r="285" spans="1:33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</row>
    <row r="286" spans="1:33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</row>
    <row r="287" spans="1:33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</row>
    <row r="288" spans="1:33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</row>
    <row r="289" spans="1:33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</row>
    <row r="290" spans="1:33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</row>
    <row r="291" spans="1:33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</row>
    <row r="292" spans="1:33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</row>
    <row r="293" spans="1:3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</row>
    <row r="294" spans="1:33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</row>
    <row r="295" spans="1:33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</row>
    <row r="296" spans="1:33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</row>
    <row r="297" spans="1:33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</row>
    <row r="298" spans="1:33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</row>
    <row r="299" spans="1:33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</row>
    <row r="300" spans="1:33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</row>
    <row r="301" spans="1:33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</row>
    <row r="302" spans="1:33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</row>
    <row r="303" spans="1:3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</row>
    <row r="304" spans="1:33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</row>
    <row r="305" spans="1:33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</row>
    <row r="306" spans="1:33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</row>
    <row r="307" spans="1:33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</row>
    <row r="308" spans="1:33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</row>
    <row r="309" spans="1:33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</row>
    <row r="310" spans="1:33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</row>
    <row r="311" spans="1:33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</row>
    <row r="312" spans="1:33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</row>
    <row r="313" spans="1:3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</row>
    <row r="314" spans="1:33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</row>
    <row r="315" spans="1:33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</row>
    <row r="316" spans="1:33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</row>
    <row r="317" spans="1:33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</row>
    <row r="318" spans="1:33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</row>
    <row r="319" spans="1:33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</row>
    <row r="320" spans="1:33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</row>
    <row r="321" spans="1:33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</row>
    <row r="322" spans="1:33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</row>
    <row r="323" spans="1:3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</row>
    <row r="324" spans="1:33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</row>
    <row r="325" spans="1:33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</row>
    <row r="326" spans="1:33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</row>
    <row r="327" spans="1:33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</row>
    <row r="328" spans="1:33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</row>
    <row r="329" spans="1:33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</row>
    <row r="330" spans="1:33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</row>
    <row r="331" spans="1:33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</row>
    <row r="332" spans="1:33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</row>
    <row r="333" spans="1: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</row>
    <row r="334" spans="1:33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</row>
    <row r="335" spans="1:33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</row>
    <row r="336" spans="1:33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</row>
    <row r="337" spans="1:33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</row>
    <row r="338" spans="1:33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</row>
    <row r="339" spans="1:33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</row>
    <row r="340" spans="1:33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</row>
    <row r="341" spans="1:33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</row>
    <row r="342" spans="1:33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</row>
    <row r="343" spans="1:3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</row>
    <row r="344" spans="1:33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</row>
    <row r="345" spans="1:33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</row>
    <row r="346" spans="1:33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</row>
    <row r="347" spans="1:33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</row>
    <row r="348" spans="1:33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</row>
    <row r="349" spans="1:33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</row>
    <row r="350" spans="1:33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</row>
    <row r="351" spans="1:33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</row>
    <row r="352" spans="1:33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</row>
    <row r="353" spans="1:3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</row>
    <row r="354" spans="1:33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</row>
    <row r="355" spans="1:33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</row>
    <row r="356" spans="1:33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</row>
    <row r="357" spans="1:33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</row>
    <row r="358" spans="1:33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</row>
    <row r="359" spans="1:33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</row>
    <row r="360" spans="1:33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</row>
    <row r="361" spans="1:33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</row>
    <row r="362" spans="1:33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</row>
    <row r="363" spans="1:3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</row>
    <row r="364" spans="1:33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</row>
    <row r="365" spans="1:33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</row>
    <row r="366" spans="1:33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</row>
    <row r="367" spans="1:33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</row>
    <row r="368" spans="1:33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</row>
    <row r="369" spans="1:33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</row>
    <row r="370" spans="1:33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</row>
    <row r="371" spans="1:33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</row>
    <row r="372" spans="1:33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</row>
    <row r="373" spans="1:3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</row>
    <row r="374" spans="1:33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</row>
    <row r="375" spans="1:33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</row>
    <row r="376" spans="1:33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</row>
    <row r="377" spans="1:33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</row>
    <row r="378" spans="1:33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</row>
    <row r="379" spans="1:33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</row>
    <row r="380" spans="1:33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</row>
    <row r="381" spans="1:33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</row>
    <row r="382" spans="1:33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</row>
    <row r="383" spans="1:3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</row>
    <row r="384" spans="1:33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</row>
    <row r="385" spans="1:33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</row>
    <row r="386" spans="1:33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</row>
    <row r="387" spans="1:33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</row>
    <row r="388" spans="1:33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</row>
    <row r="389" spans="1:33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</row>
    <row r="390" spans="1:33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</row>
    <row r="391" spans="1:33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</row>
    <row r="392" spans="1:33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</row>
    <row r="393" spans="1:3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</row>
    <row r="394" spans="1:33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</row>
    <row r="395" spans="1:33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</row>
    <row r="396" spans="1:33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</row>
    <row r="397" spans="1:33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</row>
    <row r="398" spans="1:33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</row>
    <row r="399" spans="1:33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</row>
    <row r="400" spans="1:33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</row>
    <row r="401" spans="1:33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</row>
    <row r="402" spans="1:33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</row>
    <row r="403" spans="1:3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</row>
    <row r="404" spans="1:33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</row>
    <row r="405" spans="1:33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</row>
    <row r="406" spans="1:33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</row>
    <row r="407" spans="1:33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</row>
    <row r="408" spans="1:33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</row>
    <row r="409" spans="1:33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</row>
    <row r="410" spans="1:33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</row>
    <row r="411" spans="1:33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</row>
    <row r="412" spans="1:33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</row>
    <row r="413" spans="1:3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</row>
    <row r="414" spans="1:33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</row>
    <row r="415" spans="1:33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</row>
    <row r="416" spans="1:33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</row>
    <row r="417" spans="1:33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</row>
    <row r="418" spans="1:33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</row>
    <row r="419" spans="1:33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</row>
    <row r="420" spans="1:33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</row>
    <row r="421" spans="1:33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</row>
    <row r="422" spans="1:33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</row>
    <row r="423" spans="1:3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</row>
    <row r="424" spans="1:33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</row>
    <row r="425" spans="1:33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</row>
    <row r="426" spans="1:33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</row>
    <row r="427" spans="1:33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</row>
    <row r="428" spans="1:33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</row>
    <row r="429" spans="1:33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</row>
    <row r="430" spans="1:33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</row>
    <row r="431" spans="1:33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</row>
    <row r="432" spans="1:33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</row>
    <row r="433" spans="1: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</row>
    <row r="434" spans="1:33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</row>
    <row r="435" spans="1:33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</row>
    <row r="436" spans="1:33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</row>
    <row r="437" spans="1:33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</row>
    <row r="438" spans="1:33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</row>
    <row r="439" spans="1:33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</row>
    <row r="440" spans="1:33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</row>
    <row r="441" spans="1:33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</row>
    <row r="442" spans="1:33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</row>
    <row r="443" spans="1:3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</row>
    <row r="444" spans="1:33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</row>
    <row r="445" spans="1:33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</row>
    <row r="446" spans="1:33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</row>
    <row r="447" spans="1:33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</row>
    <row r="448" spans="1:33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</row>
    <row r="449" spans="1:33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</row>
    <row r="450" spans="1:33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</row>
    <row r="451" spans="1:33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</row>
    <row r="452" spans="1:33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</row>
    <row r="453" spans="1:3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</row>
    <row r="454" spans="1:33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</row>
    <row r="455" spans="1:33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</row>
    <row r="456" spans="1:33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</row>
    <row r="457" spans="1:33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</row>
    <row r="458" spans="1:33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</row>
    <row r="459" spans="1:33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</row>
    <row r="460" spans="1:33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</row>
    <row r="461" spans="1:33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</row>
    <row r="462" spans="1:33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</row>
    <row r="463" spans="1:3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</row>
    <row r="464" spans="1:33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</row>
    <row r="465" spans="1:33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</row>
    <row r="466" spans="1:33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</row>
    <row r="467" spans="1:33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</row>
    <row r="468" spans="1:33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</row>
    <row r="469" spans="1:33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</row>
    <row r="470" spans="1:33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</row>
    <row r="471" spans="1:33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</row>
    <row r="472" spans="1:33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</row>
    <row r="473" spans="1:3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</row>
    <row r="474" spans="1:33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</row>
    <row r="475" spans="1:33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</row>
    <row r="476" spans="1:33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</row>
    <row r="477" spans="1:33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</row>
    <row r="478" spans="1:33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</row>
    <row r="479" spans="1:33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</row>
    <row r="480" spans="1:33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</row>
    <row r="481" spans="1:33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</row>
    <row r="482" spans="1:33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</row>
    <row r="483" spans="1:3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</row>
    <row r="484" spans="1:33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</row>
    <row r="485" spans="1:33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</row>
    <row r="486" spans="1:33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</row>
    <row r="487" spans="1:33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</row>
    <row r="488" spans="1:33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</row>
    <row r="489" spans="1:33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</row>
    <row r="490" spans="1:33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</row>
    <row r="491" spans="1:33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</row>
    <row r="492" spans="1:33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</row>
    <row r="493" spans="1:3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</row>
    <row r="494" spans="1:33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</row>
    <row r="495" spans="1:33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</row>
    <row r="496" spans="1:33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</row>
    <row r="497" spans="1:33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</row>
    <row r="498" spans="1:33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</row>
    <row r="499" spans="1:33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</row>
    <row r="500" spans="1:33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</row>
    <row r="501" spans="1:33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</row>
    <row r="502" spans="1:33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</row>
    <row r="503" spans="1:3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</row>
    <row r="504" spans="1:33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</row>
    <row r="505" spans="1:33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</row>
    <row r="506" spans="1:33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</row>
    <row r="507" spans="1:33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</row>
    <row r="508" spans="1:33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</row>
    <row r="509" spans="1:33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</row>
    <row r="510" spans="1:33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</row>
    <row r="511" spans="1:33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</row>
    <row r="512" spans="1:33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</row>
    <row r="513" spans="1:3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</row>
    <row r="514" spans="1:33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</row>
    <row r="515" spans="1:33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</row>
    <row r="516" spans="1:33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</row>
    <row r="517" spans="1:33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</row>
    <row r="518" spans="1:33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</row>
    <row r="519" spans="1:33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</row>
    <row r="520" spans="1:33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</row>
    <row r="521" spans="1:33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</row>
    <row r="522" spans="1:33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</row>
    <row r="523" spans="1:3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</row>
    <row r="524" spans="1:33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</row>
    <row r="525" spans="1:33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</row>
    <row r="526" spans="1:33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</row>
    <row r="527" spans="1:33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</row>
    <row r="528" spans="1:33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</row>
    <row r="529" spans="1:33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</row>
    <row r="530" spans="1:33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</row>
    <row r="531" spans="1:33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</row>
    <row r="532" spans="1:33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</row>
    <row r="533" spans="1: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</row>
    <row r="534" spans="1:33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</row>
    <row r="535" spans="1:33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</row>
    <row r="536" spans="1:33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</row>
    <row r="537" spans="1:33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</row>
    <row r="538" spans="1:33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</row>
    <row r="539" spans="1:33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</row>
    <row r="540" spans="1:33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</row>
    <row r="541" spans="1:33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</row>
    <row r="542" spans="1:33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</row>
    <row r="543" spans="1:3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</row>
    <row r="544" spans="1:33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</row>
    <row r="545" spans="1:33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</row>
    <row r="546" spans="1:33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</row>
    <row r="547" spans="1:33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</row>
    <row r="548" spans="1:33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</row>
    <row r="549" spans="1:33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</row>
    <row r="550" spans="1:33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</row>
    <row r="551" spans="1:33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</row>
    <row r="552" spans="1:33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</row>
    <row r="553" spans="1:3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</row>
    <row r="554" spans="1:33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</row>
    <row r="555" spans="1:33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</row>
    <row r="556" spans="1:33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</row>
    <row r="557" spans="1:33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</row>
    <row r="558" spans="1:33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</row>
    <row r="559" spans="1:33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</row>
    <row r="560" spans="1:33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</row>
    <row r="561" spans="1:33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</row>
    <row r="562" spans="1:33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</row>
    <row r="563" spans="1:3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</row>
    <row r="564" spans="1:33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</row>
    <row r="565" spans="1:33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</row>
    <row r="566" spans="1:33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</row>
    <row r="567" spans="1:33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</row>
    <row r="568" spans="1:33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</row>
    <row r="569" spans="1:33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</row>
    <row r="570" spans="1:33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</row>
    <row r="571" spans="1:33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</row>
    <row r="572" spans="1:33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</row>
    <row r="573" spans="1:3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</row>
    <row r="574" spans="1:33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</row>
    <row r="575" spans="1:33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</row>
    <row r="576" spans="1:33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</row>
    <row r="577" spans="1:33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</row>
    <row r="578" spans="1:33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</row>
    <row r="579" spans="1:33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</row>
    <row r="580" spans="1:33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</row>
    <row r="581" spans="1:33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</row>
    <row r="582" spans="1:33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</row>
    <row r="583" spans="1:3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</row>
    <row r="584" spans="1:33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</row>
    <row r="585" spans="1:33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</row>
    <row r="586" spans="1:33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</row>
    <row r="587" spans="1:33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</row>
    <row r="588" spans="1:33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</row>
    <row r="589" spans="1:33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</row>
    <row r="590" spans="1:33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</row>
    <row r="591" spans="1:33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</row>
    <row r="592" spans="1:33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</row>
    <row r="593" spans="1:3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</row>
    <row r="594" spans="1:33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</row>
    <row r="595" spans="1:33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</row>
    <row r="596" spans="1:33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</row>
    <row r="597" spans="1:33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</row>
    <row r="598" spans="1:33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</row>
    <row r="599" spans="1:33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</row>
    <row r="600" spans="1:33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</row>
    <row r="601" spans="1:33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</row>
    <row r="602" spans="1:33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</row>
    <row r="603" spans="1:3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</row>
    <row r="604" spans="1:33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</row>
    <row r="605" spans="1:33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</row>
    <row r="606" spans="1:33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</row>
    <row r="607" spans="1:33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</row>
    <row r="608" spans="1:33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</row>
    <row r="609" spans="1:33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</row>
    <row r="610" spans="1:33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</row>
    <row r="611" spans="1:33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</row>
    <row r="612" spans="1:33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</row>
    <row r="613" spans="1:3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</row>
    <row r="614" spans="1:33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</row>
    <row r="615" spans="1:33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</row>
    <row r="616" spans="1:33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</row>
    <row r="617" spans="1:33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</row>
    <row r="618" spans="1:33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</row>
    <row r="619" spans="1:33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</row>
    <row r="620" spans="1:33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</row>
    <row r="621" spans="1:33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</row>
    <row r="622" spans="1:33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</row>
    <row r="623" spans="1:3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</row>
    <row r="624" spans="1:33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</row>
    <row r="625" spans="1:33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</row>
    <row r="626" spans="1:33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</row>
    <row r="627" spans="1:33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</row>
    <row r="628" spans="1:33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</row>
    <row r="629" spans="1:33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</row>
    <row r="630" spans="1:33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</row>
    <row r="631" spans="1:33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</row>
    <row r="632" spans="1:33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</row>
    <row r="633" spans="1: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</row>
    <row r="634" spans="1:33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</row>
    <row r="635" spans="1:33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</row>
    <row r="636" spans="1:33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</row>
    <row r="637" spans="1:33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</row>
    <row r="638" spans="1:33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</row>
    <row r="639" spans="1:33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</row>
    <row r="640" spans="1:33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</row>
    <row r="641" spans="1:33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</row>
    <row r="642" spans="1:33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</row>
    <row r="643" spans="1:3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</row>
    <row r="644" spans="1:33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</row>
    <row r="645" spans="1:33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</row>
    <row r="646" spans="1:33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</row>
    <row r="647" spans="1:33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</row>
    <row r="648" spans="1:33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</row>
    <row r="649" spans="1:33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</row>
    <row r="650" spans="1:33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</row>
    <row r="651" spans="1:33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</row>
    <row r="652" spans="1:33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</row>
    <row r="653" spans="1:3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</row>
    <row r="654" spans="1:33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</row>
    <row r="655" spans="1:33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</row>
    <row r="656" spans="1:33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</row>
    <row r="657" spans="1:33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</row>
    <row r="658" spans="1:33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</row>
    <row r="659" spans="1:33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</row>
    <row r="660" spans="1:33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</row>
    <row r="661" spans="1:33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</row>
    <row r="662" spans="1:33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</row>
    <row r="663" spans="1:3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</row>
    <row r="664" spans="1:33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</row>
    <row r="665" spans="1:33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</row>
    <row r="666" spans="1:33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</row>
    <row r="667" spans="1:33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</row>
    <row r="668" spans="1:33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</row>
    <row r="669" spans="1:33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</row>
    <row r="670" spans="1:33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</row>
    <row r="671" spans="1:33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</row>
    <row r="672" spans="1:33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</row>
    <row r="673" spans="1:3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</row>
    <row r="674" spans="1:33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</row>
    <row r="675" spans="1:33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</row>
    <row r="676" spans="1:33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</row>
    <row r="677" spans="1:33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</row>
    <row r="678" spans="1:33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</row>
    <row r="679" spans="1:33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</row>
    <row r="680" spans="1:33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</row>
    <row r="681" spans="1:33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</row>
    <row r="682" spans="1:33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</row>
    <row r="683" spans="1:3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</row>
    <row r="684" spans="1:33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</row>
    <row r="685" spans="1:33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</row>
    <row r="686" spans="1:33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</row>
    <row r="687" spans="1:33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</row>
    <row r="688" spans="1:33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</row>
    <row r="689" spans="1:33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</row>
    <row r="690" spans="1:33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</row>
    <row r="691" spans="1:33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</row>
    <row r="692" spans="1:33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</row>
    <row r="693" spans="1:3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</row>
    <row r="694" spans="1:33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</row>
    <row r="695" spans="1:33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</row>
    <row r="696" spans="1:33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</row>
    <row r="697" spans="1:33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</row>
    <row r="698" spans="1:33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</row>
    <row r="699" spans="1:33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</row>
    <row r="700" spans="1:33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</row>
    <row r="701" spans="1:33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</row>
    <row r="702" spans="1:33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</row>
    <row r="703" spans="1:3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</row>
    <row r="704" spans="1:33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</row>
    <row r="705" spans="1:33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</row>
    <row r="706" spans="1:33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</row>
    <row r="707" spans="1:33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</row>
    <row r="708" spans="1:33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</row>
    <row r="709" spans="1:33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</row>
    <row r="710" spans="1:33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</row>
    <row r="711" spans="1:33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</row>
    <row r="712" spans="1:33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</row>
    <row r="713" spans="1:3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</row>
    <row r="714" spans="1:33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</row>
    <row r="715" spans="1:33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</row>
    <row r="716" spans="1:33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</row>
    <row r="717" spans="1:33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</row>
    <row r="718" spans="1:33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</row>
    <row r="719" spans="1:33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</row>
    <row r="720" spans="1:33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</row>
    <row r="721" spans="1:33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</row>
    <row r="722" spans="1:33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</row>
    <row r="723" spans="1:3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</row>
    <row r="724" spans="1:33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</row>
    <row r="725" spans="1:33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</row>
    <row r="726" spans="1:33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</row>
    <row r="727" spans="1:33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</row>
    <row r="728" spans="1:33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</row>
    <row r="729" spans="1:33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</row>
    <row r="730" spans="1:33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</row>
    <row r="731" spans="1:33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</row>
    <row r="732" spans="1:33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</row>
    <row r="733" spans="1: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</row>
    <row r="734" spans="1:33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</row>
    <row r="735" spans="1:33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</row>
    <row r="736" spans="1:33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</row>
    <row r="737" spans="1:33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</row>
    <row r="738" spans="1:33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</row>
    <row r="739" spans="1:33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</row>
    <row r="740" spans="1:33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</row>
    <row r="741" spans="1:33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</row>
    <row r="742" spans="1:33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</row>
    <row r="743" spans="1:3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</row>
    <row r="744" spans="1:33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</row>
    <row r="745" spans="1:33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</row>
    <row r="746" spans="1:33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</row>
    <row r="747" spans="1:33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</row>
    <row r="748" spans="1:33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</row>
    <row r="749" spans="1:33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</row>
    <row r="750" spans="1:33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</row>
    <row r="751" spans="1:33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</row>
    <row r="752" spans="1:33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</row>
    <row r="753" spans="1:3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</row>
    <row r="754" spans="1:33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</row>
    <row r="755" spans="1:33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</row>
    <row r="756" spans="1:33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</row>
    <row r="757" spans="1:33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</row>
    <row r="758" spans="1:33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</row>
    <row r="759" spans="1:33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</row>
    <row r="760" spans="1:33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</row>
    <row r="761" spans="1:33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</row>
    <row r="762" spans="1:33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</row>
    <row r="763" spans="1:3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</row>
    <row r="764" spans="1:33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</row>
    <row r="765" spans="1:33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</row>
    <row r="766" spans="1:33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</row>
    <row r="767" spans="1:33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</row>
    <row r="768" spans="1:33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</row>
    <row r="769" spans="1:33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</row>
    <row r="770" spans="1:33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</row>
    <row r="771" spans="1:33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</row>
    <row r="772" spans="1:33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</row>
    <row r="773" spans="1:3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</row>
    <row r="774" spans="1:33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</row>
    <row r="775" spans="1:33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</row>
    <row r="776" spans="1:33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</row>
    <row r="777" spans="1:33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</row>
    <row r="778" spans="1:33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</row>
    <row r="779" spans="1:33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</row>
    <row r="780" spans="1:33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</row>
    <row r="781" spans="1:33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</row>
    <row r="782" spans="1:33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</row>
    <row r="783" spans="1:3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</row>
    <row r="784" spans="1:33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</row>
    <row r="785" spans="1:33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</row>
    <row r="786" spans="1:33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</row>
    <row r="787" spans="1:33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</row>
    <row r="788" spans="1:33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</row>
    <row r="789" spans="1:33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</row>
    <row r="790" spans="1:33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</row>
    <row r="791" spans="1:33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</row>
    <row r="792" spans="1:33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</row>
    <row r="793" spans="1:3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</row>
    <row r="794" spans="1:33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</row>
    <row r="795" spans="1:33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</row>
    <row r="796" spans="1:33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</row>
    <row r="797" spans="1:33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</row>
    <row r="798" spans="1:33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</row>
    <row r="799" spans="1:33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</row>
    <row r="800" spans="1:33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</row>
    <row r="801" spans="1:33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</row>
    <row r="802" spans="1:33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</row>
    <row r="803" spans="1:3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</row>
    <row r="804" spans="1:33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</row>
    <row r="805" spans="1:33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</row>
    <row r="806" spans="1:33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</row>
    <row r="807" spans="1:33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</row>
    <row r="808" spans="1:33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</row>
    <row r="809" spans="1:33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</row>
    <row r="810" spans="1:33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</row>
    <row r="811" spans="1:33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</row>
    <row r="812" spans="1:33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</row>
    <row r="813" spans="1:3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</row>
    <row r="814" spans="1:33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</row>
    <row r="815" spans="1:33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</row>
    <row r="816" spans="1:33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</row>
    <row r="817" spans="1:33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</row>
    <row r="818" spans="1:33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</row>
    <row r="819" spans="1:33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</row>
    <row r="820" spans="1:33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</row>
    <row r="821" spans="1:33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</row>
    <row r="822" spans="1:33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</row>
    <row r="823" spans="1:3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</row>
    <row r="824" spans="1:33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</row>
    <row r="825" spans="1:33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</row>
    <row r="826" spans="1:33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</row>
    <row r="827" spans="1:33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</row>
    <row r="828" spans="1:33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</row>
    <row r="829" spans="1:33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</row>
    <row r="830" spans="1:33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</row>
    <row r="831" spans="1:33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</row>
    <row r="832" spans="1:33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</row>
    <row r="833" spans="1: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</row>
    <row r="834" spans="1:33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</row>
    <row r="835" spans="1:33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</row>
    <row r="836" spans="1:33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</row>
    <row r="837" spans="1:33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</row>
    <row r="838" spans="1:33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</row>
    <row r="839" spans="1:33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</row>
    <row r="840" spans="1:33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</row>
    <row r="841" spans="1:33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</row>
    <row r="842" spans="1:33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</row>
    <row r="843" spans="1:3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</row>
    <row r="844" spans="1:33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</row>
    <row r="845" spans="1:33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</row>
    <row r="846" spans="1:33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</row>
    <row r="847" spans="1:33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</row>
    <row r="848" spans="1:33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</row>
    <row r="849" spans="1:33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</row>
    <row r="850" spans="1:33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</row>
    <row r="851" spans="1:33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</row>
    <row r="852" spans="1:33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</row>
    <row r="853" spans="1:3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</row>
    <row r="854" spans="1:33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</row>
    <row r="855" spans="1:33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</row>
    <row r="856" spans="1:33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</row>
    <row r="857" spans="1:33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</row>
    <row r="858" spans="1:33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</row>
    <row r="859" spans="1:33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</row>
    <row r="860" spans="1:33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</row>
    <row r="861" spans="1:33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</row>
    <row r="862" spans="1:33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</row>
    <row r="863" spans="1:3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</row>
    <row r="864" spans="1:33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</row>
    <row r="865" spans="1:33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</row>
    <row r="866" spans="1:33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</row>
    <row r="867" spans="1:33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</row>
    <row r="868" spans="1:33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</row>
    <row r="869" spans="1:33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</row>
    <row r="870" spans="1:33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</row>
    <row r="871" spans="1:33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</row>
    <row r="872" spans="1:33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</row>
    <row r="873" spans="1:3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</row>
    <row r="874" spans="1:33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</row>
    <row r="875" spans="1:33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</row>
    <row r="876" spans="1:33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</row>
    <row r="877" spans="1:33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</row>
    <row r="878" spans="1:33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</row>
    <row r="879" spans="1:33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</row>
    <row r="880" spans="1:33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</row>
    <row r="881" spans="1:33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</row>
    <row r="882" spans="1:33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</row>
    <row r="883" spans="1:3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</row>
    <row r="884" spans="1:33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</row>
    <row r="885" spans="1:33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</row>
    <row r="886" spans="1:33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</row>
    <row r="887" spans="1:33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</row>
    <row r="888" spans="1:33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</row>
    <row r="889" spans="1:33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</row>
    <row r="890" spans="1:33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</row>
    <row r="891" spans="1:33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</row>
    <row r="892" spans="1:33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</row>
    <row r="893" spans="1:3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</row>
    <row r="894" spans="1:33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</row>
    <row r="895" spans="1:33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</row>
    <row r="896" spans="1:33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</row>
    <row r="897" spans="1:33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</row>
    <row r="898" spans="1:33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</row>
    <row r="899" spans="1:33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</row>
    <row r="900" spans="1:33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</row>
    <row r="901" spans="1:33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</row>
    <row r="902" spans="1:33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</row>
    <row r="903" spans="1:3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</row>
    <row r="904" spans="1:33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</row>
    <row r="905" spans="1:33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</row>
    <row r="906" spans="1:33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</row>
    <row r="907" spans="1:33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</row>
    <row r="908" spans="1:33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</row>
    <row r="909" spans="1:33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</row>
    <row r="910" spans="1:33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</row>
    <row r="911" spans="1:33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</row>
    <row r="912" spans="1:33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</row>
    <row r="913" spans="1:3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</row>
    <row r="914" spans="1:33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</row>
    <row r="915" spans="1:33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</row>
    <row r="916" spans="1:33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</row>
    <row r="917" spans="1:33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</row>
    <row r="918" spans="1:33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</row>
    <row r="919" spans="1:33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</row>
    <row r="920" spans="1:33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</row>
    <row r="921" spans="1:33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</row>
    <row r="922" spans="1:33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</row>
    <row r="923" spans="1:3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</row>
    <row r="924" spans="1:33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</row>
    <row r="925" spans="1:33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</row>
    <row r="926" spans="1:33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</row>
    <row r="927" spans="1:33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</row>
    <row r="928" spans="1:33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</row>
    <row r="929" spans="1:33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</row>
    <row r="930" spans="1:33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</row>
    <row r="931" spans="1:33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</row>
    <row r="932" spans="1:33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</row>
    <row r="933" spans="1: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</row>
    <row r="934" spans="1:33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</row>
    <row r="935" spans="1:33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</row>
    <row r="936" spans="1:33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</row>
    <row r="937" spans="1:33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</row>
    <row r="938" spans="1:33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</row>
    <row r="939" spans="1:33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</row>
    <row r="940" spans="1:33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</row>
    <row r="941" spans="1:33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</row>
    <row r="942" spans="1:33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</row>
    <row r="943" spans="1:3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</row>
    <row r="944" spans="1:33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</row>
    <row r="945" spans="1:33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</row>
    <row r="946" spans="1:33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</row>
    <row r="947" spans="1:33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</row>
    <row r="948" spans="1:33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</row>
    <row r="949" spans="1:33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</row>
    <row r="950" spans="1:33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</row>
    <row r="951" spans="1:33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</row>
    <row r="952" spans="1:33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</row>
    <row r="953" spans="1:3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</row>
    <row r="954" spans="1:33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</row>
    <row r="955" spans="1:33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</row>
    <row r="956" spans="1:33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</row>
    <row r="957" spans="1:33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</row>
    <row r="958" spans="1:33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</row>
    <row r="959" spans="1:33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</row>
    <row r="960" spans="1:33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</row>
    <row r="961" spans="1:33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</row>
    <row r="962" spans="1:33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</row>
    <row r="963" spans="1:3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</row>
    <row r="964" spans="1:33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</row>
    <row r="965" spans="1:33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</row>
    <row r="966" spans="1:33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</row>
    <row r="967" spans="1:33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</row>
    <row r="968" spans="1:33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</row>
    <row r="969" spans="1:33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</row>
    <row r="970" spans="1:33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</row>
    <row r="971" spans="1:33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</row>
    <row r="972" spans="1:33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</row>
    <row r="973" spans="1:3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</row>
    <row r="974" spans="1:33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</row>
    <row r="975" spans="1:33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</row>
    <row r="976" spans="1:33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</row>
    <row r="977" spans="1:33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</row>
    <row r="978" spans="1:33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</row>
    <row r="979" spans="1:33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</row>
    <row r="980" spans="1:33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</row>
    <row r="981" spans="1:33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</row>
    <row r="982" spans="1:33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</row>
    <row r="983" spans="1:3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</row>
    <row r="984" spans="1:33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</row>
    <row r="985" spans="1:33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</row>
    <row r="986" spans="1:33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</row>
    <row r="987" spans="1:33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</row>
    <row r="988" spans="1:33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</row>
    <row r="989" spans="1:33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</row>
    <row r="990" spans="1:33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</row>
    <row r="991" spans="1:33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</row>
    <row r="992" spans="1:33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</row>
    <row r="993" spans="1:3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</row>
    <row r="994" spans="1:33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</row>
    <row r="995" spans="1:33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</row>
    <row r="996" spans="1:33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</row>
    <row r="997" spans="1:33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</row>
    <row r="998" spans="1:33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</row>
    <row r="999" spans="1:33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</row>
    <row r="1000" spans="1:33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</row>
  </sheetData>
  <mergeCells count="42">
    <mergeCell ref="C64:G64"/>
    <mergeCell ref="C65:G65"/>
    <mergeCell ref="C61:G61"/>
    <mergeCell ref="H61:L61"/>
    <mergeCell ref="C62:G62"/>
    <mergeCell ref="H62:L62"/>
    <mergeCell ref="C63:G63"/>
    <mergeCell ref="H63:L63"/>
    <mergeCell ref="H64:L64"/>
    <mergeCell ref="H65:L65"/>
    <mergeCell ref="C58:G58"/>
    <mergeCell ref="H58:L58"/>
    <mergeCell ref="C59:G59"/>
    <mergeCell ref="H59:L59"/>
    <mergeCell ref="C60:G60"/>
    <mergeCell ref="H60:L60"/>
    <mergeCell ref="C55:H55"/>
    <mergeCell ref="C56:G56"/>
    <mergeCell ref="H56:L56"/>
    <mergeCell ref="H57:L57"/>
    <mergeCell ref="C57:G57"/>
    <mergeCell ref="G14:G15"/>
    <mergeCell ref="H14:H15"/>
    <mergeCell ref="L14:L15"/>
    <mergeCell ref="A51:L51"/>
    <mergeCell ref="A52:L52"/>
    <mergeCell ref="I14:I15"/>
    <mergeCell ref="J14:J15"/>
    <mergeCell ref="M13:O14"/>
    <mergeCell ref="K14:K15"/>
    <mergeCell ref="A1:O1"/>
    <mergeCell ref="A2:O2"/>
    <mergeCell ref="A9:O9"/>
    <mergeCell ref="A10:O10"/>
    <mergeCell ref="A11:O11"/>
    <mergeCell ref="A13:A15"/>
    <mergeCell ref="B13:B15"/>
    <mergeCell ref="C13:C15"/>
    <mergeCell ref="D13:L13"/>
    <mergeCell ref="D14:D15"/>
    <mergeCell ref="E14:E15"/>
    <mergeCell ref="F14:F15"/>
  </mergeCells>
  <conditionalFormatting sqref="D17:L42 M37:O42">
    <cfRule type="cellIs" dxfId="32" priority="1" operator="between">
      <formula>4</formula>
      <formula>5</formula>
    </cfRule>
    <cfRule type="cellIs" dxfId="31" priority="2" operator="equal">
      <formula>"н/а"</formula>
    </cfRule>
    <cfRule type="cellIs" dxfId="30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3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  <pageSetUpPr fitToPage="1"/>
  </sheetPr>
  <dimension ref="A1:AG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12" width="9.33203125" customWidth="1"/>
    <col min="13" max="13" width="12.5" customWidth="1"/>
    <col min="14" max="14" width="8.1640625" customWidth="1"/>
    <col min="15" max="28" width="8.83203125" customWidth="1"/>
    <col min="29" max="33" width="9.1640625" customWidth="1"/>
  </cols>
  <sheetData>
    <row r="1" spans="1:33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">
      <c r="A10" s="119" t="s">
        <v>302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6"/>
      <c r="M13" s="123" t="s">
        <v>9</v>
      </c>
      <c r="N13" s="124"/>
      <c r="O13" s="125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48.5" customHeight="1">
      <c r="A14" s="121"/>
      <c r="B14" s="121"/>
      <c r="C14" s="121"/>
      <c r="D14" s="131" t="s">
        <v>303</v>
      </c>
      <c r="E14" s="131" t="s">
        <v>165</v>
      </c>
      <c r="F14" s="131" t="s">
        <v>304</v>
      </c>
      <c r="G14" s="131" t="s">
        <v>270</v>
      </c>
      <c r="H14" s="131" t="s">
        <v>271</v>
      </c>
      <c r="I14" s="131" t="s">
        <v>272</v>
      </c>
      <c r="J14" s="131" t="s">
        <v>305</v>
      </c>
      <c r="K14" s="131" t="s">
        <v>274</v>
      </c>
      <c r="L14" s="142" t="s">
        <v>275</v>
      </c>
      <c r="M14" s="126"/>
      <c r="N14" s="127"/>
      <c r="O14" s="128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7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43"/>
      <c r="M15" s="38" t="s">
        <v>17</v>
      </c>
      <c r="N15" s="6" t="s">
        <v>18</v>
      </c>
      <c r="O15" s="7" t="s">
        <v>19</v>
      </c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0.25" customHeight="1">
      <c r="A16" s="8">
        <v>1</v>
      </c>
      <c r="B16" s="9">
        <v>2</v>
      </c>
      <c r="C16" s="9">
        <v>3</v>
      </c>
      <c r="D16" s="52">
        <v>4</v>
      </c>
      <c r="E16" s="33">
        <v>5</v>
      </c>
      <c r="F16" s="33">
        <v>6</v>
      </c>
      <c r="G16" s="52">
        <v>7</v>
      </c>
      <c r="H16" s="33">
        <v>8</v>
      </c>
      <c r="I16" s="10">
        <v>9</v>
      </c>
      <c r="J16" s="9">
        <v>10</v>
      </c>
      <c r="K16" s="10">
        <v>11</v>
      </c>
      <c r="L16" s="10">
        <v>12</v>
      </c>
      <c r="M16" s="8">
        <v>13</v>
      </c>
      <c r="N16" s="9">
        <v>14</v>
      </c>
      <c r="O16" s="34">
        <v>15</v>
      </c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0.25" customHeight="1">
      <c r="A17" s="12">
        <v>1</v>
      </c>
      <c r="B17" s="12"/>
      <c r="C17" s="13" t="s">
        <v>306</v>
      </c>
      <c r="D17" s="14">
        <v>4</v>
      </c>
      <c r="E17" s="14">
        <v>4</v>
      </c>
      <c r="F17" s="14">
        <v>4</v>
      </c>
      <c r="G17" s="14">
        <v>4</v>
      </c>
      <c r="H17" s="14">
        <v>2</v>
      </c>
      <c r="I17" s="14">
        <v>3</v>
      </c>
      <c r="J17" s="75">
        <v>4</v>
      </c>
      <c r="K17" s="14">
        <v>5</v>
      </c>
      <c r="L17" s="67">
        <v>5</v>
      </c>
      <c r="M17" s="15">
        <f t="shared" ref="M17:M41" si="0">SUM(N17,O17)</f>
        <v>43</v>
      </c>
      <c r="N17" s="16">
        <v>43</v>
      </c>
      <c r="O17" s="17">
        <v>0</v>
      </c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0.25" customHeight="1">
      <c r="A18" s="18">
        <v>2</v>
      </c>
      <c r="B18" s="18"/>
      <c r="C18" s="13" t="s">
        <v>307</v>
      </c>
      <c r="D18" s="20">
        <v>4</v>
      </c>
      <c r="E18" s="20">
        <v>5</v>
      </c>
      <c r="F18" s="20">
        <v>4</v>
      </c>
      <c r="G18" s="20">
        <v>4</v>
      </c>
      <c r="H18" s="20">
        <v>4</v>
      </c>
      <c r="I18" s="20">
        <v>5</v>
      </c>
      <c r="J18" s="75">
        <v>5</v>
      </c>
      <c r="K18" s="20">
        <v>5</v>
      </c>
      <c r="L18" s="68">
        <v>4</v>
      </c>
      <c r="M18" s="21">
        <f t="shared" si="0"/>
        <v>6</v>
      </c>
      <c r="N18" s="18">
        <v>6</v>
      </c>
      <c r="O18" s="22">
        <v>0</v>
      </c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0.25" customHeight="1">
      <c r="A19" s="18">
        <v>3</v>
      </c>
      <c r="B19" s="18"/>
      <c r="C19" s="13" t="s">
        <v>308</v>
      </c>
      <c r="D19" s="20">
        <v>4</v>
      </c>
      <c r="E19" s="20">
        <v>5</v>
      </c>
      <c r="F19" s="20">
        <v>5</v>
      </c>
      <c r="G19" s="20">
        <v>4</v>
      </c>
      <c r="H19" s="20">
        <v>4</v>
      </c>
      <c r="I19" s="20">
        <v>5</v>
      </c>
      <c r="J19" s="75">
        <v>4</v>
      </c>
      <c r="K19" s="20">
        <v>5</v>
      </c>
      <c r="L19" s="68">
        <v>5</v>
      </c>
      <c r="M19" s="21">
        <f t="shared" si="0"/>
        <v>0</v>
      </c>
      <c r="N19" s="18">
        <v>0</v>
      </c>
      <c r="O19" s="22">
        <v>0</v>
      </c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0.25" customHeight="1">
      <c r="A20" s="18">
        <v>4</v>
      </c>
      <c r="B20" s="18"/>
      <c r="C20" s="13" t="s">
        <v>309</v>
      </c>
      <c r="D20" s="20">
        <v>5</v>
      </c>
      <c r="E20" s="20">
        <v>5</v>
      </c>
      <c r="F20" s="20">
        <v>5</v>
      </c>
      <c r="G20" s="20">
        <v>3</v>
      </c>
      <c r="H20" s="20">
        <v>5</v>
      </c>
      <c r="I20" s="20">
        <v>5</v>
      </c>
      <c r="J20" s="75">
        <v>5</v>
      </c>
      <c r="K20" s="20">
        <v>5</v>
      </c>
      <c r="L20" s="68">
        <v>5</v>
      </c>
      <c r="M20" s="21">
        <f t="shared" si="0"/>
        <v>0</v>
      </c>
      <c r="N20" s="18">
        <v>0</v>
      </c>
      <c r="O20" s="22">
        <v>0</v>
      </c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0.25" customHeight="1">
      <c r="A21" s="18">
        <v>5</v>
      </c>
      <c r="B21" s="18"/>
      <c r="C21" s="13" t="s">
        <v>310</v>
      </c>
      <c r="D21" s="20">
        <v>5</v>
      </c>
      <c r="E21" s="20">
        <v>4</v>
      </c>
      <c r="F21" s="20">
        <v>4</v>
      </c>
      <c r="G21" s="20">
        <v>4</v>
      </c>
      <c r="H21" s="20">
        <v>4</v>
      </c>
      <c r="I21" s="20">
        <v>5</v>
      </c>
      <c r="J21" s="76">
        <v>5</v>
      </c>
      <c r="K21" s="20">
        <v>5</v>
      </c>
      <c r="L21" s="68">
        <v>5</v>
      </c>
      <c r="M21" s="21">
        <f t="shared" si="0"/>
        <v>50</v>
      </c>
      <c r="N21" s="18">
        <v>50</v>
      </c>
      <c r="O21" s="22">
        <v>0</v>
      </c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0.25" customHeight="1">
      <c r="A22" s="18">
        <v>6</v>
      </c>
      <c r="B22" s="18"/>
      <c r="C22" s="13" t="s">
        <v>311</v>
      </c>
      <c r="D22" s="20">
        <v>5</v>
      </c>
      <c r="E22" s="20">
        <v>5</v>
      </c>
      <c r="F22" s="20">
        <v>4</v>
      </c>
      <c r="G22" s="20">
        <v>5</v>
      </c>
      <c r="H22" s="20">
        <v>5</v>
      </c>
      <c r="I22" s="20">
        <v>5</v>
      </c>
      <c r="J22" s="75">
        <v>5</v>
      </c>
      <c r="K22" s="20">
        <v>5</v>
      </c>
      <c r="L22" s="68">
        <v>5</v>
      </c>
      <c r="M22" s="21">
        <f t="shared" si="0"/>
        <v>0</v>
      </c>
      <c r="N22" s="18">
        <v>0</v>
      </c>
      <c r="O22" s="22">
        <v>0</v>
      </c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0.25" customHeight="1">
      <c r="A23" s="18">
        <v>7</v>
      </c>
      <c r="B23" s="18"/>
      <c r="C23" s="13" t="s">
        <v>312</v>
      </c>
      <c r="D23" s="20">
        <v>5</v>
      </c>
      <c r="E23" s="20">
        <v>5</v>
      </c>
      <c r="F23" s="20">
        <v>4</v>
      </c>
      <c r="G23" s="20">
        <v>3</v>
      </c>
      <c r="H23" s="20">
        <v>4</v>
      </c>
      <c r="I23" s="20">
        <v>4</v>
      </c>
      <c r="J23" s="75">
        <v>4</v>
      </c>
      <c r="K23" s="20">
        <v>5</v>
      </c>
      <c r="L23" s="68">
        <v>5</v>
      </c>
      <c r="M23" s="21">
        <f t="shared" si="0"/>
        <v>57</v>
      </c>
      <c r="N23" s="18">
        <v>57</v>
      </c>
      <c r="O23" s="22">
        <v>0</v>
      </c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0.25" customHeight="1">
      <c r="A24" s="18">
        <v>8</v>
      </c>
      <c r="B24" s="18"/>
      <c r="C24" s="13" t="s">
        <v>313</v>
      </c>
      <c r="D24" s="20">
        <v>4</v>
      </c>
      <c r="E24" s="20">
        <v>5</v>
      </c>
      <c r="F24" s="20">
        <v>5</v>
      </c>
      <c r="G24" s="20">
        <v>3</v>
      </c>
      <c r="H24" s="20">
        <v>4</v>
      </c>
      <c r="I24" s="20">
        <v>4</v>
      </c>
      <c r="J24" s="76">
        <v>4</v>
      </c>
      <c r="K24" s="20">
        <v>5</v>
      </c>
      <c r="L24" s="68">
        <v>5</v>
      </c>
      <c r="M24" s="21">
        <f t="shared" si="0"/>
        <v>2</v>
      </c>
      <c r="N24" s="18">
        <v>0</v>
      </c>
      <c r="O24" s="22">
        <v>2</v>
      </c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0.25" customHeight="1">
      <c r="A25" s="18">
        <v>9</v>
      </c>
      <c r="B25" s="18"/>
      <c r="C25" s="13" t="s">
        <v>314</v>
      </c>
      <c r="D25" s="20">
        <v>5</v>
      </c>
      <c r="E25" s="20">
        <v>5</v>
      </c>
      <c r="F25" s="20">
        <v>5</v>
      </c>
      <c r="G25" s="20">
        <v>5</v>
      </c>
      <c r="H25" s="20">
        <v>4</v>
      </c>
      <c r="I25" s="20">
        <v>5</v>
      </c>
      <c r="J25" s="75">
        <v>4</v>
      </c>
      <c r="K25" s="20">
        <v>5</v>
      </c>
      <c r="L25" s="68">
        <v>5</v>
      </c>
      <c r="M25" s="21">
        <f t="shared" si="0"/>
        <v>20</v>
      </c>
      <c r="N25" s="18">
        <v>20</v>
      </c>
      <c r="O25" s="22">
        <v>0</v>
      </c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0.25" customHeight="1">
      <c r="A26" s="18">
        <v>10</v>
      </c>
      <c r="B26" s="18"/>
      <c r="C26" s="13" t="s">
        <v>315</v>
      </c>
      <c r="D26" s="20">
        <v>4</v>
      </c>
      <c r="E26" s="20">
        <v>4</v>
      </c>
      <c r="F26" s="20">
        <v>5</v>
      </c>
      <c r="G26" s="20">
        <v>4</v>
      </c>
      <c r="H26" s="20">
        <v>2</v>
      </c>
      <c r="I26" s="20">
        <v>5</v>
      </c>
      <c r="J26" s="77">
        <v>5</v>
      </c>
      <c r="K26" s="20">
        <v>5</v>
      </c>
      <c r="L26" s="68">
        <v>5</v>
      </c>
      <c r="M26" s="21">
        <f t="shared" si="0"/>
        <v>45</v>
      </c>
      <c r="N26" s="18">
        <v>45</v>
      </c>
      <c r="O26" s="22">
        <v>0</v>
      </c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0.25" customHeight="1">
      <c r="A27" s="18">
        <v>11</v>
      </c>
      <c r="B27" s="18"/>
      <c r="C27" s="13" t="s">
        <v>316</v>
      </c>
      <c r="D27" s="20">
        <v>4</v>
      </c>
      <c r="E27" s="20">
        <v>3</v>
      </c>
      <c r="F27" s="20">
        <v>5</v>
      </c>
      <c r="G27" s="20">
        <v>4</v>
      </c>
      <c r="H27" s="20">
        <v>2</v>
      </c>
      <c r="I27" s="20">
        <v>5</v>
      </c>
      <c r="J27" s="20">
        <v>4</v>
      </c>
      <c r="K27" s="20">
        <v>5</v>
      </c>
      <c r="L27" s="68">
        <v>5</v>
      </c>
      <c r="M27" s="21">
        <f t="shared" si="0"/>
        <v>31</v>
      </c>
      <c r="N27" s="18">
        <v>31</v>
      </c>
      <c r="O27" s="22">
        <v>0</v>
      </c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0.25" customHeight="1">
      <c r="A28" s="18">
        <v>12</v>
      </c>
      <c r="B28" s="18"/>
      <c r="C28" s="13" t="s">
        <v>317</v>
      </c>
      <c r="D28" s="20">
        <v>4</v>
      </c>
      <c r="E28" s="20">
        <v>3</v>
      </c>
      <c r="F28" s="20">
        <v>5</v>
      </c>
      <c r="G28" s="20">
        <v>2</v>
      </c>
      <c r="H28" s="20">
        <v>3</v>
      </c>
      <c r="I28" s="20">
        <v>3</v>
      </c>
      <c r="J28" s="75">
        <v>4</v>
      </c>
      <c r="K28" s="20">
        <v>4</v>
      </c>
      <c r="L28" s="68">
        <v>3</v>
      </c>
      <c r="M28" s="21">
        <f t="shared" si="0"/>
        <v>37</v>
      </c>
      <c r="N28" s="18">
        <v>19</v>
      </c>
      <c r="O28" s="22">
        <v>18</v>
      </c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0.25" customHeight="1">
      <c r="A29" s="18">
        <v>13</v>
      </c>
      <c r="B29" s="18"/>
      <c r="C29" s="13" t="s">
        <v>318</v>
      </c>
      <c r="D29" s="20">
        <v>4</v>
      </c>
      <c r="E29" s="20">
        <v>3</v>
      </c>
      <c r="F29" s="20">
        <v>4</v>
      </c>
      <c r="G29" s="20">
        <v>2</v>
      </c>
      <c r="H29" s="20">
        <v>3</v>
      </c>
      <c r="I29" s="20">
        <v>4</v>
      </c>
      <c r="J29" s="75">
        <v>4</v>
      </c>
      <c r="K29" s="20">
        <v>5</v>
      </c>
      <c r="L29" s="68">
        <v>5</v>
      </c>
      <c r="M29" s="21">
        <f t="shared" si="0"/>
        <v>54</v>
      </c>
      <c r="N29" s="18">
        <v>54</v>
      </c>
      <c r="O29" s="22">
        <v>0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0.25" customHeight="1">
      <c r="A30" s="18">
        <v>14</v>
      </c>
      <c r="B30" s="18"/>
      <c r="C30" s="13" t="s">
        <v>319</v>
      </c>
      <c r="D30" s="20">
        <v>3</v>
      </c>
      <c r="E30" s="20">
        <v>4</v>
      </c>
      <c r="F30" s="20">
        <v>3</v>
      </c>
      <c r="G30" s="20">
        <v>2</v>
      </c>
      <c r="H30" s="20">
        <v>2</v>
      </c>
      <c r="I30" s="20">
        <v>4</v>
      </c>
      <c r="J30" s="75">
        <v>4</v>
      </c>
      <c r="K30" s="20">
        <v>5</v>
      </c>
      <c r="L30" s="68">
        <v>3</v>
      </c>
      <c r="M30" s="21">
        <f t="shared" si="0"/>
        <v>20</v>
      </c>
      <c r="N30" s="18">
        <v>6</v>
      </c>
      <c r="O30" s="22">
        <v>14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0.25" customHeight="1">
      <c r="A31" s="18">
        <v>15</v>
      </c>
      <c r="B31" s="18"/>
      <c r="C31" s="13" t="s">
        <v>320</v>
      </c>
      <c r="D31" s="20">
        <v>3</v>
      </c>
      <c r="E31" s="20">
        <v>4</v>
      </c>
      <c r="F31" s="20">
        <v>5</v>
      </c>
      <c r="G31" s="20">
        <v>2</v>
      </c>
      <c r="H31" s="20">
        <v>2</v>
      </c>
      <c r="I31" s="20">
        <v>3</v>
      </c>
      <c r="J31" s="75">
        <v>3</v>
      </c>
      <c r="K31" s="20">
        <v>3</v>
      </c>
      <c r="L31" s="68">
        <v>3</v>
      </c>
      <c r="M31" s="21">
        <f t="shared" si="0"/>
        <v>56</v>
      </c>
      <c r="N31" s="18">
        <v>42</v>
      </c>
      <c r="O31" s="22">
        <v>14</v>
      </c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9.5" customHeight="1">
      <c r="A32" s="18">
        <v>16</v>
      </c>
      <c r="B32" s="18"/>
      <c r="C32" s="13" t="s">
        <v>321</v>
      </c>
      <c r="D32" s="20">
        <v>4</v>
      </c>
      <c r="E32" s="20">
        <v>4</v>
      </c>
      <c r="F32" s="20">
        <v>3</v>
      </c>
      <c r="G32" s="20">
        <v>4</v>
      </c>
      <c r="H32" s="20">
        <v>4</v>
      </c>
      <c r="I32" s="20">
        <v>5</v>
      </c>
      <c r="J32" s="75">
        <v>5</v>
      </c>
      <c r="K32" s="20">
        <v>5</v>
      </c>
      <c r="L32" s="68">
        <v>5</v>
      </c>
      <c r="M32" s="21">
        <f t="shared" si="0"/>
        <v>49</v>
      </c>
      <c r="N32" s="18">
        <v>45</v>
      </c>
      <c r="O32" s="22">
        <v>4</v>
      </c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5" customHeight="1">
      <c r="A33" s="18">
        <v>17</v>
      </c>
      <c r="B33" s="18"/>
      <c r="C33" s="13" t="s">
        <v>322</v>
      </c>
      <c r="D33" s="20">
        <v>4</v>
      </c>
      <c r="E33" s="20">
        <v>5</v>
      </c>
      <c r="F33" s="20">
        <v>5</v>
      </c>
      <c r="G33" s="20">
        <v>2</v>
      </c>
      <c r="H33" s="20">
        <v>4</v>
      </c>
      <c r="I33" s="20">
        <v>5</v>
      </c>
      <c r="J33" s="75">
        <v>5</v>
      </c>
      <c r="K33" s="20">
        <v>5</v>
      </c>
      <c r="L33" s="68">
        <v>5</v>
      </c>
      <c r="M33" s="21">
        <f t="shared" si="0"/>
        <v>8</v>
      </c>
      <c r="N33" s="18">
        <v>6</v>
      </c>
      <c r="O33" s="22">
        <v>2</v>
      </c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18">
        <v>18</v>
      </c>
      <c r="B34" s="18"/>
      <c r="C34" s="13" t="s">
        <v>323</v>
      </c>
      <c r="D34" s="20">
        <v>5</v>
      </c>
      <c r="E34" s="20">
        <v>5</v>
      </c>
      <c r="F34" s="20">
        <v>5</v>
      </c>
      <c r="G34" s="20">
        <v>2</v>
      </c>
      <c r="H34" s="20">
        <v>5</v>
      </c>
      <c r="I34" s="20">
        <v>5</v>
      </c>
      <c r="J34" s="75">
        <v>5</v>
      </c>
      <c r="K34" s="20">
        <v>5</v>
      </c>
      <c r="L34" s="68">
        <v>5</v>
      </c>
      <c r="M34" s="21">
        <f t="shared" si="0"/>
        <v>0</v>
      </c>
      <c r="N34" s="18">
        <v>0</v>
      </c>
      <c r="O34" s="22">
        <v>0</v>
      </c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5" customHeight="1">
      <c r="A35" s="18">
        <v>19</v>
      </c>
      <c r="B35" s="18"/>
      <c r="C35" s="13" t="s">
        <v>324</v>
      </c>
      <c r="D35" s="20">
        <v>5</v>
      </c>
      <c r="E35" s="20">
        <v>5</v>
      </c>
      <c r="F35" s="20">
        <v>5</v>
      </c>
      <c r="G35" s="20">
        <v>4</v>
      </c>
      <c r="H35" s="20">
        <v>4</v>
      </c>
      <c r="I35" s="20">
        <v>5</v>
      </c>
      <c r="J35" s="75">
        <v>5</v>
      </c>
      <c r="K35" s="20">
        <v>5</v>
      </c>
      <c r="L35" s="68">
        <v>5</v>
      </c>
      <c r="M35" s="21">
        <f t="shared" si="0"/>
        <v>0</v>
      </c>
      <c r="N35" s="18">
        <v>0</v>
      </c>
      <c r="O35" s="22">
        <v>0</v>
      </c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5" customHeight="1">
      <c r="A36" s="18">
        <v>20</v>
      </c>
      <c r="B36" s="18"/>
      <c r="C36" s="13" t="s">
        <v>325</v>
      </c>
      <c r="D36" s="20">
        <v>5</v>
      </c>
      <c r="E36" s="20">
        <v>5</v>
      </c>
      <c r="F36" s="20">
        <v>5</v>
      </c>
      <c r="G36" s="20">
        <v>5</v>
      </c>
      <c r="H36" s="20">
        <v>2</v>
      </c>
      <c r="I36" s="20">
        <v>3</v>
      </c>
      <c r="J36" s="75">
        <v>5</v>
      </c>
      <c r="K36" s="20">
        <v>5</v>
      </c>
      <c r="L36" s="68">
        <v>5</v>
      </c>
      <c r="M36" s="21">
        <f t="shared" si="0"/>
        <v>13</v>
      </c>
      <c r="N36" s="18">
        <v>13</v>
      </c>
      <c r="O36" s="22">
        <v>0</v>
      </c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9.5" customHeight="1">
      <c r="A37" s="18">
        <v>21</v>
      </c>
      <c r="B37" s="18"/>
      <c r="C37" s="13" t="s">
        <v>326</v>
      </c>
      <c r="D37" s="20">
        <v>4</v>
      </c>
      <c r="E37" s="20">
        <v>5</v>
      </c>
      <c r="F37" s="20">
        <v>4</v>
      </c>
      <c r="G37" s="20">
        <v>4</v>
      </c>
      <c r="H37" s="20">
        <v>2</v>
      </c>
      <c r="I37" s="20">
        <v>5</v>
      </c>
      <c r="J37" s="75">
        <v>4</v>
      </c>
      <c r="K37" s="20">
        <v>5</v>
      </c>
      <c r="L37" s="68">
        <v>5</v>
      </c>
      <c r="M37" s="21">
        <f t="shared" si="0"/>
        <v>19</v>
      </c>
      <c r="N37" s="18">
        <v>17</v>
      </c>
      <c r="O37" s="22">
        <v>2</v>
      </c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0.25" customHeight="1">
      <c r="A38" s="18">
        <v>22</v>
      </c>
      <c r="B38" s="18"/>
      <c r="C38" s="13" t="s">
        <v>327</v>
      </c>
      <c r="D38" s="20">
        <v>4</v>
      </c>
      <c r="E38" s="20">
        <v>5</v>
      </c>
      <c r="F38" s="20">
        <v>4</v>
      </c>
      <c r="G38" s="20">
        <v>4</v>
      </c>
      <c r="H38" s="20">
        <v>2</v>
      </c>
      <c r="I38" s="20">
        <v>5</v>
      </c>
      <c r="J38" s="75">
        <v>4</v>
      </c>
      <c r="K38" s="20">
        <v>5</v>
      </c>
      <c r="L38" s="68">
        <v>5</v>
      </c>
      <c r="M38" s="21">
        <f t="shared" si="0"/>
        <v>8</v>
      </c>
      <c r="N38" s="18">
        <v>8</v>
      </c>
      <c r="O38" s="22">
        <v>0</v>
      </c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0.25" customHeight="1">
      <c r="A39" s="18">
        <v>23</v>
      </c>
      <c r="B39" s="18"/>
      <c r="C39" s="13" t="s">
        <v>328</v>
      </c>
      <c r="D39" s="20">
        <v>4</v>
      </c>
      <c r="E39" s="20">
        <v>5</v>
      </c>
      <c r="F39" s="20">
        <v>5</v>
      </c>
      <c r="G39" s="20">
        <v>4</v>
      </c>
      <c r="H39" s="20">
        <v>5</v>
      </c>
      <c r="I39" s="20">
        <v>4</v>
      </c>
      <c r="J39" s="75">
        <v>5</v>
      </c>
      <c r="K39" s="20">
        <v>5</v>
      </c>
      <c r="L39" s="68">
        <v>5</v>
      </c>
      <c r="M39" s="21">
        <f t="shared" si="0"/>
        <v>26</v>
      </c>
      <c r="N39" s="18">
        <v>26</v>
      </c>
      <c r="O39" s="22">
        <v>0</v>
      </c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0.25" customHeight="1">
      <c r="A40" s="18">
        <v>24</v>
      </c>
      <c r="B40" s="18"/>
      <c r="C40" s="13" t="s">
        <v>329</v>
      </c>
      <c r="D40" s="20">
        <v>4</v>
      </c>
      <c r="E40" s="20">
        <v>5</v>
      </c>
      <c r="F40" s="20">
        <v>5</v>
      </c>
      <c r="G40" s="20">
        <v>3</v>
      </c>
      <c r="H40" s="20">
        <v>5</v>
      </c>
      <c r="I40" s="20">
        <v>5</v>
      </c>
      <c r="J40" s="75">
        <v>5</v>
      </c>
      <c r="K40" s="20">
        <v>5</v>
      </c>
      <c r="L40" s="68">
        <v>5</v>
      </c>
      <c r="M40" s="21">
        <f t="shared" si="0"/>
        <v>29</v>
      </c>
      <c r="N40" s="18">
        <v>27</v>
      </c>
      <c r="O40" s="22">
        <v>2</v>
      </c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5" customHeight="1">
      <c r="A41" s="18">
        <v>25</v>
      </c>
      <c r="B41" s="18"/>
      <c r="C41" s="13" t="s">
        <v>330</v>
      </c>
      <c r="D41" s="20">
        <v>5</v>
      </c>
      <c r="E41" s="20" t="s">
        <v>25</v>
      </c>
      <c r="F41" s="20">
        <v>5</v>
      </c>
      <c r="G41" s="20">
        <v>3</v>
      </c>
      <c r="H41" s="20">
        <v>2</v>
      </c>
      <c r="I41" s="20">
        <v>3</v>
      </c>
      <c r="J41" s="75">
        <v>5</v>
      </c>
      <c r="K41" s="20">
        <v>5</v>
      </c>
      <c r="L41" s="68">
        <v>5</v>
      </c>
      <c r="M41" s="21">
        <f t="shared" si="0"/>
        <v>106</v>
      </c>
      <c r="N41" s="18">
        <v>104</v>
      </c>
      <c r="O41" s="22">
        <v>2</v>
      </c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0.25" customHeight="1">
      <c r="A42" s="18">
        <v>26</v>
      </c>
      <c r="B42" s="18"/>
      <c r="C42" s="13"/>
      <c r="D42" s="20"/>
      <c r="E42" s="20"/>
      <c r="F42" s="20"/>
      <c r="G42" s="20"/>
      <c r="H42" s="20"/>
      <c r="I42" s="20"/>
      <c r="J42" s="75"/>
      <c r="K42" s="20"/>
      <c r="L42" s="20"/>
      <c r="M42" s="21"/>
      <c r="N42" s="18"/>
      <c r="O42" s="22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6.5" customHeight="1">
      <c r="A43" s="23"/>
      <c r="B43" s="23"/>
      <c r="C43" s="24" t="s">
        <v>43</v>
      </c>
      <c r="D43" s="25">
        <f>(D46*5+D49*2)/(D46+D49)</f>
        <v>5</v>
      </c>
      <c r="E43" s="25">
        <f t="shared" ref="E43:L43" si="1">AVERAGE(E17:E42)</f>
        <v>4.5</v>
      </c>
      <c r="F43" s="25">
        <f t="shared" si="1"/>
        <v>4.5199999999999996</v>
      </c>
      <c r="G43" s="25">
        <f t="shared" si="1"/>
        <v>3.44</v>
      </c>
      <c r="H43" s="25">
        <f t="shared" si="1"/>
        <v>3.4</v>
      </c>
      <c r="I43" s="25">
        <f t="shared" si="1"/>
        <v>4.4000000000000004</v>
      </c>
      <c r="J43" s="25">
        <f t="shared" si="1"/>
        <v>4.4800000000000004</v>
      </c>
      <c r="K43" s="25">
        <f t="shared" si="1"/>
        <v>4.88</v>
      </c>
      <c r="L43" s="25">
        <f t="shared" si="1"/>
        <v>4.72</v>
      </c>
      <c r="M43" s="26">
        <f>N43+O43</f>
        <v>679</v>
      </c>
      <c r="N43" s="26">
        <f t="shared" ref="N43:O43" si="2">SUM(N17:N42)</f>
        <v>619</v>
      </c>
      <c r="O43" s="26">
        <f t="shared" si="2"/>
        <v>60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6.5" customHeight="1">
      <c r="A44" s="23"/>
      <c r="B44" s="23"/>
      <c r="C44" s="24" t="s">
        <v>44</v>
      </c>
      <c r="D44" s="27">
        <f t="shared" ref="D44:L44" si="3">(D46+D47+D48)/SUM(D46:D49)*100</f>
        <v>100</v>
      </c>
      <c r="E44" s="27">
        <f t="shared" si="3"/>
        <v>96</v>
      </c>
      <c r="F44" s="27">
        <f t="shared" si="3"/>
        <v>100</v>
      </c>
      <c r="G44" s="27">
        <f t="shared" si="3"/>
        <v>76</v>
      </c>
      <c r="H44" s="27">
        <f t="shared" si="3"/>
        <v>64</v>
      </c>
      <c r="I44" s="27">
        <f t="shared" si="3"/>
        <v>100</v>
      </c>
      <c r="J44" s="27">
        <f t="shared" si="3"/>
        <v>100</v>
      </c>
      <c r="K44" s="27">
        <f t="shared" si="3"/>
        <v>100</v>
      </c>
      <c r="L44" s="27">
        <f t="shared" si="3"/>
        <v>100</v>
      </c>
      <c r="M44" s="23"/>
      <c r="N44" s="23"/>
      <c r="O44" s="2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6.5" customHeight="1">
      <c r="A45" s="23"/>
      <c r="B45" s="23"/>
      <c r="C45" s="24" t="s">
        <v>45</v>
      </c>
      <c r="D45" s="27">
        <f t="shared" ref="D45:L45" si="4">(D46+D47)/SUM(D46:D49)*100</f>
        <v>92</v>
      </c>
      <c r="E45" s="27">
        <f t="shared" si="4"/>
        <v>84</v>
      </c>
      <c r="F45" s="27">
        <f t="shared" si="4"/>
        <v>80</v>
      </c>
      <c r="G45" s="27">
        <f t="shared" si="4"/>
        <v>56.000000000000007</v>
      </c>
      <c r="H45" s="27">
        <f t="shared" si="4"/>
        <v>56.000000000000007</v>
      </c>
      <c r="I45" s="27">
        <f t="shared" si="4"/>
        <v>80</v>
      </c>
      <c r="J45" s="27">
        <f t="shared" si="4"/>
        <v>96</v>
      </c>
      <c r="K45" s="27">
        <f t="shared" si="4"/>
        <v>96</v>
      </c>
      <c r="L45" s="27">
        <f t="shared" si="4"/>
        <v>88</v>
      </c>
      <c r="M45" s="23"/>
      <c r="N45" s="23"/>
      <c r="O45" s="2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6.5" customHeight="1">
      <c r="A46" s="23"/>
      <c r="B46" s="23"/>
      <c r="C46" s="24">
        <v>5</v>
      </c>
      <c r="D46" s="28">
        <f t="shared" ref="D46:E46" si="5">COUNTIF(D$17:D$42,"5")</f>
        <v>9</v>
      </c>
      <c r="E46" s="28">
        <f t="shared" si="5"/>
        <v>15</v>
      </c>
      <c r="F46" s="28">
        <f>COUNTIF(F$17:F$42,"зач")</f>
        <v>0</v>
      </c>
      <c r="G46" s="28">
        <f t="shared" ref="G46:L46" si="6">COUNTIF(G$17:G$42,"5")</f>
        <v>3</v>
      </c>
      <c r="H46" s="28">
        <f t="shared" si="6"/>
        <v>5</v>
      </c>
      <c r="I46" s="28">
        <f t="shared" si="6"/>
        <v>15</v>
      </c>
      <c r="J46" s="28">
        <f t="shared" si="6"/>
        <v>13</v>
      </c>
      <c r="K46" s="28">
        <f t="shared" si="6"/>
        <v>23</v>
      </c>
      <c r="L46" s="28">
        <f t="shared" si="6"/>
        <v>21</v>
      </c>
      <c r="M46" s="23"/>
      <c r="N46" s="23"/>
      <c r="O46" s="2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6.5" customHeight="1">
      <c r="A47" s="23"/>
      <c r="B47" s="23"/>
      <c r="C47" s="24">
        <v>4</v>
      </c>
      <c r="D47" s="28">
        <f t="shared" ref="D47:L47" si="7">COUNTIF(D$17:D$42,"4")</f>
        <v>14</v>
      </c>
      <c r="E47" s="28">
        <f t="shared" si="7"/>
        <v>6</v>
      </c>
      <c r="F47" s="28">
        <f t="shared" si="7"/>
        <v>8</v>
      </c>
      <c r="G47" s="28">
        <f t="shared" si="7"/>
        <v>11</v>
      </c>
      <c r="H47" s="28">
        <f t="shared" si="7"/>
        <v>9</v>
      </c>
      <c r="I47" s="28">
        <f t="shared" si="7"/>
        <v>5</v>
      </c>
      <c r="J47" s="28">
        <f t="shared" si="7"/>
        <v>11</v>
      </c>
      <c r="K47" s="28">
        <f t="shared" si="7"/>
        <v>1</v>
      </c>
      <c r="L47" s="28">
        <f t="shared" si="7"/>
        <v>1</v>
      </c>
      <c r="M47" s="23"/>
      <c r="N47" s="23"/>
      <c r="O47" s="2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6.5" customHeight="1">
      <c r="A48" s="23"/>
      <c r="B48" s="23"/>
      <c r="C48" s="24">
        <v>3</v>
      </c>
      <c r="D48" s="28">
        <f t="shared" ref="D48:L48" si="8">COUNTIF(D$17:D$42,"3")</f>
        <v>2</v>
      </c>
      <c r="E48" s="28">
        <f t="shared" si="8"/>
        <v>3</v>
      </c>
      <c r="F48" s="28">
        <f t="shared" si="8"/>
        <v>2</v>
      </c>
      <c r="G48" s="28">
        <f t="shared" si="8"/>
        <v>5</v>
      </c>
      <c r="H48" s="28">
        <f t="shared" si="8"/>
        <v>2</v>
      </c>
      <c r="I48" s="28">
        <f t="shared" si="8"/>
        <v>5</v>
      </c>
      <c r="J48" s="28">
        <f t="shared" si="8"/>
        <v>1</v>
      </c>
      <c r="K48" s="28">
        <f t="shared" si="8"/>
        <v>1</v>
      </c>
      <c r="L48" s="28">
        <f t="shared" si="8"/>
        <v>3</v>
      </c>
      <c r="M48" s="23"/>
      <c r="N48" s="23"/>
      <c r="O48" s="2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6.5" customHeight="1">
      <c r="A49" s="23"/>
      <c r="B49" s="23"/>
      <c r="C49" s="24">
        <v>2</v>
      </c>
      <c r="D49" s="28">
        <f t="shared" ref="D49:L49" si="9">COUNTIF(D$17:D$42,"2")+COUNTIF(D$17:D$41,"н/а")</f>
        <v>0</v>
      </c>
      <c r="E49" s="28">
        <f t="shared" si="9"/>
        <v>1</v>
      </c>
      <c r="F49" s="28">
        <f t="shared" si="9"/>
        <v>0</v>
      </c>
      <c r="G49" s="28">
        <f t="shared" si="9"/>
        <v>6</v>
      </c>
      <c r="H49" s="28">
        <f t="shared" si="9"/>
        <v>9</v>
      </c>
      <c r="I49" s="28">
        <f t="shared" si="9"/>
        <v>0</v>
      </c>
      <c r="J49" s="28">
        <f t="shared" si="9"/>
        <v>0</v>
      </c>
      <c r="K49" s="28">
        <f t="shared" si="9"/>
        <v>0</v>
      </c>
      <c r="L49" s="28">
        <f t="shared" si="9"/>
        <v>0</v>
      </c>
      <c r="M49" s="23"/>
      <c r="N49" s="23"/>
      <c r="O49" s="2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6.5" customHeight="1">
      <c r="A50" s="23"/>
      <c r="B50" s="23"/>
      <c r="C50" s="29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27.75" customHeight="1">
      <c r="A51" s="137" t="s">
        <v>331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23"/>
      <c r="N51" s="23"/>
      <c r="O51" s="2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20.25" customHeight="1">
      <c r="A52" s="137" t="s">
        <v>332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23"/>
      <c r="N52" s="23"/>
      <c r="O52" s="2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6.5" customHeight="1">
      <c r="A54" s="23"/>
      <c r="B54" s="23"/>
      <c r="C54" s="29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6.5" customHeight="1">
      <c r="A55" s="23"/>
      <c r="B55" s="23"/>
      <c r="C55" s="139" t="s">
        <v>48</v>
      </c>
      <c r="D55" s="138"/>
      <c r="E55" s="138"/>
      <c r="F55" s="138"/>
      <c r="G55" s="138"/>
      <c r="H55" s="138"/>
      <c r="I55" s="23"/>
      <c r="J55" s="23"/>
      <c r="K55" s="23"/>
      <c r="L55" s="23"/>
      <c r="M55" s="23"/>
      <c r="N55" s="23"/>
      <c r="O55" s="2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6.5" customHeight="1">
      <c r="A56" s="23"/>
      <c r="B56" s="23"/>
      <c r="C56" s="133" t="s">
        <v>49</v>
      </c>
      <c r="D56" s="134"/>
      <c r="E56" s="134"/>
      <c r="F56" s="134"/>
      <c r="G56" s="135"/>
      <c r="H56" s="140">
        <f>SUM(E46:E49)</f>
        <v>25</v>
      </c>
      <c r="I56" s="134"/>
      <c r="J56" s="134"/>
      <c r="K56" s="134"/>
      <c r="L56" s="135"/>
      <c r="M56" s="30"/>
      <c r="N56" s="23"/>
      <c r="O56" s="2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6.5" customHeight="1">
      <c r="A57" s="23"/>
      <c r="B57" s="23"/>
      <c r="C57" s="133" t="s">
        <v>50</v>
      </c>
      <c r="D57" s="134"/>
      <c r="E57" s="134"/>
      <c r="F57" s="134"/>
      <c r="G57" s="135"/>
      <c r="H57" s="140"/>
      <c r="I57" s="134"/>
      <c r="J57" s="134"/>
      <c r="K57" s="134"/>
      <c r="L57" s="135"/>
      <c r="M57" s="30"/>
      <c r="N57" s="23"/>
      <c r="O57" s="2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6.5" customHeight="1">
      <c r="A58" s="23"/>
      <c r="B58" s="23"/>
      <c r="C58" s="133" t="s">
        <v>51</v>
      </c>
      <c r="D58" s="134"/>
      <c r="E58" s="134"/>
      <c r="F58" s="134"/>
      <c r="G58" s="135"/>
      <c r="H58" s="140">
        <f>COUNTIF($B$17:$B$42,"ОТЛ")</f>
        <v>0</v>
      </c>
      <c r="I58" s="134"/>
      <c r="J58" s="134"/>
      <c r="K58" s="134"/>
      <c r="L58" s="135"/>
      <c r="M58" s="30"/>
      <c r="N58" s="23"/>
      <c r="O58" s="2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6.5" customHeight="1">
      <c r="A59" s="23"/>
      <c r="B59" s="23"/>
      <c r="C59" s="133" t="s">
        <v>52</v>
      </c>
      <c r="D59" s="134"/>
      <c r="E59" s="134"/>
      <c r="F59" s="134"/>
      <c r="G59" s="135"/>
      <c r="H59" s="140">
        <f>COUNTIF($B$17:$B$42,"4-5")</f>
        <v>0</v>
      </c>
      <c r="I59" s="134"/>
      <c r="J59" s="134"/>
      <c r="K59" s="134"/>
      <c r="L59" s="135"/>
      <c r="M59" s="30"/>
      <c r="N59" s="23"/>
      <c r="O59" s="2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6.5" customHeight="1">
      <c r="A60" s="23"/>
      <c r="B60" s="23"/>
      <c r="C60" s="133" t="s">
        <v>53</v>
      </c>
      <c r="D60" s="134"/>
      <c r="E60" s="134"/>
      <c r="F60" s="134"/>
      <c r="G60" s="135"/>
      <c r="H60" s="140">
        <f>COUNTIF($B$17:$B$42,"4")</f>
        <v>0</v>
      </c>
      <c r="I60" s="134"/>
      <c r="J60" s="134"/>
      <c r="K60" s="134"/>
      <c r="L60" s="135"/>
      <c r="M60" s="30"/>
      <c r="N60" s="23"/>
      <c r="O60" s="2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6.5" customHeight="1">
      <c r="A61" s="23"/>
      <c r="B61" s="23"/>
      <c r="C61" s="136" t="s">
        <v>54</v>
      </c>
      <c r="D61" s="134"/>
      <c r="E61" s="134"/>
      <c r="F61" s="134"/>
      <c r="G61" s="135"/>
      <c r="H61" s="140">
        <f>COUNTIF($B$17:$B$42,"1/3")</f>
        <v>0</v>
      </c>
      <c r="I61" s="134"/>
      <c r="J61" s="134"/>
      <c r="K61" s="134"/>
      <c r="L61" s="135"/>
      <c r="M61" s="30"/>
      <c r="N61" s="23"/>
      <c r="O61" s="2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6.5" customHeight="1">
      <c r="A62" s="23"/>
      <c r="B62" s="23"/>
      <c r="C62" s="133" t="s">
        <v>55</v>
      </c>
      <c r="D62" s="134"/>
      <c r="E62" s="134"/>
      <c r="F62" s="134"/>
      <c r="G62" s="135"/>
      <c r="H62" s="140">
        <f>COUNTIF($B$17:$B$42,"НСП")</f>
        <v>0</v>
      </c>
      <c r="I62" s="134"/>
      <c r="J62" s="134"/>
      <c r="K62" s="134"/>
      <c r="L62" s="135"/>
      <c r="M62" s="30"/>
      <c r="N62" s="23"/>
      <c r="O62" s="2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6.5" customHeight="1">
      <c r="A63" s="23"/>
      <c r="B63" s="23"/>
      <c r="C63" s="133" t="s">
        <v>56</v>
      </c>
      <c r="D63" s="134"/>
      <c r="E63" s="134"/>
      <c r="F63" s="134"/>
      <c r="G63" s="135"/>
      <c r="H63" s="141">
        <f t="shared" ref="H63:H64" si="10">AVERAGE(D44:L44)</f>
        <v>92.888888888888886</v>
      </c>
      <c r="I63" s="134"/>
      <c r="J63" s="134"/>
      <c r="K63" s="134"/>
      <c r="L63" s="135"/>
      <c r="M63" s="30"/>
      <c r="N63" s="23"/>
      <c r="O63" s="2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6.5" customHeight="1">
      <c r="A64" s="23"/>
      <c r="B64" s="23"/>
      <c r="C64" s="133" t="s">
        <v>57</v>
      </c>
      <c r="D64" s="134"/>
      <c r="E64" s="134"/>
      <c r="F64" s="134"/>
      <c r="G64" s="135"/>
      <c r="H64" s="141">
        <f t="shared" si="10"/>
        <v>80.888888888888886</v>
      </c>
      <c r="I64" s="134"/>
      <c r="J64" s="134"/>
      <c r="K64" s="134"/>
      <c r="L64" s="135"/>
      <c r="M64" s="30"/>
      <c r="N64" s="23"/>
      <c r="O64" s="2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6.5" customHeight="1">
      <c r="A65" s="23"/>
      <c r="B65" s="23"/>
      <c r="C65" s="133" t="s">
        <v>58</v>
      </c>
      <c r="D65" s="134"/>
      <c r="E65" s="134"/>
      <c r="F65" s="134"/>
      <c r="G65" s="135"/>
      <c r="H65" s="141">
        <f>AVERAGE(D43:L43)</f>
        <v>4.3711111111111105</v>
      </c>
      <c r="I65" s="134"/>
      <c r="J65" s="134"/>
      <c r="K65" s="134"/>
      <c r="L65" s="135"/>
      <c r="M65" s="30"/>
      <c r="N65" s="23"/>
      <c r="O65" s="2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</row>
    <row r="69" spans="1:33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33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3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3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/>
    <row r="267" spans="1:33" ht="15.75" customHeight="1"/>
    <row r="268" spans="1:33" ht="15.75" customHeight="1"/>
    <row r="269" spans="1:33" ht="15.75" customHeight="1"/>
    <row r="270" spans="1:33" ht="15.75" customHeight="1"/>
    <row r="271" spans="1:33" ht="15.75" customHeight="1"/>
    <row r="272" spans="1:3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C64:G64"/>
    <mergeCell ref="C65:G65"/>
    <mergeCell ref="C61:G61"/>
    <mergeCell ref="H61:L61"/>
    <mergeCell ref="C62:G62"/>
    <mergeCell ref="H62:L62"/>
    <mergeCell ref="C63:G63"/>
    <mergeCell ref="H63:L63"/>
    <mergeCell ref="H64:L64"/>
    <mergeCell ref="H65:L65"/>
    <mergeCell ref="C58:G58"/>
    <mergeCell ref="H58:L58"/>
    <mergeCell ref="C59:G59"/>
    <mergeCell ref="H59:L59"/>
    <mergeCell ref="C60:G60"/>
    <mergeCell ref="H60:L60"/>
    <mergeCell ref="C55:H55"/>
    <mergeCell ref="C56:G56"/>
    <mergeCell ref="H56:L56"/>
    <mergeCell ref="H57:L57"/>
    <mergeCell ref="C57:G57"/>
    <mergeCell ref="G14:G15"/>
    <mergeCell ref="H14:H15"/>
    <mergeCell ref="L14:L15"/>
    <mergeCell ref="A51:L51"/>
    <mergeCell ref="A52:L52"/>
    <mergeCell ref="I14:I15"/>
    <mergeCell ref="J14:J15"/>
    <mergeCell ref="M13:O14"/>
    <mergeCell ref="K14:K15"/>
    <mergeCell ref="A1:O1"/>
    <mergeCell ref="A2:O2"/>
    <mergeCell ref="A9:O9"/>
    <mergeCell ref="A10:O10"/>
    <mergeCell ref="A11:O11"/>
    <mergeCell ref="A13:A15"/>
    <mergeCell ref="B13:B15"/>
    <mergeCell ref="C13:C15"/>
    <mergeCell ref="D13:L13"/>
    <mergeCell ref="D14:D15"/>
    <mergeCell ref="E14:E15"/>
    <mergeCell ref="F14:F15"/>
  </mergeCells>
  <conditionalFormatting sqref="D17:L42">
    <cfRule type="cellIs" dxfId="29" priority="1" operator="between">
      <formula>4</formula>
      <formula>5</formula>
    </cfRule>
    <cfRule type="cellIs" dxfId="28" priority="2" operator="equal">
      <formula>"н/а"</formula>
    </cfRule>
    <cfRule type="cellIs" dxfId="27" priority="3" operator="equal">
      <formula>2</formula>
    </cfRule>
  </conditionalFormatting>
  <pageMargins left="0.7" right="0.7" top="0.75" bottom="0.75" header="0" footer="0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  <pageSetUpPr fitToPage="1"/>
  </sheetPr>
  <dimension ref="A1:AG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12" width="9.33203125" customWidth="1"/>
    <col min="13" max="13" width="12.5" customWidth="1"/>
    <col min="14" max="14" width="8.1640625" customWidth="1"/>
    <col min="15" max="28" width="8.83203125" customWidth="1"/>
    <col min="29" max="33" width="9.1640625" customWidth="1"/>
  </cols>
  <sheetData>
    <row r="1" spans="1:33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">
      <c r="A10" s="119" t="s">
        <v>333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23" t="s">
        <v>9</v>
      </c>
      <c r="N13" s="124"/>
      <c r="O13" s="125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9" customHeight="1">
      <c r="A14" s="121"/>
      <c r="B14" s="121"/>
      <c r="C14" s="121"/>
      <c r="D14" s="131" t="s">
        <v>334</v>
      </c>
      <c r="E14" s="131" t="s">
        <v>269</v>
      </c>
      <c r="F14" s="131" t="s">
        <v>60</v>
      </c>
      <c r="G14" s="131" t="s">
        <v>270</v>
      </c>
      <c r="H14" s="131" t="s">
        <v>271</v>
      </c>
      <c r="I14" s="131" t="s">
        <v>335</v>
      </c>
      <c r="J14" s="131" t="s">
        <v>336</v>
      </c>
      <c r="K14" s="131" t="s">
        <v>337</v>
      </c>
      <c r="L14" s="142" t="s">
        <v>275</v>
      </c>
      <c r="M14" s="126"/>
      <c r="N14" s="127"/>
      <c r="O14" s="128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7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43"/>
      <c r="M15" s="38" t="s">
        <v>17</v>
      </c>
      <c r="N15" s="6" t="s">
        <v>18</v>
      </c>
      <c r="O15" s="7" t="s">
        <v>19</v>
      </c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0.25" customHeight="1">
      <c r="A16" s="8">
        <v>1</v>
      </c>
      <c r="B16" s="9">
        <v>2</v>
      </c>
      <c r="C16" s="9">
        <v>3</v>
      </c>
      <c r="D16" s="52">
        <v>4</v>
      </c>
      <c r="E16" s="33">
        <v>5</v>
      </c>
      <c r="F16" s="33">
        <v>6</v>
      </c>
      <c r="G16" s="52">
        <v>7</v>
      </c>
      <c r="H16" s="33">
        <v>8</v>
      </c>
      <c r="I16" s="10">
        <v>9</v>
      </c>
      <c r="J16" s="9">
        <v>10</v>
      </c>
      <c r="K16" s="10">
        <v>11</v>
      </c>
      <c r="L16" s="10">
        <v>12</v>
      </c>
      <c r="M16" s="8">
        <v>13</v>
      </c>
      <c r="N16" s="9">
        <v>14</v>
      </c>
      <c r="O16" s="34">
        <v>15</v>
      </c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0.25" customHeight="1">
      <c r="A17" s="12">
        <v>1</v>
      </c>
      <c r="B17" s="12" t="s">
        <v>338</v>
      </c>
      <c r="C17" s="13" t="s">
        <v>339</v>
      </c>
      <c r="D17" s="14">
        <v>4</v>
      </c>
      <c r="E17" s="14">
        <v>5</v>
      </c>
      <c r="F17" s="14">
        <v>3</v>
      </c>
      <c r="G17" s="14">
        <v>2</v>
      </c>
      <c r="H17" s="14">
        <v>2</v>
      </c>
      <c r="I17" s="14">
        <v>2</v>
      </c>
      <c r="J17" s="65">
        <v>4</v>
      </c>
      <c r="K17" s="14">
        <v>2</v>
      </c>
      <c r="L17" s="78">
        <v>5</v>
      </c>
      <c r="M17" s="15">
        <f t="shared" ref="M17:M43" si="0">N17+O17</f>
        <v>13</v>
      </c>
      <c r="N17" s="16">
        <v>6</v>
      </c>
      <c r="O17" s="17">
        <v>7</v>
      </c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0.25" customHeight="1">
      <c r="A18" s="18">
        <v>2</v>
      </c>
      <c r="B18" s="18" t="s">
        <v>338</v>
      </c>
      <c r="C18" s="13" t="s">
        <v>340</v>
      </c>
      <c r="D18" s="20">
        <v>5</v>
      </c>
      <c r="E18" s="20">
        <v>5</v>
      </c>
      <c r="F18" s="20">
        <v>4</v>
      </c>
      <c r="G18" s="20">
        <v>2</v>
      </c>
      <c r="H18" s="20">
        <v>4</v>
      </c>
      <c r="I18" s="20">
        <v>4</v>
      </c>
      <c r="J18" s="65">
        <v>4</v>
      </c>
      <c r="K18" s="20">
        <v>5</v>
      </c>
      <c r="L18" s="79">
        <v>5</v>
      </c>
      <c r="M18" s="21">
        <f t="shared" si="0"/>
        <v>6</v>
      </c>
      <c r="N18" s="18">
        <v>2</v>
      </c>
      <c r="O18" s="22">
        <v>4</v>
      </c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0.25" customHeight="1">
      <c r="A19" s="18">
        <v>3</v>
      </c>
      <c r="B19" s="80">
        <v>45416</v>
      </c>
      <c r="C19" s="13" t="s">
        <v>341</v>
      </c>
      <c r="D19" s="20">
        <v>5</v>
      </c>
      <c r="E19" s="20">
        <v>5</v>
      </c>
      <c r="F19" s="20">
        <v>5</v>
      </c>
      <c r="G19" s="20">
        <v>5</v>
      </c>
      <c r="H19" s="20">
        <v>5</v>
      </c>
      <c r="I19" s="20">
        <v>4</v>
      </c>
      <c r="J19" s="65">
        <v>4</v>
      </c>
      <c r="K19" s="20">
        <v>5</v>
      </c>
      <c r="L19" s="79">
        <v>5</v>
      </c>
      <c r="M19" s="21">
        <f t="shared" si="0"/>
        <v>7</v>
      </c>
      <c r="N19" s="18">
        <v>3</v>
      </c>
      <c r="O19" s="22">
        <v>4</v>
      </c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0.25" customHeight="1">
      <c r="A20" s="12">
        <v>4</v>
      </c>
      <c r="B20" s="18" t="s">
        <v>338</v>
      </c>
      <c r="C20" s="13" t="s">
        <v>342</v>
      </c>
      <c r="D20" s="20">
        <v>3</v>
      </c>
      <c r="E20" s="20">
        <v>5</v>
      </c>
      <c r="F20" s="20">
        <v>3</v>
      </c>
      <c r="G20" s="20">
        <v>2</v>
      </c>
      <c r="H20" s="81">
        <v>4</v>
      </c>
      <c r="I20" s="20">
        <v>2</v>
      </c>
      <c r="J20" s="65">
        <v>3</v>
      </c>
      <c r="K20" s="20">
        <v>2</v>
      </c>
      <c r="L20" s="79">
        <v>3</v>
      </c>
      <c r="M20" s="21">
        <f t="shared" si="0"/>
        <v>12</v>
      </c>
      <c r="N20" s="18">
        <v>6</v>
      </c>
      <c r="O20" s="22">
        <v>6</v>
      </c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0.25" customHeight="1">
      <c r="A21" s="18">
        <v>5</v>
      </c>
      <c r="B21" s="18" t="s">
        <v>338</v>
      </c>
      <c r="C21" s="13" t="s">
        <v>343</v>
      </c>
      <c r="D21" s="20" t="s">
        <v>25</v>
      </c>
      <c r="E21" s="20" t="s">
        <v>25</v>
      </c>
      <c r="F21" s="20" t="s">
        <v>25</v>
      </c>
      <c r="G21" s="20" t="s">
        <v>344</v>
      </c>
      <c r="H21" s="20">
        <v>2</v>
      </c>
      <c r="I21" s="20">
        <v>2</v>
      </c>
      <c r="J21" s="76" t="s">
        <v>25</v>
      </c>
      <c r="K21" s="20" t="s">
        <v>25</v>
      </c>
      <c r="L21" s="79" t="s">
        <v>25</v>
      </c>
      <c r="M21" s="21">
        <f t="shared" si="0"/>
        <v>94</v>
      </c>
      <c r="N21" s="18">
        <v>94</v>
      </c>
      <c r="O21" s="22">
        <v>0</v>
      </c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0.25" customHeight="1">
      <c r="A22" s="18">
        <v>6</v>
      </c>
      <c r="B22" s="18" t="s">
        <v>338</v>
      </c>
      <c r="C22" s="13" t="s">
        <v>345</v>
      </c>
      <c r="D22" s="20">
        <v>3</v>
      </c>
      <c r="E22" s="20">
        <v>5</v>
      </c>
      <c r="F22" s="20">
        <v>3</v>
      </c>
      <c r="G22" s="20">
        <v>2</v>
      </c>
      <c r="H22" s="20">
        <v>2</v>
      </c>
      <c r="I22" s="20">
        <v>2</v>
      </c>
      <c r="J22" s="76">
        <v>3</v>
      </c>
      <c r="K22" s="20">
        <v>2</v>
      </c>
      <c r="L22" s="79">
        <v>3</v>
      </c>
      <c r="M22" s="21">
        <f t="shared" si="0"/>
        <v>22</v>
      </c>
      <c r="N22" s="18">
        <v>16</v>
      </c>
      <c r="O22" s="22">
        <v>6</v>
      </c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0.25" customHeight="1">
      <c r="A23" s="12">
        <v>7</v>
      </c>
      <c r="B23" s="80">
        <v>45416</v>
      </c>
      <c r="C23" s="13" t="s">
        <v>346</v>
      </c>
      <c r="D23" s="20">
        <v>5</v>
      </c>
      <c r="E23" s="20">
        <v>5</v>
      </c>
      <c r="F23" s="20">
        <v>4</v>
      </c>
      <c r="G23" s="20">
        <v>5</v>
      </c>
      <c r="H23" s="20">
        <v>5</v>
      </c>
      <c r="I23" s="20">
        <v>5</v>
      </c>
      <c r="J23" s="76">
        <v>5</v>
      </c>
      <c r="K23" s="20">
        <v>5</v>
      </c>
      <c r="L23" s="79">
        <v>5</v>
      </c>
      <c r="M23" s="21">
        <f t="shared" si="0"/>
        <v>1</v>
      </c>
      <c r="N23" s="18">
        <v>1</v>
      </c>
      <c r="O23" s="22">
        <v>0</v>
      </c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0.25" customHeight="1">
      <c r="A24" s="18">
        <v>8</v>
      </c>
      <c r="B24" s="80">
        <v>45416</v>
      </c>
      <c r="C24" s="13" t="s">
        <v>347</v>
      </c>
      <c r="D24" s="20">
        <v>5</v>
      </c>
      <c r="E24" s="20">
        <v>5</v>
      </c>
      <c r="F24" s="20">
        <v>4</v>
      </c>
      <c r="G24" s="20">
        <v>5</v>
      </c>
      <c r="H24" s="20">
        <v>4</v>
      </c>
      <c r="I24" s="20">
        <v>5</v>
      </c>
      <c r="J24" s="76">
        <v>5</v>
      </c>
      <c r="K24" s="20">
        <v>4</v>
      </c>
      <c r="L24" s="79">
        <v>5</v>
      </c>
      <c r="M24" s="21">
        <f t="shared" si="0"/>
        <v>0</v>
      </c>
      <c r="N24" s="18">
        <v>0</v>
      </c>
      <c r="O24" s="22">
        <v>0</v>
      </c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0.25" customHeight="1">
      <c r="A25" s="18">
        <v>9</v>
      </c>
      <c r="B25" s="18" t="s">
        <v>338</v>
      </c>
      <c r="C25" s="13" t="s">
        <v>348</v>
      </c>
      <c r="D25" s="20">
        <v>5</v>
      </c>
      <c r="E25" s="20">
        <v>5</v>
      </c>
      <c r="F25" s="20">
        <v>5</v>
      </c>
      <c r="G25" s="20">
        <v>2</v>
      </c>
      <c r="H25" s="20">
        <v>2</v>
      </c>
      <c r="I25" s="20">
        <v>2</v>
      </c>
      <c r="J25" s="65">
        <v>4</v>
      </c>
      <c r="K25" s="20">
        <v>4</v>
      </c>
      <c r="L25" s="79">
        <v>3</v>
      </c>
      <c r="M25" s="21">
        <f t="shared" si="0"/>
        <v>4</v>
      </c>
      <c r="N25" s="18">
        <v>0</v>
      </c>
      <c r="O25" s="22">
        <v>4</v>
      </c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0.25" customHeight="1">
      <c r="A26" s="12">
        <v>10</v>
      </c>
      <c r="B26" s="18" t="s">
        <v>16</v>
      </c>
      <c r="C26" s="13" t="s">
        <v>349</v>
      </c>
      <c r="D26" s="20">
        <v>3</v>
      </c>
      <c r="E26" s="20">
        <v>4</v>
      </c>
      <c r="F26" s="20">
        <v>5</v>
      </c>
      <c r="G26" s="20">
        <v>4</v>
      </c>
      <c r="H26" s="20">
        <v>3</v>
      </c>
      <c r="I26" s="20">
        <v>4</v>
      </c>
      <c r="J26" s="65">
        <v>5</v>
      </c>
      <c r="K26" s="20">
        <v>5</v>
      </c>
      <c r="L26" s="79">
        <v>5</v>
      </c>
      <c r="M26" s="21">
        <f t="shared" si="0"/>
        <v>10</v>
      </c>
      <c r="N26" s="18">
        <v>6</v>
      </c>
      <c r="O26" s="22">
        <v>4</v>
      </c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0.25" customHeight="1">
      <c r="A27" s="18">
        <v>11</v>
      </c>
      <c r="B27" s="18" t="s">
        <v>338</v>
      </c>
      <c r="C27" s="13" t="s">
        <v>350</v>
      </c>
      <c r="D27" s="20">
        <v>5</v>
      </c>
      <c r="E27" s="20">
        <v>5</v>
      </c>
      <c r="F27" s="20">
        <v>4</v>
      </c>
      <c r="G27" s="20">
        <v>4</v>
      </c>
      <c r="H27" s="20">
        <v>4</v>
      </c>
      <c r="I27" s="20">
        <v>2</v>
      </c>
      <c r="J27" s="65">
        <v>4</v>
      </c>
      <c r="K27" s="20">
        <v>4</v>
      </c>
      <c r="L27" s="79">
        <v>5</v>
      </c>
      <c r="M27" s="21">
        <f t="shared" si="0"/>
        <v>1</v>
      </c>
      <c r="N27" s="18">
        <v>1</v>
      </c>
      <c r="O27" s="22">
        <v>0</v>
      </c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0.25" customHeight="1">
      <c r="A28" s="18">
        <v>12</v>
      </c>
      <c r="B28" s="18" t="s">
        <v>338</v>
      </c>
      <c r="C28" s="13" t="s">
        <v>351</v>
      </c>
      <c r="D28" s="20">
        <v>5</v>
      </c>
      <c r="E28" s="20">
        <v>5</v>
      </c>
      <c r="F28" s="20">
        <v>4</v>
      </c>
      <c r="G28" s="20">
        <v>4</v>
      </c>
      <c r="H28" s="20">
        <v>5</v>
      </c>
      <c r="I28" s="20">
        <v>5</v>
      </c>
      <c r="J28" s="65">
        <v>5</v>
      </c>
      <c r="K28" s="20">
        <v>5</v>
      </c>
      <c r="L28" s="79">
        <v>5</v>
      </c>
      <c r="M28" s="21">
        <f t="shared" si="0"/>
        <v>3</v>
      </c>
      <c r="N28" s="18">
        <v>3</v>
      </c>
      <c r="O28" s="22">
        <v>0</v>
      </c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0.25" customHeight="1">
      <c r="A29" s="12">
        <v>13</v>
      </c>
      <c r="B29" s="18" t="s">
        <v>338</v>
      </c>
      <c r="C29" s="13" t="s">
        <v>352</v>
      </c>
      <c r="D29" s="20" t="s">
        <v>25</v>
      </c>
      <c r="E29" s="20" t="s">
        <v>25</v>
      </c>
      <c r="F29" s="20" t="s">
        <v>25</v>
      </c>
      <c r="G29" s="20" t="s">
        <v>344</v>
      </c>
      <c r="H29" s="20">
        <v>2</v>
      </c>
      <c r="I29" s="20">
        <v>2</v>
      </c>
      <c r="J29" s="65" t="s">
        <v>25</v>
      </c>
      <c r="K29" s="20" t="s">
        <v>25</v>
      </c>
      <c r="L29" s="79" t="s">
        <v>25</v>
      </c>
      <c r="M29" s="21">
        <f t="shared" si="0"/>
        <v>94</v>
      </c>
      <c r="N29" s="18">
        <v>94</v>
      </c>
      <c r="O29" s="22">
        <v>0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0.25" customHeight="1">
      <c r="A30" s="18">
        <v>14</v>
      </c>
      <c r="B30" s="80">
        <v>45416</v>
      </c>
      <c r="C30" s="13" t="s">
        <v>353</v>
      </c>
      <c r="D30" s="20">
        <v>5</v>
      </c>
      <c r="E30" s="20">
        <v>5</v>
      </c>
      <c r="F30" s="32">
        <v>4</v>
      </c>
      <c r="G30" s="20">
        <v>5</v>
      </c>
      <c r="H30" s="20">
        <v>5</v>
      </c>
      <c r="I30" s="20">
        <v>5</v>
      </c>
      <c r="J30" s="65">
        <v>5</v>
      </c>
      <c r="K30" s="20">
        <v>4</v>
      </c>
      <c r="L30" s="79">
        <v>5</v>
      </c>
      <c r="M30" s="21">
        <f t="shared" si="0"/>
        <v>2</v>
      </c>
      <c r="N30" s="18">
        <v>2</v>
      </c>
      <c r="O30" s="22">
        <v>0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0.25" customHeight="1">
      <c r="A31" s="18">
        <v>15</v>
      </c>
      <c r="B31" s="18" t="s">
        <v>338</v>
      </c>
      <c r="C31" s="13" t="s">
        <v>354</v>
      </c>
      <c r="D31" s="20">
        <v>4</v>
      </c>
      <c r="E31" s="20">
        <v>4</v>
      </c>
      <c r="F31" s="20">
        <v>3</v>
      </c>
      <c r="G31" s="20">
        <v>3</v>
      </c>
      <c r="H31" s="20">
        <v>3</v>
      </c>
      <c r="I31" s="20">
        <v>2</v>
      </c>
      <c r="J31" s="65">
        <v>4</v>
      </c>
      <c r="K31" s="20">
        <v>4</v>
      </c>
      <c r="L31" s="79">
        <v>3</v>
      </c>
      <c r="M31" s="21">
        <f t="shared" si="0"/>
        <v>13</v>
      </c>
      <c r="N31" s="18">
        <v>13</v>
      </c>
      <c r="O31" s="22">
        <v>0</v>
      </c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9.5" customHeight="1">
      <c r="A32" s="12">
        <v>16</v>
      </c>
      <c r="B32" s="18" t="s">
        <v>338</v>
      </c>
      <c r="C32" s="13" t="s">
        <v>355</v>
      </c>
      <c r="D32" s="20">
        <v>5</v>
      </c>
      <c r="E32" s="20">
        <v>5</v>
      </c>
      <c r="F32" s="20" t="s">
        <v>64</v>
      </c>
      <c r="G32" s="20">
        <v>4</v>
      </c>
      <c r="H32" s="20">
        <v>4</v>
      </c>
      <c r="I32" s="20">
        <v>4</v>
      </c>
      <c r="J32" s="65">
        <v>4</v>
      </c>
      <c r="K32" s="20">
        <v>4</v>
      </c>
      <c r="L32" s="79">
        <v>5</v>
      </c>
      <c r="M32" s="21">
        <f t="shared" si="0"/>
        <v>7</v>
      </c>
      <c r="N32" s="18">
        <v>7</v>
      </c>
      <c r="O32" s="22">
        <v>0</v>
      </c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5" customHeight="1">
      <c r="A33" s="18">
        <v>17</v>
      </c>
      <c r="B33" s="18" t="s">
        <v>338</v>
      </c>
      <c r="C33" s="13" t="s">
        <v>356</v>
      </c>
      <c r="D33" s="20">
        <v>4</v>
      </c>
      <c r="E33" s="20">
        <v>5</v>
      </c>
      <c r="F33" s="20">
        <v>4</v>
      </c>
      <c r="G33" s="20">
        <v>3</v>
      </c>
      <c r="H33" s="20">
        <v>4</v>
      </c>
      <c r="I33" s="20">
        <v>4</v>
      </c>
      <c r="J33" s="65">
        <v>4</v>
      </c>
      <c r="K33" s="20">
        <v>2</v>
      </c>
      <c r="L33" s="79">
        <v>5</v>
      </c>
      <c r="M33" s="21">
        <f t="shared" si="0"/>
        <v>13</v>
      </c>
      <c r="N33" s="18">
        <v>9</v>
      </c>
      <c r="O33" s="22">
        <v>4</v>
      </c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18">
        <v>18</v>
      </c>
      <c r="B34" s="18" t="s">
        <v>338</v>
      </c>
      <c r="C34" s="13" t="s">
        <v>357</v>
      </c>
      <c r="D34" s="20">
        <v>5</v>
      </c>
      <c r="E34" s="20">
        <v>5</v>
      </c>
      <c r="F34" s="20">
        <v>4</v>
      </c>
      <c r="G34" s="20">
        <v>4</v>
      </c>
      <c r="H34" s="20">
        <v>3</v>
      </c>
      <c r="I34" s="20">
        <v>2</v>
      </c>
      <c r="J34" s="65">
        <v>4</v>
      </c>
      <c r="K34" s="20">
        <v>3</v>
      </c>
      <c r="L34" s="79">
        <v>5</v>
      </c>
      <c r="M34" s="21">
        <f t="shared" si="0"/>
        <v>8</v>
      </c>
      <c r="N34" s="18">
        <v>6</v>
      </c>
      <c r="O34" s="22">
        <v>2</v>
      </c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5" customHeight="1">
      <c r="A35" s="12">
        <v>19</v>
      </c>
      <c r="B35" s="18" t="s">
        <v>338</v>
      </c>
      <c r="C35" s="13" t="s">
        <v>358</v>
      </c>
      <c r="D35" s="20">
        <v>5</v>
      </c>
      <c r="E35" s="20">
        <v>5</v>
      </c>
      <c r="F35" s="20">
        <v>4</v>
      </c>
      <c r="G35" s="20">
        <v>5</v>
      </c>
      <c r="H35" s="20">
        <v>4</v>
      </c>
      <c r="I35" s="20">
        <v>4</v>
      </c>
      <c r="J35" s="76">
        <v>4</v>
      </c>
      <c r="K35" s="20">
        <v>4</v>
      </c>
      <c r="L35" s="79">
        <v>5</v>
      </c>
      <c r="M35" s="21">
        <f t="shared" si="0"/>
        <v>6</v>
      </c>
      <c r="N35" s="18">
        <v>2</v>
      </c>
      <c r="O35" s="22">
        <v>4</v>
      </c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5" customHeight="1">
      <c r="A36" s="18">
        <v>20</v>
      </c>
      <c r="B36" s="18" t="s">
        <v>338</v>
      </c>
      <c r="C36" s="13" t="s">
        <v>359</v>
      </c>
      <c r="D36" s="20">
        <v>3</v>
      </c>
      <c r="E36" s="20">
        <v>4</v>
      </c>
      <c r="F36" s="20" t="s">
        <v>64</v>
      </c>
      <c r="G36" s="20">
        <v>2</v>
      </c>
      <c r="H36" s="20">
        <v>2</v>
      </c>
      <c r="I36" s="20">
        <v>4</v>
      </c>
      <c r="J36" s="76">
        <v>4</v>
      </c>
      <c r="K36" s="20">
        <v>2</v>
      </c>
      <c r="L36" s="79">
        <v>5</v>
      </c>
      <c r="M36" s="21">
        <f t="shared" si="0"/>
        <v>12</v>
      </c>
      <c r="N36" s="18">
        <v>8</v>
      </c>
      <c r="O36" s="22">
        <v>4</v>
      </c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9.5" customHeight="1">
      <c r="A37" s="18">
        <v>21</v>
      </c>
      <c r="B37" s="80">
        <v>45416</v>
      </c>
      <c r="C37" s="13" t="s">
        <v>360</v>
      </c>
      <c r="D37" s="20">
        <v>5</v>
      </c>
      <c r="E37" s="20">
        <v>5</v>
      </c>
      <c r="F37" s="20">
        <v>4</v>
      </c>
      <c r="G37" s="20">
        <v>5</v>
      </c>
      <c r="H37" s="20">
        <v>4</v>
      </c>
      <c r="I37" s="20">
        <v>4</v>
      </c>
      <c r="J37" s="65">
        <v>5</v>
      </c>
      <c r="K37" s="20">
        <v>5</v>
      </c>
      <c r="L37" s="79">
        <v>5</v>
      </c>
      <c r="M37" s="21">
        <f t="shared" si="0"/>
        <v>10</v>
      </c>
      <c r="N37" s="18">
        <v>2</v>
      </c>
      <c r="O37" s="22">
        <v>8</v>
      </c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0.25" customHeight="1">
      <c r="A38" s="12">
        <v>22</v>
      </c>
      <c r="B38" s="82">
        <v>45352</v>
      </c>
      <c r="C38" s="13" t="s">
        <v>361</v>
      </c>
      <c r="D38" s="14">
        <v>5</v>
      </c>
      <c r="E38" s="14">
        <v>5</v>
      </c>
      <c r="F38" s="83">
        <v>4</v>
      </c>
      <c r="G38" s="14">
        <v>3</v>
      </c>
      <c r="H38" s="14">
        <v>5</v>
      </c>
      <c r="I38" s="14">
        <v>5</v>
      </c>
      <c r="J38" s="65">
        <v>5</v>
      </c>
      <c r="K38" s="14">
        <v>5</v>
      </c>
      <c r="L38" s="79">
        <v>5</v>
      </c>
      <c r="M38" s="21">
        <f t="shared" si="0"/>
        <v>6</v>
      </c>
      <c r="N38" s="12">
        <v>2</v>
      </c>
      <c r="O38" s="40">
        <v>4</v>
      </c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0.25" customHeight="1">
      <c r="A39" s="18">
        <v>23</v>
      </c>
      <c r="B39" s="84">
        <v>45352</v>
      </c>
      <c r="C39" s="13" t="s">
        <v>362</v>
      </c>
      <c r="D39" s="20">
        <v>4</v>
      </c>
      <c r="E39" s="20">
        <v>5</v>
      </c>
      <c r="F39" s="20">
        <v>5</v>
      </c>
      <c r="G39" s="20">
        <v>3</v>
      </c>
      <c r="H39" s="20">
        <v>4</v>
      </c>
      <c r="I39" s="20">
        <v>4</v>
      </c>
      <c r="J39" s="65">
        <v>5</v>
      </c>
      <c r="K39" s="20">
        <v>5</v>
      </c>
      <c r="L39" s="79">
        <v>5</v>
      </c>
      <c r="M39" s="21">
        <f t="shared" si="0"/>
        <v>9</v>
      </c>
      <c r="N39" s="18">
        <v>1</v>
      </c>
      <c r="O39" s="22">
        <v>8</v>
      </c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0.25" customHeight="1">
      <c r="A40" s="18">
        <v>24</v>
      </c>
      <c r="B40" s="84">
        <v>45352</v>
      </c>
      <c r="C40" s="13" t="s">
        <v>363</v>
      </c>
      <c r="D40" s="20">
        <v>4</v>
      </c>
      <c r="E40" s="20">
        <v>5</v>
      </c>
      <c r="F40" s="20">
        <v>3</v>
      </c>
      <c r="G40" s="20">
        <v>5</v>
      </c>
      <c r="H40" s="20">
        <v>4</v>
      </c>
      <c r="I40" s="20">
        <v>5</v>
      </c>
      <c r="J40" s="65">
        <v>5</v>
      </c>
      <c r="K40" s="20">
        <v>4</v>
      </c>
      <c r="L40" s="79">
        <v>5</v>
      </c>
      <c r="M40" s="21">
        <f t="shared" si="0"/>
        <v>20</v>
      </c>
      <c r="N40" s="18">
        <v>4</v>
      </c>
      <c r="O40" s="22">
        <v>16</v>
      </c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20.25" customHeight="1">
      <c r="A41" s="12">
        <v>25</v>
      </c>
      <c r="B41" s="80">
        <v>45416</v>
      </c>
      <c r="C41" s="13" t="s">
        <v>364</v>
      </c>
      <c r="D41" s="20">
        <v>5</v>
      </c>
      <c r="E41" s="20">
        <v>4</v>
      </c>
      <c r="F41" s="20">
        <v>4</v>
      </c>
      <c r="G41" s="20">
        <v>4</v>
      </c>
      <c r="H41" s="81">
        <v>5</v>
      </c>
      <c r="I41" s="20">
        <v>5</v>
      </c>
      <c r="J41" s="65">
        <v>5</v>
      </c>
      <c r="K41" s="20">
        <v>5</v>
      </c>
      <c r="L41" s="79">
        <v>5</v>
      </c>
      <c r="M41" s="21">
        <f t="shared" si="0"/>
        <v>8</v>
      </c>
      <c r="N41" s="18">
        <v>2</v>
      </c>
      <c r="O41" s="22">
        <v>6</v>
      </c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0.25" customHeight="1">
      <c r="A42" s="18">
        <v>26</v>
      </c>
      <c r="B42" s="84">
        <v>45352</v>
      </c>
      <c r="C42" s="13" t="s">
        <v>365</v>
      </c>
      <c r="D42" s="20">
        <v>5</v>
      </c>
      <c r="E42" s="20">
        <v>5</v>
      </c>
      <c r="F42" s="20">
        <v>4</v>
      </c>
      <c r="G42" s="20">
        <v>3</v>
      </c>
      <c r="H42" s="20">
        <v>4</v>
      </c>
      <c r="I42" s="32">
        <v>4</v>
      </c>
      <c r="J42" s="76">
        <v>5</v>
      </c>
      <c r="K42" s="20">
        <v>4</v>
      </c>
      <c r="L42" s="79">
        <v>5</v>
      </c>
      <c r="M42" s="21">
        <f t="shared" si="0"/>
        <v>7</v>
      </c>
      <c r="N42" s="18">
        <v>3</v>
      </c>
      <c r="O42" s="22">
        <v>4</v>
      </c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6.5" customHeight="1">
      <c r="A43" s="23"/>
      <c r="B43" s="23"/>
      <c r="C43" s="24" t="s">
        <v>43</v>
      </c>
      <c r="D43" s="25">
        <f>(D46*5+D49*2)/(D46+D49)</f>
        <v>4.6470588235294121</v>
      </c>
      <c r="E43" s="25">
        <f t="shared" ref="E43:L43" si="1">AVERAGE(E17:E42)</f>
        <v>4.833333333333333</v>
      </c>
      <c r="F43" s="25">
        <f t="shared" si="1"/>
        <v>3.9545454545454546</v>
      </c>
      <c r="G43" s="25">
        <f t="shared" si="1"/>
        <v>3.5833333333333335</v>
      </c>
      <c r="H43" s="25">
        <f t="shared" si="1"/>
        <v>3.6538461538461537</v>
      </c>
      <c r="I43" s="25">
        <f t="shared" si="1"/>
        <v>3.5769230769230771</v>
      </c>
      <c r="J43" s="25">
        <f t="shared" si="1"/>
        <v>4.375</v>
      </c>
      <c r="K43" s="25">
        <f t="shared" si="1"/>
        <v>3.9166666666666665</v>
      </c>
      <c r="L43" s="25">
        <f t="shared" si="1"/>
        <v>4.666666666666667</v>
      </c>
      <c r="M43" s="26">
        <f t="shared" si="0"/>
        <v>388</v>
      </c>
      <c r="N43" s="26">
        <f t="shared" ref="N43:O43" si="2">SUM(N17:N42)</f>
        <v>293</v>
      </c>
      <c r="O43" s="26">
        <f t="shared" si="2"/>
        <v>95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6.5" customHeight="1">
      <c r="A44" s="23"/>
      <c r="B44" s="23"/>
      <c r="C44" s="24" t="s">
        <v>44</v>
      </c>
      <c r="D44" s="27">
        <f t="shared" ref="D44:L44" si="3">(D46+D47+D48)/SUM(D46:D49)*100</f>
        <v>92.307692307692307</v>
      </c>
      <c r="E44" s="27">
        <f t="shared" si="3"/>
        <v>92.307692307692307</v>
      </c>
      <c r="F44" s="27">
        <f t="shared" si="3"/>
        <v>90</v>
      </c>
      <c r="G44" s="27">
        <f t="shared" si="3"/>
        <v>75</v>
      </c>
      <c r="H44" s="27">
        <f t="shared" si="3"/>
        <v>76.923076923076934</v>
      </c>
      <c r="I44" s="27">
        <f t="shared" si="3"/>
        <v>65.384615384615387</v>
      </c>
      <c r="J44" s="27">
        <f t="shared" si="3"/>
        <v>92.307692307692307</v>
      </c>
      <c r="K44" s="27">
        <f t="shared" si="3"/>
        <v>73.076923076923066</v>
      </c>
      <c r="L44" s="27">
        <f t="shared" si="3"/>
        <v>92.307692307692307</v>
      </c>
      <c r="M44" s="23"/>
      <c r="N44" s="23"/>
      <c r="O44" s="2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6.5" customHeight="1">
      <c r="A45" s="23"/>
      <c r="B45" s="23"/>
      <c r="C45" s="24" t="s">
        <v>45</v>
      </c>
      <c r="D45" s="27">
        <f t="shared" ref="D45:L45" si="4">(D46+D47)/SUM(D46:D49)*100</f>
        <v>76.923076923076934</v>
      </c>
      <c r="E45" s="27">
        <f t="shared" si="4"/>
        <v>92.307692307692307</v>
      </c>
      <c r="F45" s="27">
        <f t="shared" si="4"/>
        <v>65</v>
      </c>
      <c r="G45" s="27">
        <f t="shared" si="4"/>
        <v>54.166666666666664</v>
      </c>
      <c r="H45" s="27">
        <f t="shared" si="4"/>
        <v>65.384615384615387</v>
      </c>
      <c r="I45" s="27">
        <f t="shared" si="4"/>
        <v>65.384615384615387</v>
      </c>
      <c r="J45" s="27">
        <f t="shared" si="4"/>
        <v>84.615384615384613</v>
      </c>
      <c r="K45" s="27">
        <f t="shared" si="4"/>
        <v>69.230769230769226</v>
      </c>
      <c r="L45" s="27">
        <f t="shared" si="4"/>
        <v>76.923076923076934</v>
      </c>
      <c r="M45" s="23"/>
      <c r="N45" s="23"/>
      <c r="O45" s="2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6.5" customHeight="1">
      <c r="A46" s="23"/>
      <c r="B46" s="23"/>
      <c r="C46" s="24">
        <v>5</v>
      </c>
      <c r="D46" s="28">
        <f t="shared" ref="D46:E46" si="5">COUNTIF(D$17:D$42,"5")</f>
        <v>15</v>
      </c>
      <c r="E46" s="28">
        <f t="shared" si="5"/>
        <v>20</v>
      </c>
      <c r="F46" s="28">
        <f>COUNTIF(F$17:F$42,"зач")</f>
        <v>0</v>
      </c>
      <c r="G46" s="28">
        <f t="shared" ref="G46:L46" si="6">COUNTIF(G$17:G$42,"5")</f>
        <v>7</v>
      </c>
      <c r="H46" s="28">
        <f t="shared" si="6"/>
        <v>6</v>
      </c>
      <c r="I46" s="28">
        <f t="shared" si="6"/>
        <v>7</v>
      </c>
      <c r="J46" s="28">
        <f t="shared" si="6"/>
        <v>11</v>
      </c>
      <c r="K46" s="28">
        <f t="shared" si="6"/>
        <v>9</v>
      </c>
      <c r="L46" s="28">
        <f t="shared" si="6"/>
        <v>20</v>
      </c>
      <c r="M46" s="23"/>
      <c r="N46" s="23"/>
      <c r="O46" s="2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6.5" customHeight="1">
      <c r="A47" s="23"/>
      <c r="B47" s="23"/>
      <c r="C47" s="24">
        <v>4</v>
      </c>
      <c r="D47" s="28">
        <f t="shared" ref="D47:L47" si="7">COUNTIF(D$17:D$42,"4")</f>
        <v>5</v>
      </c>
      <c r="E47" s="28">
        <f t="shared" si="7"/>
        <v>4</v>
      </c>
      <c r="F47" s="28">
        <f t="shared" si="7"/>
        <v>13</v>
      </c>
      <c r="G47" s="28">
        <f t="shared" si="7"/>
        <v>6</v>
      </c>
      <c r="H47" s="28">
        <f t="shared" si="7"/>
        <v>11</v>
      </c>
      <c r="I47" s="28">
        <f t="shared" si="7"/>
        <v>10</v>
      </c>
      <c r="J47" s="28">
        <f t="shared" si="7"/>
        <v>11</v>
      </c>
      <c r="K47" s="28">
        <f t="shared" si="7"/>
        <v>9</v>
      </c>
      <c r="L47" s="28">
        <f t="shared" si="7"/>
        <v>0</v>
      </c>
      <c r="M47" s="23"/>
      <c r="N47" s="23"/>
      <c r="O47" s="2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6.5" customHeight="1">
      <c r="A48" s="23"/>
      <c r="B48" s="23"/>
      <c r="C48" s="24">
        <v>3</v>
      </c>
      <c r="D48" s="28">
        <f t="shared" ref="D48:L48" si="8">COUNTIF(D$17:D$42,"3")</f>
        <v>4</v>
      </c>
      <c r="E48" s="28">
        <f t="shared" si="8"/>
        <v>0</v>
      </c>
      <c r="F48" s="28">
        <f t="shared" si="8"/>
        <v>5</v>
      </c>
      <c r="G48" s="28">
        <f t="shared" si="8"/>
        <v>5</v>
      </c>
      <c r="H48" s="28">
        <f t="shared" si="8"/>
        <v>3</v>
      </c>
      <c r="I48" s="28">
        <f t="shared" si="8"/>
        <v>0</v>
      </c>
      <c r="J48" s="28">
        <f t="shared" si="8"/>
        <v>2</v>
      </c>
      <c r="K48" s="28">
        <f t="shared" si="8"/>
        <v>1</v>
      </c>
      <c r="L48" s="28">
        <f t="shared" si="8"/>
        <v>4</v>
      </c>
      <c r="M48" s="23"/>
      <c r="N48" s="23"/>
      <c r="O48" s="2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6.5" customHeight="1">
      <c r="A49" s="23"/>
      <c r="B49" s="23"/>
      <c r="C49" s="24">
        <v>2</v>
      </c>
      <c r="D49" s="28">
        <f t="shared" ref="D49:L49" si="9">COUNTIF(D$17:D$42,"2")+COUNTIF(D$17:D$41,"н/а")</f>
        <v>2</v>
      </c>
      <c r="E49" s="28">
        <f t="shared" si="9"/>
        <v>2</v>
      </c>
      <c r="F49" s="28">
        <f t="shared" si="9"/>
        <v>2</v>
      </c>
      <c r="G49" s="28">
        <f t="shared" si="9"/>
        <v>6</v>
      </c>
      <c r="H49" s="28">
        <f t="shared" si="9"/>
        <v>6</v>
      </c>
      <c r="I49" s="28">
        <f t="shared" si="9"/>
        <v>9</v>
      </c>
      <c r="J49" s="28">
        <f t="shared" si="9"/>
        <v>2</v>
      </c>
      <c r="K49" s="28">
        <f t="shared" si="9"/>
        <v>7</v>
      </c>
      <c r="L49" s="28">
        <f t="shared" si="9"/>
        <v>2</v>
      </c>
      <c r="M49" s="23"/>
      <c r="N49" s="23"/>
      <c r="O49" s="2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6.5" customHeight="1">
      <c r="A50" s="23"/>
      <c r="B50" s="23"/>
      <c r="C50" s="29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27.75" customHeight="1">
      <c r="A51" s="137" t="s">
        <v>46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23"/>
      <c r="N51" s="23"/>
      <c r="O51" s="2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20.25" customHeight="1">
      <c r="A52" s="137" t="s">
        <v>366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23"/>
      <c r="N52" s="23"/>
      <c r="O52" s="2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6.5" customHeight="1">
      <c r="A54" s="23"/>
      <c r="B54" s="23"/>
      <c r="C54" s="29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6.5" customHeight="1">
      <c r="A55" s="23"/>
      <c r="B55" s="23"/>
      <c r="C55" s="139" t="s">
        <v>48</v>
      </c>
      <c r="D55" s="138"/>
      <c r="E55" s="138"/>
      <c r="F55" s="138"/>
      <c r="G55" s="138"/>
      <c r="H55" s="138"/>
      <c r="I55" s="23"/>
      <c r="J55" s="23"/>
      <c r="K55" s="23"/>
      <c r="L55" s="23"/>
      <c r="M55" s="23"/>
      <c r="N55" s="23"/>
      <c r="O55" s="2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6.5" customHeight="1">
      <c r="A56" s="23"/>
      <c r="B56" s="23"/>
      <c r="C56" s="133" t="s">
        <v>49</v>
      </c>
      <c r="D56" s="134"/>
      <c r="E56" s="134"/>
      <c r="F56" s="134"/>
      <c r="G56" s="135"/>
      <c r="H56" s="140">
        <f>SUM(E46:E49)</f>
        <v>26</v>
      </c>
      <c r="I56" s="134"/>
      <c r="J56" s="134"/>
      <c r="K56" s="134"/>
      <c r="L56" s="135"/>
      <c r="M56" s="30"/>
      <c r="N56" s="23"/>
      <c r="O56" s="2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6.5" customHeight="1">
      <c r="A57" s="23"/>
      <c r="B57" s="23"/>
      <c r="C57" s="133" t="s">
        <v>50</v>
      </c>
      <c r="D57" s="134"/>
      <c r="E57" s="134"/>
      <c r="F57" s="134"/>
      <c r="G57" s="135"/>
      <c r="H57" s="140"/>
      <c r="I57" s="134"/>
      <c r="J57" s="134"/>
      <c r="K57" s="134"/>
      <c r="L57" s="135"/>
      <c r="M57" s="30"/>
      <c r="N57" s="23"/>
      <c r="O57" s="2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6.5" customHeight="1">
      <c r="A58" s="23"/>
      <c r="B58" s="23"/>
      <c r="C58" s="133" t="s">
        <v>51</v>
      </c>
      <c r="D58" s="134"/>
      <c r="E58" s="134"/>
      <c r="F58" s="134"/>
      <c r="G58" s="135"/>
      <c r="H58" s="140">
        <f>COUNTIF($B$17:$B$42,"ОТЛ")</f>
        <v>0</v>
      </c>
      <c r="I58" s="134"/>
      <c r="J58" s="134"/>
      <c r="K58" s="134"/>
      <c r="L58" s="135"/>
      <c r="M58" s="30"/>
      <c r="N58" s="23"/>
      <c r="O58" s="2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6.5" customHeight="1">
      <c r="A59" s="23"/>
      <c r="B59" s="23"/>
      <c r="C59" s="133" t="s">
        <v>52</v>
      </c>
      <c r="D59" s="134"/>
      <c r="E59" s="134"/>
      <c r="F59" s="134"/>
      <c r="G59" s="135"/>
      <c r="H59" s="140">
        <f>COUNTIF($B$17:$B$42,"4-5")</f>
        <v>6</v>
      </c>
      <c r="I59" s="134"/>
      <c r="J59" s="134"/>
      <c r="K59" s="134"/>
      <c r="L59" s="135"/>
      <c r="M59" s="30"/>
      <c r="N59" s="23"/>
      <c r="O59" s="2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6.5" customHeight="1">
      <c r="A60" s="23"/>
      <c r="B60" s="23"/>
      <c r="C60" s="133" t="s">
        <v>53</v>
      </c>
      <c r="D60" s="134"/>
      <c r="E60" s="134"/>
      <c r="F60" s="134"/>
      <c r="G60" s="135"/>
      <c r="H60" s="140">
        <f>COUNTIF($B$17:$B$42,"4")</f>
        <v>0</v>
      </c>
      <c r="I60" s="134"/>
      <c r="J60" s="134"/>
      <c r="K60" s="134"/>
      <c r="L60" s="135"/>
      <c r="M60" s="30"/>
      <c r="N60" s="23"/>
      <c r="O60" s="2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6.5" customHeight="1">
      <c r="A61" s="23"/>
      <c r="B61" s="23"/>
      <c r="C61" s="136" t="s">
        <v>54</v>
      </c>
      <c r="D61" s="134"/>
      <c r="E61" s="134"/>
      <c r="F61" s="134"/>
      <c r="G61" s="135"/>
      <c r="H61" s="140">
        <f>COUNTIF($B$17:$B$42,"1/3")</f>
        <v>4</v>
      </c>
      <c r="I61" s="134"/>
      <c r="J61" s="134"/>
      <c r="K61" s="134"/>
      <c r="L61" s="135"/>
      <c r="M61" s="30"/>
      <c r="N61" s="23"/>
      <c r="O61" s="2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6.5" customHeight="1">
      <c r="A62" s="23"/>
      <c r="B62" s="23"/>
      <c r="C62" s="133" t="s">
        <v>55</v>
      </c>
      <c r="D62" s="134"/>
      <c r="E62" s="134"/>
      <c r="F62" s="134"/>
      <c r="G62" s="135"/>
      <c r="H62" s="140">
        <f>COUNTIF($B$17:$B$42,"НСП")</f>
        <v>15</v>
      </c>
      <c r="I62" s="134"/>
      <c r="J62" s="134"/>
      <c r="K62" s="134"/>
      <c r="L62" s="135"/>
      <c r="M62" s="30"/>
      <c r="N62" s="23"/>
      <c r="O62" s="2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6.5" customHeight="1">
      <c r="A63" s="23"/>
      <c r="B63" s="23"/>
      <c r="C63" s="133" t="s">
        <v>56</v>
      </c>
      <c r="D63" s="134"/>
      <c r="E63" s="134"/>
      <c r="F63" s="134"/>
      <c r="G63" s="135"/>
      <c r="H63" s="141">
        <f t="shared" ref="H63:H64" si="10">AVERAGE(D44:L44)</f>
        <v>83.290598290598282</v>
      </c>
      <c r="I63" s="134"/>
      <c r="J63" s="134"/>
      <c r="K63" s="134"/>
      <c r="L63" s="135"/>
      <c r="M63" s="30"/>
      <c r="N63" s="23"/>
      <c r="O63" s="2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6.5" customHeight="1">
      <c r="A64" s="23"/>
      <c r="B64" s="23"/>
      <c r="C64" s="133" t="s">
        <v>57</v>
      </c>
      <c r="D64" s="134"/>
      <c r="E64" s="134"/>
      <c r="F64" s="134"/>
      <c r="G64" s="135"/>
      <c r="H64" s="141">
        <f t="shared" si="10"/>
        <v>72.215099715099711</v>
      </c>
      <c r="I64" s="134"/>
      <c r="J64" s="134"/>
      <c r="K64" s="134"/>
      <c r="L64" s="135"/>
      <c r="M64" s="30"/>
      <c r="N64" s="23"/>
      <c r="O64" s="2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6.5" customHeight="1">
      <c r="A65" s="23"/>
      <c r="B65" s="23"/>
      <c r="C65" s="133" t="s">
        <v>58</v>
      </c>
      <c r="D65" s="134"/>
      <c r="E65" s="134"/>
      <c r="F65" s="134"/>
      <c r="G65" s="135"/>
      <c r="H65" s="141">
        <f>AVERAGE(D43:L43)</f>
        <v>4.1341526120937884</v>
      </c>
      <c r="I65" s="134"/>
      <c r="J65" s="134"/>
      <c r="K65" s="134"/>
      <c r="L65" s="135"/>
      <c r="M65" s="30"/>
      <c r="N65" s="23"/>
      <c r="O65" s="2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</row>
    <row r="69" spans="1:33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33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3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3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/>
    <row r="267" spans="1:33" ht="15.75" customHeight="1"/>
    <row r="268" spans="1:33" ht="15.75" customHeight="1"/>
    <row r="269" spans="1:33" ht="15.75" customHeight="1"/>
    <row r="270" spans="1:33" ht="15.75" customHeight="1"/>
    <row r="271" spans="1:33" ht="15.75" customHeight="1"/>
    <row r="272" spans="1:3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C64:G64"/>
    <mergeCell ref="C65:G65"/>
    <mergeCell ref="C61:G61"/>
    <mergeCell ref="H61:L61"/>
    <mergeCell ref="C62:G62"/>
    <mergeCell ref="H62:L62"/>
    <mergeCell ref="C63:G63"/>
    <mergeCell ref="H63:L63"/>
    <mergeCell ref="H64:L64"/>
    <mergeCell ref="H65:L65"/>
    <mergeCell ref="C58:G58"/>
    <mergeCell ref="H58:L58"/>
    <mergeCell ref="C59:G59"/>
    <mergeCell ref="H59:L59"/>
    <mergeCell ref="C60:G60"/>
    <mergeCell ref="H60:L60"/>
    <mergeCell ref="C55:H55"/>
    <mergeCell ref="C56:G56"/>
    <mergeCell ref="H56:L56"/>
    <mergeCell ref="H57:L57"/>
    <mergeCell ref="C57:G57"/>
    <mergeCell ref="G14:G15"/>
    <mergeCell ref="H14:H15"/>
    <mergeCell ref="L14:L15"/>
    <mergeCell ref="A51:L51"/>
    <mergeCell ref="A52:L52"/>
    <mergeCell ref="I14:I15"/>
    <mergeCell ref="J14:J15"/>
    <mergeCell ref="M13:O14"/>
    <mergeCell ref="K14:K15"/>
    <mergeCell ref="A1:O1"/>
    <mergeCell ref="A2:O2"/>
    <mergeCell ref="A9:O9"/>
    <mergeCell ref="A10:O10"/>
    <mergeCell ref="A11:O11"/>
    <mergeCell ref="A13:A15"/>
    <mergeCell ref="B13:B15"/>
    <mergeCell ref="C13:C15"/>
    <mergeCell ref="D13:L13"/>
    <mergeCell ref="D14:D15"/>
    <mergeCell ref="E14:E15"/>
    <mergeCell ref="F14:F15"/>
  </mergeCells>
  <conditionalFormatting sqref="D17:L42">
    <cfRule type="cellIs" dxfId="26" priority="1" operator="between">
      <formula>4</formula>
      <formula>5</formula>
    </cfRule>
    <cfRule type="cellIs" dxfId="25" priority="2" operator="equal">
      <formula>"н/а"</formula>
    </cfRule>
    <cfRule type="cellIs" dxfId="24" priority="3" operator="equal">
      <formula>2</formula>
    </cfRule>
  </conditionalFormatting>
  <pageMargins left="0.15748031496062992" right="0.15748031496062992" top="0.15748031496062992" bottom="0.15748031496062992" header="0" footer="0"/>
  <pageSetup paperSize="9" fitToHeight="0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AG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6" width="9.33203125" customWidth="1"/>
    <col min="7" max="7" width="9.5" customWidth="1"/>
    <col min="8" max="9" width="9.33203125" customWidth="1"/>
    <col min="10" max="10" width="8.83203125" customWidth="1"/>
    <col min="11" max="12" width="9.33203125" customWidth="1"/>
    <col min="13" max="13" width="12.5" customWidth="1"/>
    <col min="14" max="14" width="8.1640625" customWidth="1"/>
    <col min="15" max="28" width="8.83203125" customWidth="1"/>
    <col min="29" max="33" width="9.1640625" customWidth="1"/>
  </cols>
  <sheetData>
    <row r="1" spans="1:33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">
      <c r="A10" s="119" t="s">
        <v>367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23" t="s">
        <v>9</v>
      </c>
      <c r="N13" s="124"/>
      <c r="O13" s="125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60.25" customHeight="1">
      <c r="A14" s="121"/>
      <c r="B14" s="121"/>
      <c r="C14" s="121"/>
      <c r="D14" s="131" t="s">
        <v>268</v>
      </c>
      <c r="E14" s="131" t="s">
        <v>269</v>
      </c>
      <c r="F14" s="131" t="s">
        <v>60</v>
      </c>
      <c r="G14" s="131" t="s">
        <v>368</v>
      </c>
      <c r="H14" s="131" t="s">
        <v>271</v>
      </c>
      <c r="I14" s="131" t="s">
        <v>335</v>
      </c>
      <c r="J14" s="131" t="s">
        <v>369</v>
      </c>
      <c r="K14" s="131" t="s">
        <v>274</v>
      </c>
      <c r="L14" s="142" t="s">
        <v>275</v>
      </c>
      <c r="M14" s="126"/>
      <c r="N14" s="127"/>
      <c r="O14" s="128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7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43"/>
      <c r="M15" s="38" t="s">
        <v>17</v>
      </c>
      <c r="N15" s="6" t="s">
        <v>18</v>
      </c>
      <c r="O15" s="7" t="s">
        <v>19</v>
      </c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0.25" customHeight="1">
      <c r="A16" s="8">
        <v>1</v>
      </c>
      <c r="B16" s="9">
        <v>2</v>
      </c>
      <c r="C16" s="9">
        <v>3</v>
      </c>
      <c r="D16" s="52">
        <v>4</v>
      </c>
      <c r="E16" s="33">
        <v>5</v>
      </c>
      <c r="F16" s="33">
        <v>6</v>
      </c>
      <c r="G16" s="52">
        <v>7</v>
      </c>
      <c r="H16" s="33">
        <v>8</v>
      </c>
      <c r="I16" s="10">
        <v>9</v>
      </c>
      <c r="J16" s="85">
        <v>10</v>
      </c>
      <c r="K16" s="10">
        <v>11</v>
      </c>
      <c r="L16" s="10">
        <v>12</v>
      </c>
      <c r="M16" s="8">
        <v>13</v>
      </c>
      <c r="N16" s="9">
        <v>14</v>
      </c>
      <c r="O16" s="34">
        <v>15</v>
      </c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0.25" customHeight="1">
      <c r="A17" s="12">
        <v>1</v>
      </c>
      <c r="B17" s="12"/>
      <c r="C17" s="13" t="s">
        <v>370</v>
      </c>
      <c r="D17" s="14">
        <v>4</v>
      </c>
      <c r="E17" s="14">
        <v>5</v>
      </c>
      <c r="F17" s="14">
        <v>5</v>
      </c>
      <c r="G17" s="14"/>
      <c r="H17" s="14">
        <v>4</v>
      </c>
      <c r="I17" s="14">
        <v>5</v>
      </c>
      <c r="J17" s="20">
        <v>3</v>
      </c>
      <c r="K17" s="14">
        <v>4</v>
      </c>
      <c r="L17" s="14">
        <v>5</v>
      </c>
      <c r="M17" s="15">
        <v>8</v>
      </c>
      <c r="N17" s="16">
        <v>8</v>
      </c>
      <c r="O17" s="17">
        <v>0</v>
      </c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0.25" customHeight="1">
      <c r="A18" s="18">
        <v>2</v>
      </c>
      <c r="B18" s="18"/>
      <c r="C18" s="13" t="s">
        <v>371</v>
      </c>
      <c r="D18" s="20">
        <v>4</v>
      </c>
      <c r="E18" s="20">
        <v>3</v>
      </c>
      <c r="F18" s="20">
        <v>5</v>
      </c>
      <c r="G18" s="20"/>
      <c r="H18" s="20">
        <v>2</v>
      </c>
      <c r="I18" s="20">
        <v>2</v>
      </c>
      <c r="J18" s="20">
        <v>3</v>
      </c>
      <c r="K18" s="20">
        <v>3</v>
      </c>
      <c r="L18" s="20">
        <v>5</v>
      </c>
      <c r="M18" s="21">
        <v>16</v>
      </c>
      <c r="N18" s="18">
        <v>0</v>
      </c>
      <c r="O18" s="22">
        <v>16</v>
      </c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0.25" customHeight="1">
      <c r="A19" s="18">
        <v>3</v>
      </c>
      <c r="B19" s="18"/>
      <c r="C19" s="13" t="s">
        <v>372</v>
      </c>
      <c r="D19" s="20">
        <v>4</v>
      </c>
      <c r="E19" s="20">
        <v>5</v>
      </c>
      <c r="F19" s="20">
        <v>4</v>
      </c>
      <c r="G19" s="20"/>
      <c r="H19" s="20">
        <v>2</v>
      </c>
      <c r="I19" s="20">
        <v>2</v>
      </c>
      <c r="J19" s="20">
        <v>3</v>
      </c>
      <c r="K19" s="20">
        <v>3</v>
      </c>
      <c r="L19" s="20">
        <v>5</v>
      </c>
      <c r="M19" s="21">
        <v>0</v>
      </c>
      <c r="N19" s="18">
        <v>0</v>
      </c>
      <c r="O19" s="22">
        <v>0</v>
      </c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0.25" customHeight="1">
      <c r="A20" s="12">
        <v>4</v>
      </c>
      <c r="B20" s="18"/>
      <c r="C20" s="13" t="s">
        <v>373</v>
      </c>
      <c r="D20" s="20">
        <v>3</v>
      </c>
      <c r="E20" s="20">
        <v>3</v>
      </c>
      <c r="F20" s="20">
        <v>4</v>
      </c>
      <c r="G20" s="20"/>
      <c r="H20" s="20">
        <v>4</v>
      </c>
      <c r="I20" s="20">
        <v>4</v>
      </c>
      <c r="J20" s="20">
        <v>3</v>
      </c>
      <c r="K20" s="20">
        <v>4</v>
      </c>
      <c r="L20" s="20">
        <v>5</v>
      </c>
      <c r="M20" s="21">
        <v>0</v>
      </c>
      <c r="N20" s="18">
        <v>0</v>
      </c>
      <c r="O20" s="22">
        <v>0</v>
      </c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0.25" customHeight="1">
      <c r="A21" s="18">
        <v>5</v>
      </c>
      <c r="B21" s="18"/>
      <c r="C21" s="13" t="s">
        <v>374</v>
      </c>
      <c r="D21" s="20">
        <v>5</v>
      </c>
      <c r="E21" s="20">
        <v>5</v>
      </c>
      <c r="F21" s="20">
        <v>5</v>
      </c>
      <c r="G21" s="20"/>
      <c r="H21" s="20">
        <v>2</v>
      </c>
      <c r="I21" s="20">
        <v>4</v>
      </c>
      <c r="J21" s="20">
        <v>4</v>
      </c>
      <c r="K21" s="20">
        <v>5</v>
      </c>
      <c r="L21" s="20">
        <v>5</v>
      </c>
      <c r="M21" s="21">
        <v>0</v>
      </c>
      <c r="N21" s="18">
        <v>0</v>
      </c>
      <c r="O21" s="22">
        <v>0</v>
      </c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0.25" customHeight="1">
      <c r="A22" s="18">
        <v>6</v>
      </c>
      <c r="B22" s="18"/>
      <c r="C22" s="13" t="s">
        <v>375</v>
      </c>
      <c r="D22" s="20">
        <v>5</v>
      </c>
      <c r="E22" s="20">
        <v>5</v>
      </c>
      <c r="F22" s="20">
        <v>5</v>
      </c>
      <c r="G22" s="20"/>
      <c r="H22" s="20">
        <v>4</v>
      </c>
      <c r="I22" s="20">
        <v>4</v>
      </c>
      <c r="J22" s="20">
        <v>4</v>
      </c>
      <c r="K22" s="20">
        <v>5</v>
      </c>
      <c r="L22" s="20">
        <v>5</v>
      </c>
      <c r="M22" s="21">
        <v>4</v>
      </c>
      <c r="N22" s="18">
        <v>4</v>
      </c>
      <c r="O22" s="22">
        <v>0</v>
      </c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0.25" customHeight="1">
      <c r="A23" s="12">
        <v>7</v>
      </c>
      <c r="B23" s="18"/>
      <c r="C23" s="13" t="s">
        <v>376</v>
      </c>
      <c r="D23" s="20">
        <v>2</v>
      </c>
      <c r="E23" s="20" t="s">
        <v>25</v>
      </c>
      <c r="F23" s="20">
        <v>5</v>
      </c>
      <c r="G23" s="20"/>
      <c r="H23" s="20">
        <v>2</v>
      </c>
      <c r="I23" s="20">
        <v>3</v>
      </c>
      <c r="J23" s="20">
        <v>3</v>
      </c>
      <c r="K23" s="20">
        <v>3</v>
      </c>
      <c r="L23" s="20">
        <v>5</v>
      </c>
      <c r="M23" s="21">
        <v>26</v>
      </c>
      <c r="N23" s="18">
        <v>26</v>
      </c>
      <c r="O23" s="22">
        <v>0</v>
      </c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0.25" customHeight="1">
      <c r="A24" s="18">
        <v>8</v>
      </c>
      <c r="B24" s="18"/>
      <c r="C24" s="13" t="s">
        <v>377</v>
      </c>
      <c r="D24" s="20">
        <v>4</v>
      </c>
      <c r="E24" s="20">
        <v>5</v>
      </c>
      <c r="F24" s="20">
        <v>5</v>
      </c>
      <c r="G24" s="20"/>
      <c r="H24" s="20">
        <v>4</v>
      </c>
      <c r="I24" s="20">
        <v>4</v>
      </c>
      <c r="J24" s="20">
        <v>4</v>
      </c>
      <c r="K24" s="20">
        <v>4</v>
      </c>
      <c r="L24" s="20">
        <v>5</v>
      </c>
      <c r="M24" s="21">
        <v>0</v>
      </c>
      <c r="N24" s="18">
        <v>0</v>
      </c>
      <c r="O24" s="22">
        <v>0</v>
      </c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0.25" customHeight="1">
      <c r="A25" s="18">
        <v>9</v>
      </c>
      <c r="B25" s="18"/>
      <c r="C25" s="13" t="s">
        <v>378</v>
      </c>
      <c r="D25" s="20">
        <v>5</v>
      </c>
      <c r="E25" s="20">
        <v>5</v>
      </c>
      <c r="F25" s="20">
        <v>5</v>
      </c>
      <c r="G25" s="20"/>
      <c r="H25" s="20">
        <v>4</v>
      </c>
      <c r="I25" s="20">
        <v>4</v>
      </c>
      <c r="J25" s="20">
        <v>4</v>
      </c>
      <c r="K25" s="20">
        <v>4</v>
      </c>
      <c r="L25" s="20">
        <v>5</v>
      </c>
      <c r="M25" s="21">
        <v>0</v>
      </c>
      <c r="N25" s="18">
        <v>0</v>
      </c>
      <c r="O25" s="22">
        <v>0</v>
      </c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0.25" customHeight="1">
      <c r="A26" s="12">
        <v>10</v>
      </c>
      <c r="B26" s="18"/>
      <c r="C26" s="13" t="s">
        <v>379</v>
      </c>
      <c r="D26" s="20">
        <v>3</v>
      </c>
      <c r="E26" s="20">
        <v>5</v>
      </c>
      <c r="F26" s="20">
        <v>5</v>
      </c>
      <c r="G26" s="20"/>
      <c r="H26" s="20">
        <v>4</v>
      </c>
      <c r="I26" s="20">
        <v>2</v>
      </c>
      <c r="J26" s="20">
        <v>3</v>
      </c>
      <c r="K26" s="20">
        <v>4</v>
      </c>
      <c r="L26" s="20">
        <v>5</v>
      </c>
      <c r="M26" s="21">
        <v>30</v>
      </c>
      <c r="N26" s="18">
        <v>30</v>
      </c>
      <c r="O26" s="22">
        <v>0</v>
      </c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0.25" customHeight="1">
      <c r="A27" s="18">
        <v>11</v>
      </c>
      <c r="B27" s="18"/>
      <c r="C27" s="13" t="s">
        <v>380</v>
      </c>
      <c r="D27" s="20">
        <v>4</v>
      </c>
      <c r="E27" s="20">
        <v>4</v>
      </c>
      <c r="F27" s="20">
        <v>5</v>
      </c>
      <c r="G27" s="20"/>
      <c r="H27" s="20">
        <v>3</v>
      </c>
      <c r="I27" s="20">
        <v>4</v>
      </c>
      <c r="J27" s="20">
        <v>3</v>
      </c>
      <c r="K27" s="20">
        <v>4</v>
      </c>
      <c r="L27" s="20">
        <v>4</v>
      </c>
      <c r="M27" s="21">
        <v>0</v>
      </c>
      <c r="N27" s="18">
        <v>0</v>
      </c>
      <c r="O27" s="22">
        <v>0</v>
      </c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0.25" customHeight="1">
      <c r="A28" s="18">
        <v>12</v>
      </c>
      <c r="B28" s="18"/>
      <c r="C28" s="13" t="s">
        <v>381</v>
      </c>
      <c r="D28" s="20">
        <v>2</v>
      </c>
      <c r="E28" s="20">
        <v>5</v>
      </c>
      <c r="F28" s="20">
        <v>5</v>
      </c>
      <c r="G28" s="20"/>
      <c r="H28" s="20">
        <v>2</v>
      </c>
      <c r="I28" s="20">
        <v>2</v>
      </c>
      <c r="J28" s="20">
        <v>4</v>
      </c>
      <c r="K28" s="20">
        <v>3</v>
      </c>
      <c r="L28" s="20">
        <v>5</v>
      </c>
      <c r="M28" s="21">
        <v>0</v>
      </c>
      <c r="N28" s="18">
        <v>0</v>
      </c>
      <c r="O28" s="22">
        <v>0</v>
      </c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0.25" customHeight="1">
      <c r="A29" s="12">
        <v>13</v>
      </c>
      <c r="B29" s="18"/>
      <c r="C29" s="13" t="s">
        <v>382</v>
      </c>
      <c r="D29" s="20">
        <v>4</v>
      </c>
      <c r="E29" s="20">
        <v>5</v>
      </c>
      <c r="F29" s="20">
        <v>5</v>
      </c>
      <c r="G29" s="20"/>
      <c r="H29" s="20">
        <v>2</v>
      </c>
      <c r="I29" s="20">
        <v>4</v>
      </c>
      <c r="J29" s="20">
        <v>3</v>
      </c>
      <c r="K29" s="20">
        <v>4</v>
      </c>
      <c r="L29" s="20">
        <v>4</v>
      </c>
      <c r="M29" s="21">
        <v>0</v>
      </c>
      <c r="N29" s="18">
        <v>0</v>
      </c>
      <c r="O29" s="22">
        <v>0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0.25" customHeight="1">
      <c r="A30" s="18">
        <v>14</v>
      </c>
      <c r="B30" s="18"/>
      <c r="C30" s="13" t="s">
        <v>383</v>
      </c>
      <c r="D30" s="20">
        <v>4</v>
      </c>
      <c r="E30" s="20">
        <v>4</v>
      </c>
      <c r="F30" s="20">
        <v>4</v>
      </c>
      <c r="G30" s="20"/>
      <c r="H30" s="20">
        <v>2</v>
      </c>
      <c r="I30" s="20">
        <v>4</v>
      </c>
      <c r="J30" s="20">
        <v>4</v>
      </c>
      <c r="K30" s="20">
        <v>4</v>
      </c>
      <c r="L30" s="20">
        <v>2</v>
      </c>
      <c r="M30" s="21">
        <v>0</v>
      </c>
      <c r="N30" s="18">
        <v>0</v>
      </c>
      <c r="O30" s="22">
        <v>0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0.25" customHeight="1">
      <c r="A31" s="18">
        <v>15</v>
      </c>
      <c r="B31" s="18"/>
      <c r="C31" s="13" t="s">
        <v>384</v>
      </c>
      <c r="D31" s="20">
        <v>4</v>
      </c>
      <c r="E31" s="20">
        <v>5</v>
      </c>
      <c r="F31" s="20">
        <v>5</v>
      </c>
      <c r="G31" s="20"/>
      <c r="H31" s="20">
        <v>2</v>
      </c>
      <c r="I31" s="20">
        <v>4</v>
      </c>
      <c r="J31" s="20">
        <v>3</v>
      </c>
      <c r="K31" s="20">
        <v>5</v>
      </c>
      <c r="L31" s="20">
        <v>5</v>
      </c>
      <c r="M31" s="21">
        <v>0</v>
      </c>
      <c r="N31" s="18">
        <v>0</v>
      </c>
      <c r="O31" s="22">
        <v>0</v>
      </c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9.5" customHeight="1">
      <c r="A32" s="12">
        <v>16</v>
      </c>
      <c r="B32" s="18"/>
      <c r="C32" s="13" t="s">
        <v>385</v>
      </c>
      <c r="D32" s="20">
        <v>4</v>
      </c>
      <c r="E32" s="20">
        <v>5</v>
      </c>
      <c r="F32" s="32">
        <v>5</v>
      </c>
      <c r="G32" s="20"/>
      <c r="H32" s="20">
        <v>4</v>
      </c>
      <c r="I32" s="20">
        <v>4</v>
      </c>
      <c r="J32" s="20">
        <v>3</v>
      </c>
      <c r="K32" s="20">
        <v>5</v>
      </c>
      <c r="L32" s="20">
        <v>5</v>
      </c>
      <c r="M32" s="21">
        <v>0</v>
      </c>
      <c r="N32" s="18">
        <v>0</v>
      </c>
      <c r="O32" s="22">
        <v>0</v>
      </c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5" customHeight="1">
      <c r="A33" s="18">
        <v>17</v>
      </c>
      <c r="B33" s="18"/>
      <c r="C33" s="13" t="s">
        <v>386</v>
      </c>
      <c r="D33" s="20">
        <v>4</v>
      </c>
      <c r="E33" s="20">
        <v>5</v>
      </c>
      <c r="F33" s="20">
        <v>5</v>
      </c>
      <c r="G33" s="20"/>
      <c r="H33" s="20">
        <v>2</v>
      </c>
      <c r="I33" s="20">
        <v>4</v>
      </c>
      <c r="J33" s="20">
        <v>3</v>
      </c>
      <c r="K33" s="20">
        <v>4</v>
      </c>
      <c r="L33" s="20">
        <v>5</v>
      </c>
      <c r="M33" s="21">
        <v>0</v>
      </c>
      <c r="N33" s="18">
        <v>0</v>
      </c>
      <c r="O33" s="22">
        <v>0</v>
      </c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18">
        <v>18</v>
      </c>
      <c r="B34" s="18"/>
      <c r="C34" s="13" t="s">
        <v>387</v>
      </c>
      <c r="D34" s="20">
        <v>4</v>
      </c>
      <c r="E34" s="20">
        <v>5</v>
      </c>
      <c r="F34" s="20">
        <v>5</v>
      </c>
      <c r="G34" s="20"/>
      <c r="H34" s="20">
        <v>4</v>
      </c>
      <c r="I34" s="20">
        <v>5</v>
      </c>
      <c r="J34" s="20">
        <v>4</v>
      </c>
      <c r="K34" s="20">
        <v>5</v>
      </c>
      <c r="L34" s="20">
        <v>5</v>
      </c>
      <c r="M34" s="21">
        <v>6</v>
      </c>
      <c r="N34" s="18">
        <v>6</v>
      </c>
      <c r="O34" s="22">
        <v>0</v>
      </c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5" customHeight="1">
      <c r="A35" s="12">
        <v>19</v>
      </c>
      <c r="B35" s="18"/>
      <c r="C35" s="13" t="s">
        <v>388</v>
      </c>
      <c r="D35" s="20">
        <v>4</v>
      </c>
      <c r="E35" s="20">
        <v>5</v>
      </c>
      <c r="F35" s="20">
        <v>5</v>
      </c>
      <c r="G35" s="20"/>
      <c r="H35" s="20">
        <v>4</v>
      </c>
      <c r="I35" s="20">
        <v>4</v>
      </c>
      <c r="J35" s="20">
        <v>4</v>
      </c>
      <c r="K35" s="20">
        <v>4</v>
      </c>
      <c r="L35" s="20">
        <v>4</v>
      </c>
      <c r="M35" s="21">
        <v>0</v>
      </c>
      <c r="N35" s="18">
        <v>0</v>
      </c>
      <c r="O35" s="22">
        <v>0</v>
      </c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5" customHeight="1">
      <c r="A36" s="18">
        <v>20</v>
      </c>
      <c r="B36" s="18"/>
      <c r="C36" s="13" t="s">
        <v>389</v>
      </c>
      <c r="D36" s="20">
        <v>5</v>
      </c>
      <c r="E36" s="20">
        <v>4</v>
      </c>
      <c r="F36" s="20">
        <v>5</v>
      </c>
      <c r="G36" s="20"/>
      <c r="H36" s="20">
        <v>2</v>
      </c>
      <c r="I36" s="20">
        <v>4</v>
      </c>
      <c r="J36" s="20">
        <v>4</v>
      </c>
      <c r="K36" s="20">
        <v>4</v>
      </c>
      <c r="L36" s="20">
        <v>5</v>
      </c>
      <c r="M36" s="21">
        <v>0</v>
      </c>
      <c r="N36" s="18">
        <v>0</v>
      </c>
      <c r="O36" s="22">
        <v>0</v>
      </c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9.5" customHeight="1">
      <c r="A37" s="18">
        <v>21</v>
      </c>
      <c r="B37" s="18"/>
      <c r="C37" s="13" t="s">
        <v>390</v>
      </c>
      <c r="D37" s="20">
        <v>4</v>
      </c>
      <c r="E37" s="20">
        <v>5</v>
      </c>
      <c r="F37" s="20">
        <v>5</v>
      </c>
      <c r="G37" s="20"/>
      <c r="H37" s="20">
        <v>4</v>
      </c>
      <c r="I37" s="20">
        <v>5</v>
      </c>
      <c r="J37" s="20">
        <v>4</v>
      </c>
      <c r="K37" s="20">
        <v>4</v>
      </c>
      <c r="L37" s="20">
        <v>5</v>
      </c>
      <c r="M37" s="21">
        <v>0</v>
      </c>
      <c r="N37" s="18">
        <v>0</v>
      </c>
      <c r="O37" s="22">
        <v>0</v>
      </c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0.25" customHeight="1">
      <c r="A38" s="12">
        <v>22</v>
      </c>
      <c r="B38" s="12"/>
      <c r="C38" s="13" t="s">
        <v>391</v>
      </c>
      <c r="D38" s="14">
        <v>4</v>
      </c>
      <c r="E38" s="14">
        <v>4</v>
      </c>
      <c r="F38" s="14">
        <v>3</v>
      </c>
      <c r="G38" s="14"/>
      <c r="H38" s="14">
        <v>2</v>
      </c>
      <c r="I38" s="14">
        <v>4</v>
      </c>
      <c r="J38" s="20">
        <v>4</v>
      </c>
      <c r="K38" s="14">
        <v>3</v>
      </c>
      <c r="L38" s="14">
        <v>3</v>
      </c>
      <c r="M38" s="39">
        <v>0</v>
      </c>
      <c r="N38" s="12">
        <v>0</v>
      </c>
      <c r="O38" s="40">
        <v>0</v>
      </c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0.25" customHeight="1">
      <c r="A39" s="18">
        <v>23</v>
      </c>
      <c r="B39" s="18"/>
      <c r="C39" s="13" t="s">
        <v>392</v>
      </c>
      <c r="D39" s="20">
        <v>5</v>
      </c>
      <c r="E39" s="20">
        <v>5</v>
      </c>
      <c r="F39" s="20">
        <v>5</v>
      </c>
      <c r="G39" s="20"/>
      <c r="H39" s="20">
        <v>2</v>
      </c>
      <c r="I39" s="20">
        <v>2</v>
      </c>
      <c r="J39" s="86" t="s">
        <v>25</v>
      </c>
      <c r="K39" s="20">
        <v>4</v>
      </c>
      <c r="L39" s="20">
        <v>2</v>
      </c>
      <c r="M39" s="21">
        <v>20</v>
      </c>
      <c r="N39" s="18">
        <v>0</v>
      </c>
      <c r="O39" s="22">
        <v>20</v>
      </c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0.25" customHeight="1">
      <c r="A40" s="18">
        <v>24</v>
      </c>
      <c r="B40" s="18"/>
      <c r="C40" s="13" t="s">
        <v>393</v>
      </c>
      <c r="D40" s="20">
        <v>2</v>
      </c>
      <c r="E40" s="20" t="s">
        <v>25</v>
      </c>
      <c r="F40" s="20">
        <v>4</v>
      </c>
      <c r="G40" s="20"/>
      <c r="H40" s="20">
        <v>2</v>
      </c>
      <c r="I40" s="20">
        <v>2</v>
      </c>
      <c r="J40" s="87">
        <v>3</v>
      </c>
      <c r="K40" s="20">
        <v>3</v>
      </c>
      <c r="L40" s="20">
        <v>2</v>
      </c>
      <c r="M40" s="21">
        <v>18</v>
      </c>
      <c r="N40" s="18">
        <v>18</v>
      </c>
      <c r="O40" s="22">
        <v>0</v>
      </c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20.25" customHeight="1">
      <c r="A41" s="12">
        <v>25</v>
      </c>
      <c r="B41" s="18"/>
      <c r="C41" s="13"/>
      <c r="D41" s="20"/>
      <c r="E41" s="20"/>
      <c r="F41" s="20"/>
      <c r="G41" s="20"/>
      <c r="H41" s="20"/>
      <c r="I41" s="20"/>
      <c r="J41" s="87"/>
      <c r="K41" s="20"/>
      <c r="L41" s="20"/>
      <c r="M41" s="21"/>
      <c r="N41" s="18"/>
      <c r="O41" s="22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0.25" customHeight="1">
      <c r="A42" s="18">
        <v>26</v>
      </c>
      <c r="B42" s="18"/>
      <c r="C42" s="13"/>
      <c r="D42" s="20"/>
      <c r="E42" s="20"/>
      <c r="F42" s="20"/>
      <c r="G42" s="20"/>
      <c r="H42" s="20"/>
      <c r="I42" s="20"/>
      <c r="J42" s="65"/>
      <c r="K42" s="20"/>
      <c r="L42" s="20"/>
      <c r="M42" s="21"/>
      <c r="N42" s="18"/>
      <c r="O42" s="22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6.5" customHeight="1">
      <c r="A43" s="23"/>
      <c r="B43" s="23"/>
      <c r="C43" s="24" t="s">
        <v>43</v>
      </c>
      <c r="D43" s="25">
        <f>(D46*5+D49*2)/(D46+D49)</f>
        <v>3.875</v>
      </c>
      <c r="E43" s="25">
        <f t="shared" ref="E43:L43" si="0">AVERAGE(E17:E42)</f>
        <v>4.6363636363636367</v>
      </c>
      <c r="F43" s="25">
        <f t="shared" si="0"/>
        <v>4.75</v>
      </c>
      <c r="G43" s="25" t="e">
        <f t="shared" si="0"/>
        <v>#DIV/0!</v>
      </c>
      <c r="H43" s="25">
        <f t="shared" si="0"/>
        <v>2.875</v>
      </c>
      <c r="I43" s="25">
        <f t="shared" si="0"/>
        <v>3.5833333333333335</v>
      </c>
      <c r="J43" s="25">
        <f t="shared" si="0"/>
        <v>3.4782608695652173</v>
      </c>
      <c r="K43" s="25">
        <f t="shared" si="0"/>
        <v>3.9583333333333335</v>
      </c>
      <c r="L43" s="25">
        <f t="shared" si="0"/>
        <v>4.416666666666667</v>
      </c>
      <c r="M43" s="26">
        <f>N43+O43</f>
        <v>128</v>
      </c>
      <c r="N43" s="26">
        <f t="shared" ref="N43:O43" si="1">SUM(N17:N42)</f>
        <v>92</v>
      </c>
      <c r="O43" s="26">
        <f t="shared" si="1"/>
        <v>36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6.5" customHeight="1">
      <c r="A44" s="23"/>
      <c r="B44" s="23"/>
      <c r="C44" s="24" t="s">
        <v>44</v>
      </c>
      <c r="D44" s="27">
        <f t="shared" ref="D44:L44" si="2">(D46+D47+D48)/SUM(D46:D49)*100</f>
        <v>87.5</v>
      </c>
      <c r="E44" s="27">
        <f t="shared" si="2"/>
        <v>91.666666666666657</v>
      </c>
      <c r="F44" s="27">
        <f t="shared" si="2"/>
        <v>100</v>
      </c>
      <c r="G44" s="88" t="e">
        <f t="shared" si="2"/>
        <v>#DIV/0!</v>
      </c>
      <c r="H44" s="27">
        <f t="shared" si="2"/>
        <v>45.833333333333329</v>
      </c>
      <c r="I44" s="27">
        <f t="shared" si="2"/>
        <v>75</v>
      </c>
      <c r="J44" s="27">
        <f t="shared" si="2"/>
        <v>95.833333333333343</v>
      </c>
      <c r="K44" s="27">
        <f t="shared" si="2"/>
        <v>100</v>
      </c>
      <c r="L44" s="27">
        <f t="shared" si="2"/>
        <v>87.5</v>
      </c>
      <c r="M44" s="23"/>
      <c r="N44" s="23"/>
      <c r="O44" s="2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6.5" customHeight="1">
      <c r="A45" s="23"/>
      <c r="B45" s="23"/>
      <c r="C45" s="24" t="s">
        <v>45</v>
      </c>
      <c r="D45" s="27">
        <f t="shared" ref="D45:L45" si="3">(D46+D47)/SUM(D46:D49)*100</f>
        <v>79.166666666666657</v>
      </c>
      <c r="E45" s="27">
        <f t="shared" si="3"/>
        <v>83.333333333333343</v>
      </c>
      <c r="F45" s="27">
        <f t="shared" si="3"/>
        <v>80</v>
      </c>
      <c r="G45" s="27" t="e">
        <f t="shared" si="3"/>
        <v>#DIV/0!</v>
      </c>
      <c r="H45" s="27">
        <f t="shared" si="3"/>
        <v>41.666666666666671</v>
      </c>
      <c r="I45" s="27">
        <f t="shared" si="3"/>
        <v>70.833333333333343</v>
      </c>
      <c r="J45" s="27">
        <f t="shared" si="3"/>
        <v>45.833333333333329</v>
      </c>
      <c r="K45" s="27">
        <f t="shared" si="3"/>
        <v>75</v>
      </c>
      <c r="L45" s="27">
        <f t="shared" si="3"/>
        <v>83.333333333333343</v>
      </c>
      <c r="M45" s="23"/>
      <c r="N45" s="23"/>
      <c r="O45" s="2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6.5" customHeight="1">
      <c r="A46" s="23"/>
      <c r="B46" s="23"/>
      <c r="C46" s="24">
        <v>5</v>
      </c>
      <c r="D46" s="28">
        <f t="shared" ref="D46:E46" si="4">COUNTIF(D$17:D$42,"5")</f>
        <v>5</v>
      </c>
      <c r="E46" s="28">
        <f t="shared" si="4"/>
        <v>16</v>
      </c>
      <c r="F46" s="28">
        <f>COUNTIF(F$17:F$42,"зач")</f>
        <v>0</v>
      </c>
      <c r="G46" s="28">
        <f t="shared" ref="G46:L46" si="5">COUNTIF(G$17:G$42,"5")</f>
        <v>0</v>
      </c>
      <c r="H46" s="28">
        <f t="shared" si="5"/>
        <v>0</v>
      </c>
      <c r="I46" s="28">
        <f t="shared" si="5"/>
        <v>3</v>
      </c>
      <c r="J46" s="28">
        <f t="shared" si="5"/>
        <v>0</v>
      </c>
      <c r="K46" s="28">
        <f t="shared" si="5"/>
        <v>5</v>
      </c>
      <c r="L46" s="28">
        <f t="shared" si="5"/>
        <v>17</v>
      </c>
      <c r="M46" s="23"/>
      <c r="N46" s="23"/>
      <c r="O46" s="2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6.5" customHeight="1">
      <c r="A47" s="23"/>
      <c r="B47" s="23"/>
      <c r="C47" s="24">
        <v>4</v>
      </c>
      <c r="D47" s="28">
        <f t="shared" ref="D47:L47" si="6">COUNTIF(D$17:D$42,"4")</f>
        <v>14</v>
      </c>
      <c r="E47" s="28">
        <f t="shared" si="6"/>
        <v>4</v>
      </c>
      <c r="F47" s="28">
        <f t="shared" si="6"/>
        <v>4</v>
      </c>
      <c r="G47" s="28">
        <f t="shared" si="6"/>
        <v>0</v>
      </c>
      <c r="H47" s="28">
        <f t="shared" si="6"/>
        <v>10</v>
      </c>
      <c r="I47" s="28">
        <f t="shared" si="6"/>
        <v>14</v>
      </c>
      <c r="J47" s="28">
        <f t="shared" si="6"/>
        <v>11</v>
      </c>
      <c r="K47" s="28">
        <f t="shared" si="6"/>
        <v>13</v>
      </c>
      <c r="L47" s="28">
        <f t="shared" si="6"/>
        <v>3</v>
      </c>
      <c r="M47" s="23"/>
      <c r="N47" s="23"/>
      <c r="O47" s="2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6.5" customHeight="1">
      <c r="A48" s="23"/>
      <c r="B48" s="23"/>
      <c r="C48" s="24">
        <v>3</v>
      </c>
      <c r="D48" s="28">
        <f t="shared" ref="D48:L48" si="7">COUNTIF(D$17:D$42,"3")</f>
        <v>2</v>
      </c>
      <c r="E48" s="28">
        <f t="shared" si="7"/>
        <v>2</v>
      </c>
      <c r="F48" s="28">
        <f t="shared" si="7"/>
        <v>1</v>
      </c>
      <c r="G48" s="28">
        <f t="shared" si="7"/>
        <v>0</v>
      </c>
      <c r="H48" s="28">
        <f t="shared" si="7"/>
        <v>1</v>
      </c>
      <c r="I48" s="28">
        <f t="shared" si="7"/>
        <v>1</v>
      </c>
      <c r="J48" s="28">
        <f t="shared" si="7"/>
        <v>12</v>
      </c>
      <c r="K48" s="28">
        <f t="shared" si="7"/>
        <v>6</v>
      </c>
      <c r="L48" s="28">
        <f t="shared" si="7"/>
        <v>1</v>
      </c>
      <c r="M48" s="23"/>
      <c r="N48" s="23"/>
      <c r="O48" s="2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6.5" customHeight="1">
      <c r="A49" s="23"/>
      <c r="B49" s="23"/>
      <c r="C49" s="24">
        <v>2</v>
      </c>
      <c r="D49" s="28">
        <f t="shared" ref="D49:L49" si="8">COUNTIF(D$17:D$42,"2")+COUNTIF(D$17:D$41,"н/а")</f>
        <v>3</v>
      </c>
      <c r="E49" s="28">
        <f t="shared" si="8"/>
        <v>2</v>
      </c>
      <c r="F49" s="28">
        <f t="shared" si="8"/>
        <v>0</v>
      </c>
      <c r="G49" s="28">
        <f t="shared" si="8"/>
        <v>0</v>
      </c>
      <c r="H49" s="28">
        <f t="shared" si="8"/>
        <v>13</v>
      </c>
      <c r="I49" s="28">
        <f t="shared" si="8"/>
        <v>6</v>
      </c>
      <c r="J49" s="28">
        <f t="shared" si="8"/>
        <v>1</v>
      </c>
      <c r="K49" s="28">
        <f t="shared" si="8"/>
        <v>0</v>
      </c>
      <c r="L49" s="28">
        <f t="shared" si="8"/>
        <v>3</v>
      </c>
      <c r="M49" s="23"/>
      <c r="N49" s="23"/>
      <c r="O49" s="2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6.5" customHeight="1">
      <c r="A50" s="23"/>
      <c r="B50" s="23"/>
      <c r="C50" s="29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27.75" customHeight="1">
      <c r="A51" s="137" t="s">
        <v>46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23"/>
      <c r="N51" s="23"/>
      <c r="O51" s="2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20.25" customHeight="1">
      <c r="A52" s="137" t="s">
        <v>394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23"/>
      <c r="N52" s="23"/>
      <c r="O52" s="2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6.5" customHeight="1">
      <c r="A54" s="23"/>
      <c r="B54" s="23"/>
      <c r="C54" s="29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6.5" customHeight="1">
      <c r="A55" s="23"/>
      <c r="B55" s="23"/>
      <c r="C55" s="139" t="s">
        <v>48</v>
      </c>
      <c r="D55" s="138"/>
      <c r="E55" s="138"/>
      <c r="F55" s="138"/>
      <c r="G55" s="138"/>
      <c r="H55" s="138"/>
      <c r="I55" s="23"/>
      <c r="J55" s="23"/>
      <c r="K55" s="23"/>
      <c r="L55" s="23"/>
      <c r="M55" s="23"/>
      <c r="N55" s="23"/>
      <c r="O55" s="2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6.5" customHeight="1">
      <c r="A56" s="23"/>
      <c r="B56" s="23"/>
      <c r="C56" s="133" t="s">
        <v>49</v>
      </c>
      <c r="D56" s="134"/>
      <c r="E56" s="134"/>
      <c r="F56" s="134"/>
      <c r="G56" s="135"/>
      <c r="H56" s="140">
        <f>SUM(E46:E49)</f>
        <v>24</v>
      </c>
      <c r="I56" s="134"/>
      <c r="J56" s="134"/>
      <c r="K56" s="134"/>
      <c r="L56" s="135"/>
      <c r="M56" s="30"/>
      <c r="N56" s="23"/>
      <c r="O56" s="2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6.5" customHeight="1">
      <c r="A57" s="23"/>
      <c r="B57" s="23"/>
      <c r="C57" s="133" t="s">
        <v>50</v>
      </c>
      <c r="D57" s="134"/>
      <c r="E57" s="134"/>
      <c r="F57" s="134"/>
      <c r="G57" s="135"/>
      <c r="H57" s="140"/>
      <c r="I57" s="134"/>
      <c r="J57" s="134"/>
      <c r="K57" s="134"/>
      <c r="L57" s="135"/>
      <c r="M57" s="30"/>
      <c r="N57" s="23"/>
      <c r="O57" s="2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6.5" customHeight="1">
      <c r="A58" s="23"/>
      <c r="B58" s="23"/>
      <c r="C58" s="133" t="s">
        <v>51</v>
      </c>
      <c r="D58" s="134"/>
      <c r="E58" s="134"/>
      <c r="F58" s="134"/>
      <c r="G58" s="135"/>
      <c r="H58" s="140">
        <f>COUNTIF($B$17:$B$42,"ОТЛ")</f>
        <v>0</v>
      </c>
      <c r="I58" s="134"/>
      <c r="J58" s="134"/>
      <c r="K58" s="134"/>
      <c r="L58" s="135"/>
      <c r="M58" s="30"/>
      <c r="N58" s="23"/>
      <c r="O58" s="2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6.5" customHeight="1">
      <c r="A59" s="23"/>
      <c r="B59" s="23"/>
      <c r="C59" s="133" t="s">
        <v>52</v>
      </c>
      <c r="D59" s="134"/>
      <c r="E59" s="134"/>
      <c r="F59" s="134"/>
      <c r="G59" s="135"/>
      <c r="H59" s="140">
        <f>COUNTIF($B$17:$B$42,"4-5")</f>
        <v>0</v>
      </c>
      <c r="I59" s="134"/>
      <c r="J59" s="134"/>
      <c r="K59" s="134"/>
      <c r="L59" s="135"/>
      <c r="M59" s="30"/>
      <c r="N59" s="23"/>
      <c r="O59" s="2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6.5" customHeight="1">
      <c r="A60" s="23"/>
      <c r="B60" s="23"/>
      <c r="C60" s="133" t="s">
        <v>53</v>
      </c>
      <c r="D60" s="134"/>
      <c r="E60" s="134"/>
      <c r="F60" s="134"/>
      <c r="G60" s="135"/>
      <c r="H60" s="140">
        <f>COUNTIF($B$17:$B$42,"4")</f>
        <v>0</v>
      </c>
      <c r="I60" s="134"/>
      <c r="J60" s="134"/>
      <c r="K60" s="134"/>
      <c r="L60" s="135"/>
      <c r="M60" s="30"/>
      <c r="N60" s="23"/>
      <c r="O60" s="2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6.5" customHeight="1">
      <c r="A61" s="23"/>
      <c r="B61" s="23"/>
      <c r="C61" s="136" t="s">
        <v>54</v>
      </c>
      <c r="D61" s="134"/>
      <c r="E61" s="134"/>
      <c r="F61" s="134"/>
      <c r="G61" s="135"/>
      <c r="H61" s="140">
        <f>COUNTIF($B$17:$B$42,"1/3")</f>
        <v>0</v>
      </c>
      <c r="I61" s="134"/>
      <c r="J61" s="134"/>
      <c r="K61" s="134"/>
      <c r="L61" s="135"/>
      <c r="M61" s="30"/>
      <c r="N61" s="23"/>
      <c r="O61" s="2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6.5" customHeight="1">
      <c r="A62" s="23"/>
      <c r="B62" s="23"/>
      <c r="C62" s="133" t="s">
        <v>55</v>
      </c>
      <c r="D62" s="134"/>
      <c r="E62" s="134"/>
      <c r="F62" s="134"/>
      <c r="G62" s="135"/>
      <c r="H62" s="140">
        <f>COUNTIF($B$17:$B$42,"НСП")</f>
        <v>0</v>
      </c>
      <c r="I62" s="134"/>
      <c r="J62" s="134"/>
      <c r="K62" s="134"/>
      <c r="L62" s="135"/>
      <c r="M62" s="30"/>
      <c r="N62" s="23"/>
      <c r="O62" s="2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6.5" customHeight="1">
      <c r="A63" s="23"/>
      <c r="B63" s="23"/>
      <c r="C63" s="133" t="s">
        <v>56</v>
      </c>
      <c r="D63" s="134"/>
      <c r="E63" s="134"/>
      <c r="F63" s="134"/>
      <c r="G63" s="135"/>
      <c r="H63" s="140" t="e">
        <f t="shared" ref="H63:H64" si="9">AVERAGE(D44:L44)</f>
        <v>#DIV/0!</v>
      </c>
      <c r="I63" s="134"/>
      <c r="J63" s="134"/>
      <c r="K63" s="134"/>
      <c r="L63" s="135"/>
      <c r="M63" s="30"/>
      <c r="N63" s="23"/>
      <c r="O63" s="2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6.5" customHeight="1">
      <c r="A64" s="23"/>
      <c r="B64" s="23"/>
      <c r="C64" s="133" t="s">
        <v>57</v>
      </c>
      <c r="D64" s="134"/>
      <c r="E64" s="134"/>
      <c r="F64" s="134"/>
      <c r="G64" s="135"/>
      <c r="H64" s="140" t="e">
        <f t="shared" si="9"/>
        <v>#DIV/0!</v>
      </c>
      <c r="I64" s="134"/>
      <c r="J64" s="134"/>
      <c r="K64" s="134"/>
      <c r="L64" s="135"/>
      <c r="M64" s="30"/>
      <c r="N64" s="23"/>
      <c r="O64" s="2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6.5" customHeight="1">
      <c r="A65" s="23"/>
      <c r="B65" s="23"/>
      <c r="C65" s="133" t="s">
        <v>58</v>
      </c>
      <c r="D65" s="134"/>
      <c r="E65" s="134"/>
      <c r="F65" s="134"/>
      <c r="G65" s="135"/>
      <c r="H65" s="140" t="e">
        <f>AVERAGE(D43:L43)</f>
        <v>#DIV/0!</v>
      </c>
      <c r="I65" s="134"/>
      <c r="J65" s="134"/>
      <c r="K65" s="134"/>
      <c r="L65" s="135"/>
      <c r="M65" s="30"/>
      <c r="N65" s="23"/>
      <c r="O65" s="2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</row>
    <row r="69" spans="1:33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33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3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3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/>
    <row r="267" spans="1:33" ht="15.75" customHeight="1"/>
    <row r="268" spans="1:33" ht="15.75" customHeight="1"/>
    <row r="269" spans="1:33" ht="15.75" customHeight="1"/>
    <row r="270" spans="1:33" ht="15.75" customHeight="1"/>
    <row r="271" spans="1:33" ht="15.75" customHeight="1"/>
    <row r="272" spans="1:3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C64:G64"/>
    <mergeCell ref="C65:G65"/>
    <mergeCell ref="C61:G61"/>
    <mergeCell ref="H61:L61"/>
    <mergeCell ref="C62:G62"/>
    <mergeCell ref="H62:L62"/>
    <mergeCell ref="C63:G63"/>
    <mergeCell ref="H63:L63"/>
    <mergeCell ref="H64:L64"/>
    <mergeCell ref="H65:L65"/>
    <mergeCell ref="C58:G58"/>
    <mergeCell ref="H58:L58"/>
    <mergeCell ref="C59:G59"/>
    <mergeCell ref="H59:L59"/>
    <mergeCell ref="C60:G60"/>
    <mergeCell ref="H60:L60"/>
    <mergeCell ref="C55:H55"/>
    <mergeCell ref="C56:G56"/>
    <mergeCell ref="H56:L56"/>
    <mergeCell ref="H57:L57"/>
    <mergeCell ref="C57:G57"/>
    <mergeCell ref="G14:G15"/>
    <mergeCell ref="H14:H15"/>
    <mergeCell ref="L14:L15"/>
    <mergeCell ref="A51:L51"/>
    <mergeCell ref="A52:L52"/>
    <mergeCell ref="I14:I15"/>
    <mergeCell ref="J14:J15"/>
    <mergeCell ref="M13:O14"/>
    <mergeCell ref="K14:K15"/>
    <mergeCell ref="A1:O1"/>
    <mergeCell ref="A2:O2"/>
    <mergeCell ref="A9:O9"/>
    <mergeCell ref="A10:O10"/>
    <mergeCell ref="A11:O11"/>
    <mergeCell ref="A13:A15"/>
    <mergeCell ref="B13:B15"/>
    <mergeCell ref="C13:C15"/>
    <mergeCell ref="D13:L13"/>
    <mergeCell ref="D14:D15"/>
    <mergeCell ref="E14:E15"/>
    <mergeCell ref="F14:F15"/>
  </mergeCells>
  <conditionalFormatting sqref="D17:L42">
    <cfRule type="cellIs" dxfId="23" priority="1" operator="between">
      <formula>4</formula>
      <formula>5</formula>
    </cfRule>
    <cfRule type="cellIs" dxfId="22" priority="2" operator="equal">
      <formula>"н/а"</formula>
    </cfRule>
    <cfRule type="cellIs" dxfId="21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3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AJ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12" width="9.33203125" customWidth="1"/>
    <col min="13" max="13" width="9.5" customWidth="1"/>
    <col min="14" max="14" width="9.33203125" customWidth="1"/>
    <col min="15" max="15" width="12.5" customWidth="1"/>
    <col min="16" max="16" width="8.1640625" customWidth="1"/>
    <col min="17" max="30" width="8.83203125" customWidth="1"/>
    <col min="31" max="36" width="9.1640625" customWidth="1"/>
  </cols>
  <sheetData>
    <row r="1" spans="1:36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">
      <c r="A10" s="119" t="s">
        <v>395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23" t="s">
        <v>9</v>
      </c>
      <c r="P13" s="124"/>
      <c r="Q13" s="125"/>
      <c r="R13" s="3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53.5" customHeight="1">
      <c r="A14" s="121"/>
      <c r="B14" s="121"/>
      <c r="C14" s="121"/>
      <c r="D14" s="131" t="s">
        <v>165</v>
      </c>
      <c r="E14" s="131" t="s">
        <v>60</v>
      </c>
      <c r="F14" s="131" t="s">
        <v>334</v>
      </c>
      <c r="G14" s="131" t="s">
        <v>396</v>
      </c>
      <c r="H14" s="131" t="s">
        <v>397</v>
      </c>
      <c r="I14" s="131" t="s">
        <v>398</v>
      </c>
      <c r="J14" s="131" t="s">
        <v>399</v>
      </c>
      <c r="K14" s="131" t="s">
        <v>400</v>
      </c>
      <c r="L14" s="131" t="s">
        <v>401</v>
      </c>
      <c r="M14" s="131" t="s">
        <v>402</v>
      </c>
      <c r="N14" s="131" t="s">
        <v>249</v>
      </c>
      <c r="O14" s="126"/>
      <c r="P14" s="127"/>
      <c r="Q14" s="128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22"/>
      <c r="B15" s="121"/>
      <c r="C15" s="122"/>
      <c r="D15" s="122"/>
      <c r="E15" s="132"/>
      <c r="F15" s="122"/>
      <c r="G15" s="132"/>
      <c r="H15" s="122"/>
      <c r="I15" s="132"/>
      <c r="J15" s="132"/>
      <c r="K15" s="132"/>
      <c r="L15" s="132"/>
      <c r="M15" s="132"/>
      <c r="N15" s="132"/>
      <c r="O15" s="5" t="s">
        <v>17</v>
      </c>
      <c r="P15" s="6" t="s">
        <v>18</v>
      </c>
      <c r="Q15" s="7" t="s">
        <v>19</v>
      </c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>
      <c r="A16" s="8">
        <v>1</v>
      </c>
      <c r="B16" s="9">
        <v>2</v>
      </c>
      <c r="C16" s="9">
        <v>3</v>
      </c>
      <c r="D16" s="10">
        <v>4</v>
      </c>
      <c r="E16" s="9">
        <v>5</v>
      </c>
      <c r="F16" s="10">
        <v>6</v>
      </c>
      <c r="G16" s="9">
        <v>7</v>
      </c>
      <c r="H16" s="10">
        <v>8</v>
      </c>
      <c r="I16" s="9">
        <v>9</v>
      </c>
      <c r="J16" s="10">
        <v>10</v>
      </c>
      <c r="K16" s="9">
        <v>11</v>
      </c>
      <c r="L16" s="10">
        <v>12</v>
      </c>
      <c r="M16" s="9">
        <v>13</v>
      </c>
      <c r="N16" s="10">
        <v>14</v>
      </c>
      <c r="O16" s="8">
        <v>15</v>
      </c>
      <c r="P16" s="9">
        <v>16</v>
      </c>
      <c r="Q16" s="34">
        <v>17</v>
      </c>
      <c r="R16" s="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25" customHeight="1">
      <c r="A17" s="12">
        <v>1</v>
      </c>
      <c r="B17" s="12"/>
      <c r="C17" s="13" t="s">
        <v>403</v>
      </c>
      <c r="D17" s="14">
        <v>4</v>
      </c>
      <c r="E17" s="14">
        <v>4</v>
      </c>
      <c r="F17" s="14">
        <v>4</v>
      </c>
      <c r="G17" s="14">
        <v>3</v>
      </c>
      <c r="H17" s="14">
        <v>5</v>
      </c>
      <c r="I17" s="20" t="s">
        <v>25</v>
      </c>
      <c r="J17" s="14">
        <v>4</v>
      </c>
      <c r="K17" s="14">
        <v>4</v>
      </c>
      <c r="L17" s="14">
        <v>3</v>
      </c>
      <c r="M17" s="14">
        <v>3</v>
      </c>
      <c r="N17" s="89" t="s">
        <v>253</v>
      </c>
      <c r="O17" s="39">
        <v>24</v>
      </c>
      <c r="P17" s="12"/>
      <c r="Q17" s="40">
        <v>24</v>
      </c>
      <c r="R17" s="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25" customHeight="1">
      <c r="A18" s="18">
        <v>2</v>
      </c>
      <c r="B18" s="18"/>
      <c r="C18" s="13" t="s">
        <v>404</v>
      </c>
      <c r="D18" s="20">
        <v>3</v>
      </c>
      <c r="E18" s="20">
        <v>5</v>
      </c>
      <c r="F18" s="20" t="s">
        <v>25</v>
      </c>
      <c r="G18" s="20">
        <v>2</v>
      </c>
      <c r="H18" s="20">
        <v>4</v>
      </c>
      <c r="I18" s="20">
        <v>5</v>
      </c>
      <c r="J18" s="20" t="s">
        <v>25</v>
      </c>
      <c r="K18" s="20" t="s">
        <v>25</v>
      </c>
      <c r="L18" s="20">
        <v>3</v>
      </c>
      <c r="M18" s="20" t="s">
        <v>25</v>
      </c>
      <c r="N18" s="20" t="s">
        <v>253</v>
      </c>
      <c r="O18" s="21">
        <v>56</v>
      </c>
      <c r="P18" s="18"/>
      <c r="Q18" s="22">
        <v>56</v>
      </c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25" customHeight="1">
      <c r="A19" s="18">
        <v>3</v>
      </c>
      <c r="B19" s="18"/>
      <c r="C19" s="13" t="s">
        <v>405</v>
      </c>
      <c r="D19" s="20">
        <v>3</v>
      </c>
      <c r="E19" s="20" t="s">
        <v>64</v>
      </c>
      <c r="F19" s="20">
        <v>5</v>
      </c>
      <c r="G19" s="20">
        <v>5</v>
      </c>
      <c r="H19" s="20">
        <v>4</v>
      </c>
      <c r="I19" s="20">
        <v>5</v>
      </c>
      <c r="J19" s="20">
        <v>5</v>
      </c>
      <c r="K19" s="20">
        <v>5</v>
      </c>
      <c r="L19" s="20">
        <v>5</v>
      </c>
      <c r="M19" s="20">
        <v>4</v>
      </c>
      <c r="N19" s="20" t="s">
        <v>253</v>
      </c>
      <c r="O19" s="21">
        <v>16</v>
      </c>
      <c r="P19" s="18">
        <v>16</v>
      </c>
      <c r="Q19" s="22"/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25" customHeight="1">
      <c r="A20" s="12">
        <v>4</v>
      </c>
      <c r="B20" s="18"/>
      <c r="C20" s="13" t="s">
        <v>406</v>
      </c>
      <c r="D20" s="20" t="s">
        <v>25</v>
      </c>
      <c r="E20" s="20">
        <v>3</v>
      </c>
      <c r="F20" s="20" t="s">
        <v>25</v>
      </c>
      <c r="G20" s="20" t="s">
        <v>25</v>
      </c>
      <c r="H20" s="20" t="s">
        <v>25</v>
      </c>
      <c r="I20" s="20" t="s">
        <v>25</v>
      </c>
      <c r="J20" s="20" t="s">
        <v>25</v>
      </c>
      <c r="K20" s="20" t="s">
        <v>25</v>
      </c>
      <c r="L20" s="20" t="s">
        <v>25</v>
      </c>
      <c r="M20" s="20" t="s">
        <v>25</v>
      </c>
      <c r="N20" s="20" t="s">
        <v>253</v>
      </c>
      <c r="O20" s="21">
        <v>118</v>
      </c>
      <c r="P20" s="18"/>
      <c r="Q20" s="22">
        <v>118</v>
      </c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25" customHeight="1">
      <c r="A21" s="18">
        <v>5</v>
      </c>
      <c r="B21" s="18"/>
      <c r="C21" s="13" t="s">
        <v>407</v>
      </c>
      <c r="D21" s="20">
        <v>5</v>
      </c>
      <c r="E21" s="20">
        <v>3</v>
      </c>
      <c r="F21" s="20">
        <v>5</v>
      </c>
      <c r="G21" s="20">
        <v>5</v>
      </c>
      <c r="H21" s="20">
        <v>5</v>
      </c>
      <c r="I21" s="20">
        <v>5</v>
      </c>
      <c r="J21" s="20">
        <v>5</v>
      </c>
      <c r="K21" s="20">
        <v>4</v>
      </c>
      <c r="L21" s="20">
        <v>5</v>
      </c>
      <c r="M21" s="20">
        <v>5</v>
      </c>
      <c r="N21" s="20" t="s">
        <v>253</v>
      </c>
      <c r="O21" s="21">
        <v>8</v>
      </c>
      <c r="P21" s="18">
        <v>8</v>
      </c>
      <c r="Q21" s="22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25" customHeight="1">
      <c r="A22" s="18">
        <v>6</v>
      </c>
      <c r="B22" s="18"/>
      <c r="C22" s="13" t="s">
        <v>408</v>
      </c>
      <c r="D22" s="20">
        <v>3</v>
      </c>
      <c r="E22" s="20">
        <v>3</v>
      </c>
      <c r="F22" s="20">
        <v>3</v>
      </c>
      <c r="G22" s="20" t="s">
        <v>25</v>
      </c>
      <c r="H22" s="20">
        <v>4</v>
      </c>
      <c r="I22" s="20" t="s">
        <v>25</v>
      </c>
      <c r="J22" s="20" t="s">
        <v>25</v>
      </c>
      <c r="K22" s="20" t="s">
        <v>25</v>
      </c>
      <c r="L22" s="20" t="s">
        <v>25</v>
      </c>
      <c r="M22" s="20">
        <v>3</v>
      </c>
      <c r="N22" s="20" t="s">
        <v>253</v>
      </c>
      <c r="O22" s="21">
        <v>38</v>
      </c>
      <c r="P22" s="18">
        <v>26</v>
      </c>
      <c r="Q22" s="22">
        <v>12</v>
      </c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25" customHeight="1">
      <c r="A23" s="12">
        <v>7</v>
      </c>
      <c r="B23" s="18"/>
      <c r="C23" s="13" t="s">
        <v>409</v>
      </c>
      <c r="D23" s="20">
        <v>5</v>
      </c>
      <c r="E23" s="20">
        <v>3</v>
      </c>
      <c r="F23" s="20">
        <v>4</v>
      </c>
      <c r="G23" s="20">
        <v>3</v>
      </c>
      <c r="H23" s="20">
        <v>5</v>
      </c>
      <c r="I23" s="20">
        <v>5</v>
      </c>
      <c r="J23" s="20">
        <v>4</v>
      </c>
      <c r="K23" s="20">
        <v>5</v>
      </c>
      <c r="L23" s="20">
        <v>4</v>
      </c>
      <c r="M23" s="20">
        <v>4</v>
      </c>
      <c r="N23" s="20" t="s">
        <v>253</v>
      </c>
      <c r="O23" s="21">
        <v>14</v>
      </c>
      <c r="P23" s="18">
        <v>14</v>
      </c>
      <c r="Q23" s="22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25" customHeight="1">
      <c r="A24" s="18">
        <v>8</v>
      </c>
      <c r="B24" s="18"/>
      <c r="C24" s="13" t="s">
        <v>410</v>
      </c>
      <c r="D24" s="20">
        <v>4</v>
      </c>
      <c r="E24" s="20">
        <v>3</v>
      </c>
      <c r="F24" s="20">
        <v>3</v>
      </c>
      <c r="G24" s="20">
        <v>3</v>
      </c>
      <c r="H24" s="20">
        <v>5</v>
      </c>
      <c r="I24" s="20">
        <v>4</v>
      </c>
      <c r="J24" s="20">
        <v>3</v>
      </c>
      <c r="K24" s="20">
        <v>3</v>
      </c>
      <c r="L24" s="20" t="s">
        <v>25</v>
      </c>
      <c r="M24" s="20">
        <v>2</v>
      </c>
      <c r="N24" s="20" t="s">
        <v>253</v>
      </c>
      <c r="O24" s="21">
        <v>26</v>
      </c>
      <c r="P24" s="18"/>
      <c r="Q24" s="22">
        <v>26</v>
      </c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25" customHeight="1">
      <c r="A25" s="18">
        <v>9</v>
      </c>
      <c r="B25" s="18"/>
      <c r="C25" s="13" t="s">
        <v>411</v>
      </c>
      <c r="D25" s="20">
        <v>4</v>
      </c>
      <c r="E25" s="20" t="s">
        <v>25</v>
      </c>
      <c r="F25" s="20">
        <v>3</v>
      </c>
      <c r="G25" s="20">
        <v>3</v>
      </c>
      <c r="H25" s="20" t="s">
        <v>25</v>
      </c>
      <c r="I25" s="20" t="s">
        <v>25</v>
      </c>
      <c r="J25" s="20">
        <v>3</v>
      </c>
      <c r="K25" s="20">
        <v>4</v>
      </c>
      <c r="L25" s="20" t="s">
        <v>25</v>
      </c>
      <c r="M25" s="20">
        <v>3</v>
      </c>
      <c r="N25" s="14" t="s">
        <v>253</v>
      </c>
      <c r="O25" s="21">
        <v>32</v>
      </c>
      <c r="P25" s="18"/>
      <c r="Q25" s="22">
        <v>32</v>
      </c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25" customHeight="1">
      <c r="A26" s="12">
        <v>10</v>
      </c>
      <c r="B26" s="18"/>
      <c r="C26" s="13" t="s">
        <v>412</v>
      </c>
      <c r="D26" s="20" t="s">
        <v>25</v>
      </c>
      <c r="E26" s="20">
        <v>3</v>
      </c>
      <c r="F26" s="20" t="s">
        <v>25</v>
      </c>
      <c r="G26" s="20">
        <v>2</v>
      </c>
      <c r="H26" s="20" t="s">
        <v>25</v>
      </c>
      <c r="I26" s="20" t="s">
        <v>25</v>
      </c>
      <c r="J26" s="20">
        <v>3</v>
      </c>
      <c r="K26" s="20" t="s">
        <v>25</v>
      </c>
      <c r="L26" s="20" t="s">
        <v>25</v>
      </c>
      <c r="M26" s="20">
        <v>2</v>
      </c>
      <c r="N26" s="20" t="s">
        <v>253</v>
      </c>
      <c r="O26" s="21">
        <v>46</v>
      </c>
      <c r="P26" s="18"/>
      <c r="Q26" s="22">
        <v>46</v>
      </c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25" customHeight="1">
      <c r="A27" s="18">
        <v>11</v>
      </c>
      <c r="B27" s="18"/>
      <c r="C27" s="13" t="s">
        <v>413</v>
      </c>
      <c r="D27" s="20">
        <v>3</v>
      </c>
      <c r="E27" s="20">
        <v>5</v>
      </c>
      <c r="F27" s="20">
        <v>3</v>
      </c>
      <c r="G27" s="20">
        <v>3</v>
      </c>
      <c r="H27" s="20">
        <v>5</v>
      </c>
      <c r="I27" s="20" t="s">
        <v>25</v>
      </c>
      <c r="J27" s="20">
        <v>3</v>
      </c>
      <c r="K27" s="20">
        <v>3</v>
      </c>
      <c r="L27" s="20">
        <v>4</v>
      </c>
      <c r="M27" s="20">
        <v>3</v>
      </c>
      <c r="N27" s="20" t="s">
        <v>253</v>
      </c>
      <c r="O27" s="21">
        <v>12</v>
      </c>
      <c r="P27" s="18"/>
      <c r="Q27" s="22">
        <v>12</v>
      </c>
      <c r="R27" s="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25" customHeight="1">
      <c r="A28" s="18">
        <v>12</v>
      </c>
      <c r="B28" s="18"/>
      <c r="C28" s="13" t="s">
        <v>414</v>
      </c>
      <c r="D28" s="20">
        <v>3</v>
      </c>
      <c r="E28" s="20">
        <v>3</v>
      </c>
      <c r="F28" s="20">
        <v>4</v>
      </c>
      <c r="G28" s="20">
        <v>3</v>
      </c>
      <c r="H28" s="20">
        <v>4</v>
      </c>
      <c r="I28" s="20">
        <v>5</v>
      </c>
      <c r="J28" s="20">
        <v>4</v>
      </c>
      <c r="K28" s="20">
        <v>3</v>
      </c>
      <c r="L28" s="20">
        <v>5</v>
      </c>
      <c r="M28" s="20">
        <v>3</v>
      </c>
      <c r="N28" s="20" t="s">
        <v>253</v>
      </c>
      <c r="O28" s="21">
        <v>10</v>
      </c>
      <c r="P28" s="18"/>
      <c r="Q28" s="22">
        <v>10</v>
      </c>
      <c r="R28" s="3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25" customHeight="1">
      <c r="A29" s="12">
        <v>13</v>
      </c>
      <c r="B29" s="18"/>
      <c r="C29" s="13" t="s">
        <v>415</v>
      </c>
      <c r="D29" s="20" t="s">
        <v>25</v>
      </c>
      <c r="E29" s="20">
        <v>4</v>
      </c>
      <c r="F29" s="20" t="s">
        <v>25</v>
      </c>
      <c r="G29" s="20" t="s">
        <v>25</v>
      </c>
      <c r="H29" s="20">
        <v>4</v>
      </c>
      <c r="I29" s="20" t="s">
        <v>25</v>
      </c>
      <c r="J29" s="20" t="s">
        <v>25</v>
      </c>
      <c r="K29" s="20" t="s">
        <v>25</v>
      </c>
      <c r="L29" s="20" t="s">
        <v>25</v>
      </c>
      <c r="M29" s="20">
        <v>2</v>
      </c>
      <c r="N29" s="20" t="s">
        <v>253</v>
      </c>
      <c r="O29" s="21">
        <v>96</v>
      </c>
      <c r="P29" s="18"/>
      <c r="Q29" s="22">
        <v>96</v>
      </c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25" customHeight="1">
      <c r="A30" s="18">
        <v>14</v>
      </c>
      <c r="B30" s="18"/>
      <c r="C30" s="13" t="s">
        <v>416</v>
      </c>
      <c r="D30" s="20" t="s">
        <v>25</v>
      </c>
      <c r="E30" s="20" t="s">
        <v>25</v>
      </c>
      <c r="F30" s="20" t="s">
        <v>25</v>
      </c>
      <c r="G30" s="20" t="s">
        <v>25</v>
      </c>
      <c r="H30" s="20" t="s">
        <v>25</v>
      </c>
      <c r="I30" s="20" t="s">
        <v>25</v>
      </c>
      <c r="J30" s="20" t="s">
        <v>25</v>
      </c>
      <c r="K30" s="20" t="s">
        <v>25</v>
      </c>
      <c r="L30" s="20" t="s">
        <v>25</v>
      </c>
      <c r="M30" s="20" t="s">
        <v>25</v>
      </c>
      <c r="N30" s="20" t="s">
        <v>253</v>
      </c>
      <c r="O30" s="21"/>
      <c r="P30" s="18"/>
      <c r="Q30" s="22"/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8">
        <v>15</v>
      </c>
      <c r="B31" s="18"/>
      <c r="C31" s="13" t="s">
        <v>417</v>
      </c>
      <c r="D31" s="20" t="s">
        <v>25</v>
      </c>
      <c r="E31" s="20" t="s">
        <v>25</v>
      </c>
      <c r="F31" s="20" t="s">
        <v>25</v>
      </c>
      <c r="G31" s="20" t="s">
        <v>25</v>
      </c>
      <c r="H31" s="20" t="s">
        <v>25</v>
      </c>
      <c r="I31" s="20" t="s">
        <v>25</v>
      </c>
      <c r="J31" s="20" t="s">
        <v>25</v>
      </c>
      <c r="K31" s="20" t="s">
        <v>25</v>
      </c>
      <c r="L31" s="20" t="s">
        <v>25</v>
      </c>
      <c r="M31" s="20" t="s">
        <v>25</v>
      </c>
      <c r="N31" s="20" t="s">
        <v>253</v>
      </c>
      <c r="O31" s="21">
        <v>128</v>
      </c>
      <c r="P31" s="18"/>
      <c r="Q31" s="22">
        <v>128</v>
      </c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2">
        <v>16</v>
      </c>
      <c r="B32" s="18"/>
      <c r="C32" s="13" t="s">
        <v>418</v>
      </c>
      <c r="D32" s="20">
        <v>4</v>
      </c>
      <c r="E32" s="20">
        <v>5</v>
      </c>
      <c r="F32" s="20" t="s">
        <v>25</v>
      </c>
      <c r="G32" s="20">
        <v>2</v>
      </c>
      <c r="H32" s="20">
        <v>5</v>
      </c>
      <c r="I32" s="20">
        <v>4</v>
      </c>
      <c r="J32" s="20">
        <v>3</v>
      </c>
      <c r="K32" s="20">
        <v>3</v>
      </c>
      <c r="L32" s="20" t="s">
        <v>25</v>
      </c>
      <c r="M32" s="20" t="s">
        <v>25</v>
      </c>
      <c r="N32" s="20" t="s">
        <v>253</v>
      </c>
      <c r="O32" s="21">
        <v>34</v>
      </c>
      <c r="P32" s="18"/>
      <c r="Q32" s="22">
        <v>34</v>
      </c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>
      <c r="A33" s="18">
        <v>17</v>
      </c>
      <c r="B33" s="18"/>
      <c r="C33" s="13" t="s">
        <v>419</v>
      </c>
      <c r="D33" s="20">
        <v>4</v>
      </c>
      <c r="E33" s="20">
        <v>3</v>
      </c>
      <c r="F33" s="20">
        <v>5</v>
      </c>
      <c r="G33" s="20">
        <v>5</v>
      </c>
      <c r="H33" s="20">
        <v>5</v>
      </c>
      <c r="I33" s="20">
        <v>5</v>
      </c>
      <c r="J33" s="20">
        <v>4</v>
      </c>
      <c r="K33" s="20">
        <v>5</v>
      </c>
      <c r="L33" s="20">
        <v>5</v>
      </c>
      <c r="M33" s="20">
        <v>5</v>
      </c>
      <c r="N33" s="20" t="s">
        <v>253</v>
      </c>
      <c r="O33" s="21">
        <v>18</v>
      </c>
      <c r="P33" s="18">
        <v>18</v>
      </c>
      <c r="Q33" s="22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8">
        <v>18</v>
      </c>
      <c r="B34" s="18"/>
      <c r="C34" s="13" t="s">
        <v>420</v>
      </c>
      <c r="D34" s="20" t="s">
        <v>25</v>
      </c>
      <c r="E34" s="20">
        <v>3</v>
      </c>
      <c r="F34" s="20" t="s">
        <v>25</v>
      </c>
      <c r="G34" s="20">
        <v>2</v>
      </c>
      <c r="H34" s="90">
        <v>4</v>
      </c>
      <c r="I34" s="20" t="s">
        <v>25</v>
      </c>
      <c r="J34" s="20">
        <v>3</v>
      </c>
      <c r="K34" s="20">
        <v>2</v>
      </c>
      <c r="L34" s="20" t="s">
        <v>25</v>
      </c>
      <c r="M34" s="20">
        <v>3</v>
      </c>
      <c r="N34" s="20" t="s">
        <v>253</v>
      </c>
      <c r="O34" s="21">
        <v>36</v>
      </c>
      <c r="P34" s="18">
        <v>12</v>
      </c>
      <c r="Q34" s="22">
        <v>24</v>
      </c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2">
        <v>19</v>
      </c>
      <c r="B35" s="18"/>
      <c r="C35" s="13" t="s">
        <v>421</v>
      </c>
      <c r="D35" s="20">
        <v>4</v>
      </c>
      <c r="E35" s="20">
        <v>3</v>
      </c>
      <c r="F35" s="20" t="s">
        <v>25</v>
      </c>
      <c r="G35" s="20">
        <v>2</v>
      </c>
      <c r="H35" s="20">
        <v>5</v>
      </c>
      <c r="I35" s="20">
        <v>4</v>
      </c>
      <c r="J35" s="20" t="s">
        <v>25</v>
      </c>
      <c r="K35" s="20" t="s">
        <v>25</v>
      </c>
      <c r="L35" s="20" t="s">
        <v>25</v>
      </c>
      <c r="M35" s="20">
        <v>2</v>
      </c>
      <c r="N35" s="20" t="s">
        <v>253</v>
      </c>
      <c r="O35" s="21">
        <v>28</v>
      </c>
      <c r="P35" s="18"/>
      <c r="Q35" s="22">
        <v>28</v>
      </c>
      <c r="R35" s="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>
      <c r="A36" s="18">
        <v>20</v>
      </c>
      <c r="B36" s="18"/>
      <c r="C36" s="13" t="s">
        <v>422</v>
      </c>
      <c r="D36" s="20">
        <v>5</v>
      </c>
      <c r="E36" s="20">
        <v>3</v>
      </c>
      <c r="F36" s="20" t="s">
        <v>25</v>
      </c>
      <c r="G36" s="20">
        <v>2</v>
      </c>
      <c r="H36" s="20">
        <v>5</v>
      </c>
      <c r="I36" s="20">
        <v>3</v>
      </c>
      <c r="J36" s="20" t="s">
        <v>25</v>
      </c>
      <c r="K36" s="20">
        <v>4</v>
      </c>
      <c r="L36" s="20">
        <v>5</v>
      </c>
      <c r="M36" s="20">
        <v>3</v>
      </c>
      <c r="N36" s="20" t="s">
        <v>253</v>
      </c>
      <c r="O36" s="21">
        <v>16</v>
      </c>
      <c r="P36" s="18"/>
      <c r="Q36" s="22">
        <v>16</v>
      </c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20.25" customHeight="1">
      <c r="A37" s="12">
        <v>21</v>
      </c>
      <c r="B37" s="12"/>
      <c r="C37" s="13" t="s">
        <v>423</v>
      </c>
      <c r="D37" s="14">
        <v>5</v>
      </c>
      <c r="E37" s="14" t="s">
        <v>64</v>
      </c>
      <c r="F37" s="14">
        <v>5</v>
      </c>
      <c r="G37" s="14">
        <v>5</v>
      </c>
      <c r="H37" s="14">
        <v>5</v>
      </c>
      <c r="I37" s="14">
        <v>5</v>
      </c>
      <c r="J37" s="14">
        <v>4</v>
      </c>
      <c r="K37" s="14">
        <v>5</v>
      </c>
      <c r="L37" s="14">
        <v>5</v>
      </c>
      <c r="M37" s="14">
        <v>5</v>
      </c>
      <c r="N37" s="14" t="s">
        <v>253</v>
      </c>
      <c r="O37" s="39">
        <v>18</v>
      </c>
      <c r="P37" s="12">
        <v>18</v>
      </c>
      <c r="Q37" s="40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0.25" customHeight="1">
      <c r="A38" s="18">
        <v>22</v>
      </c>
      <c r="B38" s="18"/>
      <c r="C38" s="13" t="s">
        <v>424</v>
      </c>
      <c r="D38" s="20" t="s">
        <v>25</v>
      </c>
      <c r="E38" s="20"/>
      <c r="F38" s="20" t="s">
        <v>25</v>
      </c>
      <c r="G38" s="20">
        <v>4</v>
      </c>
      <c r="H38" s="20"/>
      <c r="I38" s="20" t="s">
        <v>25</v>
      </c>
      <c r="J38" s="20">
        <v>3</v>
      </c>
      <c r="K38" s="20">
        <v>3</v>
      </c>
      <c r="L38" s="20" t="s">
        <v>25</v>
      </c>
      <c r="M38" s="20">
        <v>3</v>
      </c>
      <c r="N38" s="20" t="s">
        <v>253</v>
      </c>
      <c r="O38" s="21"/>
      <c r="P38" s="18"/>
      <c r="Q38" s="22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20.25" customHeight="1">
      <c r="A39" s="12">
        <v>23</v>
      </c>
      <c r="B39" s="18"/>
      <c r="C39" s="13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 t="s">
        <v>253</v>
      </c>
      <c r="O39" s="21"/>
      <c r="P39" s="18"/>
      <c r="Q39" s="22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20.25" customHeight="1">
      <c r="A40" s="12">
        <v>24</v>
      </c>
      <c r="B40" s="18"/>
      <c r="C40" s="13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 t="s">
        <v>253</v>
      </c>
      <c r="O40" s="21"/>
      <c r="P40" s="18"/>
      <c r="Q40" s="22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0.25" customHeight="1">
      <c r="A41" s="18">
        <v>25</v>
      </c>
      <c r="B41" s="18"/>
      <c r="C41" s="13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 t="s">
        <v>253</v>
      </c>
      <c r="O41" s="21"/>
      <c r="P41" s="18"/>
      <c r="Q41" s="22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5" customHeight="1">
      <c r="A42" s="23"/>
      <c r="B42" s="23"/>
      <c r="C42" s="24" t="s">
        <v>43</v>
      </c>
      <c r="D42" s="25">
        <f>(D45*5+D48*2)/(D45+D48)</f>
        <v>3.0909090909090908</v>
      </c>
      <c r="E42" s="25">
        <f t="shared" ref="E42:M42" si="0">AVERAGE(E17:E41)</f>
        <v>3.5</v>
      </c>
      <c r="F42" s="25">
        <f t="shared" si="0"/>
        <v>4</v>
      </c>
      <c r="G42" s="25">
        <f t="shared" si="0"/>
        <v>3.1764705882352939</v>
      </c>
      <c r="H42" s="25">
        <f t="shared" si="0"/>
        <v>4.625</v>
      </c>
      <c r="I42" s="25">
        <f t="shared" si="0"/>
        <v>4.5454545454545459</v>
      </c>
      <c r="J42" s="25">
        <f t="shared" si="0"/>
        <v>3.6428571428571428</v>
      </c>
      <c r="K42" s="25">
        <f t="shared" si="0"/>
        <v>3.7857142857142856</v>
      </c>
      <c r="L42" s="25">
        <f t="shared" si="0"/>
        <v>4.4000000000000004</v>
      </c>
      <c r="M42" s="25">
        <f t="shared" si="0"/>
        <v>3.2352941176470589</v>
      </c>
      <c r="N42" s="25" t="e">
        <f>AVERAGE(N18:N41)</f>
        <v>#DIV/0!</v>
      </c>
      <c r="O42" s="26">
        <f>P42+Q42</f>
        <v>756</v>
      </c>
      <c r="P42" s="26">
        <f>SUM(P17:P36)</f>
        <v>94</v>
      </c>
      <c r="Q42" s="26">
        <f>SUM(Q17:Q41)</f>
        <v>662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 t="s">
        <v>44</v>
      </c>
      <c r="D43" s="27">
        <f t="shared" ref="D43:N43" si="1">(D45+D46+D47)/SUM(D45:D48)*100</f>
        <v>68.181818181818173</v>
      </c>
      <c r="E43" s="27">
        <f t="shared" si="1"/>
        <v>81.25</v>
      </c>
      <c r="F43" s="27">
        <f t="shared" si="1"/>
        <v>50</v>
      </c>
      <c r="G43" s="27">
        <f t="shared" si="1"/>
        <v>50</v>
      </c>
      <c r="H43" s="27">
        <f t="shared" si="1"/>
        <v>76.19047619047619</v>
      </c>
      <c r="I43" s="27">
        <f t="shared" si="1"/>
        <v>50</v>
      </c>
      <c r="J43" s="27">
        <f t="shared" si="1"/>
        <v>63.636363636363633</v>
      </c>
      <c r="K43" s="27">
        <f t="shared" si="1"/>
        <v>59.090909090909093</v>
      </c>
      <c r="L43" s="27">
        <f t="shared" si="1"/>
        <v>45.454545454545453</v>
      </c>
      <c r="M43" s="27">
        <f t="shared" si="1"/>
        <v>59.090909090909093</v>
      </c>
      <c r="N43" s="27">
        <f t="shared" si="1"/>
        <v>0</v>
      </c>
      <c r="O43" s="23"/>
      <c r="P43" s="23"/>
      <c r="Q43" s="2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customHeight="1">
      <c r="A44" s="23"/>
      <c r="B44" s="23"/>
      <c r="C44" s="24" t="s">
        <v>45</v>
      </c>
      <c r="D44" s="27">
        <f t="shared" ref="D44:N44" si="2">(D45+D46)/SUM(D45:D48)*100</f>
        <v>45.454545454545453</v>
      </c>
      <c r="E44" s="27">
        <f t="shared" si="2"/>
        <v>12.5</v>
      </c>
      <c r="F44" s="27">
        <f t="shared" si="2"/>
        <v>31.818181818181817</v>
      </c>
      <c r="G44" s="27">
        <f t="shared" si="2"/>
        <v>22.727272727272727</v>
      </c>
      <c r="H44" s="27">
        <f t="shared" si="2"/>
        <v>76.19047619047619</v>
      </c>
      <c r="I44" s="27">
        <f t="shared" si="2"/>
        <v>45.454545454545453</v>
      </c>
      <c r="J44" s="27">
        <f t="shared" si="2"/>
        <v>31.818181818181817</v>
      </c>
      <c r="K44" s="27">
        <f t="shared" si="2"/>
        <v>36.363636363636367</v>
      </c>
      <c r="L44" s="27">
        <f t="shared" si="2"/>
        <v>36.363636363636367</v>
      </c>
      <c r="M44" s="27">
        <f t="shared" si="2"/>
        <v>22.727272727272727</v>
      </c>
      <c r="N44" s="27">
        <f t="shared" si="2"/>
        <v>0</v>
      </c>
      <c r="O44" s="23"/>
      <c r="P44" s="23"/>
      <c r="Q44" s="2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 customHeight="1">
      <c r="A45" s="23"/>
      <c r="B45" s="23"/>
      <c r="C45" s="24">
        <v>5</v>
      </c>
      <c r="D45" s="28">
        <f>COUNTIF(D$17:D$41,"5")</f>
        <v>4</v>
      </c>
      <c r="E45" s="28">
        <f>COUNTIF(E$17:E$41,"зач")</f>
        <v>0</v>
      </c>
      <c r="F45" s="28">
        <f t="shared" ref="F45:M45" si="3">COUNTIF(F$17:F$41,"5")</f>
        <v>4</v>
      </c>
      <c r="G45" s="28">
        <f t="shared" si="3"/>
        <v>4</v>
      </c>
      <c r="H45" s="28">
        <f t="shared" si="3"/>
        <v>10</v>
      </c>
      <c r="I45" s="28">
        <f t="shared" si="3"/>
        <v>7</v>
      </c>
      <c r="J45" s="28">
        <f t="shared" si="3"/>
        <v>2</v>
      </c>
      <c r="K45" s="28">
        <f t="shared" si="3"/>
        <v>4</v>
      </c>
      <c r="L45" s="28">
        <f t="shared" si="3"/>
        <v>6</v>
      </c>
      <c r="M45" s="28">
        <f t="shared" si="3"/>
        <v>3</v>
      </c>
      <c r="N45" s="28">
        <f>COUNTIF(N$18:N$41,"5")</f>
        <v>0</v>
      </c>
      <c r="O45" s="23"/>
      <c r="P45" s="23"/>
      <c r="Q45" s="2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 customHeight="1">
      <c r="A46" s="23"/>
      <c r="B46" s="23"/>
      <c r="C46" s="24">
        <v>4</v>
      </c>
      <c r="D46" s="28">
        <f t="shared" ref="D46:M46" si="4">COUNTIF(D$17:D$41,"4")</f>
        <v>6</v>
      </c>
      <c r="E46" s="28">
        <f t="shared" si="4"/>
        <v>2</v>
      </c>
      <c r="F46" s="28">
        <f t="shared" si="4"/>
        <v>3</v>
      </c>
      <c r="G46" s="28">
        <f t="shared" si="4"/>
        <v>1</v>
      </c>
      <c r="H46" s="28">
        <f t="shared" si="4"/>
        <v>6</v>
      </c>
      <c r="I46" s="28">
        <f t="shared" si="4"/>
        <v>3</v>
      </c>
      <c r="J46" s="28">
        <f t="shared" si="4"/>
        <v>5</v>
      </c>
      <c r="K46" s="28">
        <f t="shared" si="4"/>
        <v>4</v>
      </c>
      <c r="L46" s="28">
        <f t="shared" si="4"/>
        <v>2</v>
      </c>
      <c r="M46" s="28">
        <f t="shared" si="4"/>
        <v>2</v>
      </c>
      <c r="N46" s="28">
        <f>COUNTIF(N$18:N$41,"4")</f>
        <v>0</v>
      </c>
      <c r="O46" s="23"/>
      <c r="P46" s="23"/>
      <c r="Q46" s="2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 customHeight="1">
      <c r="A47" s="23"/>
      <c r="B47" s="23"/>
      <c r="C47" s="24">
        <v>3</v>
      </c>
      <c r="D47" s="28">
        <f t="shared" ref="D47:M47" si="5">COUNTIF(D$17:D$41,"3")</f>
        <v>5</v>
      </c>
      <c r="E47" s="28">
        <f t="shared" si="5"/>
        <v>11</v>
      </c>
      <c r="F47" s="28">
        <f t="shared" si="5"/>
        <v>4</v>
      </c>
      <c r="G47" s="28">
        <f t="shared" si="5"/>
        <v>6</v>
      </c>
      <c r="H47" s="28">
        <f t="shared" si="5"/>
        <v>0</v>
      </c>
      <c r="I47" s="28">
        <f t="shared" si="5"/>
        <v>1</v>
      </c>
      <c r="J47" s="28">
        <f t="shared" si="5"/>
        <v>7</v>
      </c>
      <c r="K47" s="28">
        <f t="shared" si="5"/>
        <v>5</v>
      </c>
      <c r="L47" s="28">
        <f t="shared" si="5"/>
        <v>2</v>
      </c>
      <c r="M47" s="28">
        <f t="shared" si="5"/>
        <v>8</v>
      </c>
      <c r="N47" s="28">
        <f>COUNTIF(N$18:N$41,"3")</f>
        <v>0</v>
      </c>
      <c r="O47" s="23"/>
      <c r="P47" s="23"/>
      <c r="Q47" s="2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 customHeight="1">
      <c r="A48" s="23"/>
      <c r="B48" s="23"/>
      <c r="C48" s="24">
        <v>2</v>
      </c>
      <c r="D48" s="28">
        <f t="shared" ref="D48:M48" si="6">COUNTIF(D$17:D$41,"2")+COUNTIF(D$17:D$41,"н/а")</f>
        <v>7</v>
      </c>
      <c r="E48" s="28">
        <f t="shared" si="6"/>
        <v>3</v>
      </c>
      <c r="F48" s="28">
        <f t="shared" si="6"/>
        <v>11</v>
      </c>
      <c r="G48" s="28">
        <f t="shared" si="6"/>
        <v>11</v>
      </c>
      <c r="H48" s="28">
        <f t="shared" si="6"/>
        <v>5</v>
      </c>
      <c r="I48" s="28">
        <f t="shared" si="6"/>
        <v>11</v>
      </c>
      <c r="J48" s="28">
        <f t="shared" si="6"/>
        <v>8</v>
      </c>
      <c r="K48" s="28">
        <f t="shared" si="6"/>
        <v>9</v>
      </c>
      <c r="L48" s="28">
        <f t="shared" si="6"/>
        <v>12</v>
      </c>
      <c r="M48" s="28">
        <f t="shared" si="6"/>
        <v>9</v>
      </c>
      <c r="N48" s="28">
        <f>COUNTIF(N$18:N$41,"2")+COUNTIF(N$18:N$41,"н/а")</f>
        <v>24</v>
      </c>
      <c r="O48" s="23"/>
      <c r="P48" s="23"/>
      <c r="Q48" s="2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23"/>
      <c r="P50" s="23"/>
      <c r="Q50" s="2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0.25" customHeight="1">
      <c r="A51" s="137" t="s">
        <v>425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23"/>
      <c r="P51" s="23"/>
      <c r="Q51" s="2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23"/>
      <c r="P54" s="23"/>
      <c r="Q54" s="2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>
      <c r="A55" s="23"/>
      <c r="B55" s="23"/>
      <c r="C55" s="133" t="s">
        <v>49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5"/>
      <c r="N55" s="36">
        <f>SUM(E45:E48)</f>
        <v>16</v>
      </c>
      <c r="O55" s="23"/>
      <c r="P55" s="23"/>
      <c r="Q55" s="2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>
      <c r="A56" s="23"/>
      <c r="B56" s="23"/>
      <c r="C56" s="133" t="s">
        <v>50</v>
      </c>
      <c r="D56" s="134"/>
      <c r="E56" s="134"/>
      <c r="F56" s="134"/>
      <c r="G56" s="134"/>
      <c r="H56" s="134"/>
      <c r="I56" s="134"/>
      <c r="J56" s="134"/>
      <c r="K56" s="134"/>
      <c r="L56" s="134"/>
      <c r="M56" s="135"/>
      <c r="N56" s="36"/>
      <c r="O56" s="23"/>
      <c r="P56" s="23"/>
      <c r="Q56" s="2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>
      <c r="A57" s="23"/>
      <c r="B57" s="23"/>
      <c r="C57" s="133" t="s">
        <v>51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  <c r="N57" s="36">
        <f>COUNTIF($B$17:$B$41,"ОТЛ")</f>
        <v>0</v>
      </c>
      <c r="O57" s="23"/>
      <c r="P57" s="23"/>
      <c r="Q57" s="2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>
      <c r="A58" s="23"/>
      <c r="B58" s="23"/>
      <c r="C58" s="133" t="s">
        <v>52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5"/>
      <c r="N58" s="36">
        <f>COUNTIF($B$17:$B$41,"4-5")</f>
        <v>0</v>
      </c>
      <c r="O58" s="23"/>
      <c r="P58" s="23"/>
      <c r="Q58" s="2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>
      <c r="A59" s="23"/>
      <c r="B59" s="23"/>
      <c r="C59" s="133" t="s">
        <v>53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5"/>
      <c r="N59" s="36">
        <f>COUNTIF($B$17:$B$41,"4")</f>
        <v>0</v>
      </c>
      <c r="O59" s="23"/>
      <c r="P59" s="23"/>
      <c r="Q59" s="2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>
      <c r="A60" s="23"/>
      <c r="B60" s="23"/>
      <c r="C60" s="136" t="s">
        <v>54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5"/>
      <c r="N60" s="36">
        <f>COUNTIF($B$17:$B$41,"1/3")</f>
        <v>0</v>
      </c>
      <c r="O60" s="23"/>
      <c r="P60" s="23"/>
      <c r="Q60" s="2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>
      <c r="A61" s="23"/>
      <c r="B61" s="23"/>
      <c r="C61" s="133" t="s">
        <v>55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5"/>
      <c r="N61" s="36">
        <f>COUNTIF($B$17:$B$41,"НСП")</f>
        <v>0</v>
      </c>
      <c r="O61" s="23"/>
      <c r="P61" s="23"/>
      <c r="Q61" s="2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>
      <c r="A62" s="23"/>
      <c r="B62" s="23"/>
      <c r="C62" s="133" t="s">
        <v>56</v>
      </c>
      <c r="D62" s="134"/>
      <c r="E62" s="134"/>
      <c r="F62" s="134"/>
      <c r="G62" s="134"/>
      <c r="H62" s="134"/>
      <c r="I62" s="134"/>
      <c r="J62" s="134"/>
      <c r="K62" s="134"/>
      <c r="L62" s="134"/>
      <c r="M62" s="135"/>
      <c r="N62" s="37">
        <f t="shared" ref="N62:N63" si="7">AVERAGE(D43:N43)</f>
        <v>54.808638331365614</v>
      </c>
      <c r="O62" s="23"/>
      <c r="P62" s="23"/>
      <c r="Q62" s="2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>
      <c r="A63" s="23"/>
      <c r="B63" s="23"/>
      <c r="C63" s="133" t="s">
        <v>57</v>
      </c>
      <c r="D63" s="134"/>
      <c r="E63" s="134"/>
      <c r="F63" s="134"/>
      <c r="G63" s="134"/>
      <c r="H63" s="134"/>
      <c r="I63" s="134"/>
      <c r="J63" s="134"/>
      <c r="K63" s="134"/>
      <c r="L63" s="134"/>
      <c r="M63" s="135"/>
      <c r="N63" s="37">
        <f t="shared" si="7"/>
        <v>32.85615899252263</v>
      </c>
      <c r="O63" s="23"/>
      <c r="P63" s="23"/>
      <c r="Q63" s="2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>
      <c r="A64" s="23"/>
      <c r="B64" s="23"/>
      <c r="C64" s="133" t="s">
        <v>58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5"/>
      <c r="N64" s="37" t="e">
        <f>AVERAGE(D42:N42)</f>
        <v>#DIV/0!</v>
      </c>
      <c r="O64" s="23"/>
      <c r="P64" s="23"/>
      <c r="Q64" s="2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/>
    <row r="266" spans="1:36" ht="15.75" customHeight="1"/>
    <row r="267" spans="1:36" ht="15.75" customHeight="1"/>
    <row r="268" spans="1:36" ht="15.75" customHeight="1"/>
    <row r="269" spans="1:36" ht="15.75" customHeight="1"/>
    <row r="270" spans="1:36" ht="15.75" customHeight="1"/>
    <row r="271" spans="1:36" ht="15.75" customHeight="1"/>
    <row r="272" spans="1:3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64:M64"/>
    <mergeCell ref="A50:N50"/>
    <mergeCell ref="A51:N51"/>
    <mergeCell ref="C54:N54"/>
    <mergeCell ref="C55:M55"/>
    <mergeCell ref="C56:M56"/>
    <mergeCell ref="C57:M57"/>
    <mergeCell ref="C58:M58"/>
    <mergeCell ref="C59:M59"/>
    <mergeCell ref="C60:M60"/>
    <mergeCell ref="C61:M61"/>
    <mergeCell ref="C62:M62"/>
    <mergeCell ref="C63:M63"/>
    <mergeCell ref="A13:A15"/>
    <mergeCell ref="B13:B15"/>
    <mergeCell ref="L14:L15"/>
    <mergeCell ref="M14:M15"/>
    <mergeCell ref="C13:C15"/>
    <mergeCell ref="D13:N13"/>
    <mergeCell ref="D14:D15"/>
    <mergeCell ref="E14:E15"/>
    <mergeCell ref="F14:F15"/>
    <mergeCell ref="G14:G15"/>
    <mergeCell ref="H14:H15"/>
    <mergeCell ref="A1:Q1"/>
    <mergeCell ref="A2:Q2"/>
    <mergeCell ref="A9:Q9"/>
    <mergeCell ref="A10:Q10"/>
    <mergeCell ref="A11:Q11"/>
    <mergeCell ref="I14:I15"/>
    <mergeCell ref="J14:J15"/>
    <mergeCell ref="O13:Q14"/>
    <mergeCell ref="K14:K15"/>
    <mergeCell ref="N14:N15"/>
  </mergeCells>
  <conditionalFormatting sqref="D17:N41">
    <cfRule type="cellIs" dxfId="20" priority="1" operator="between">
      <formula>4</formula>
      <formula>5</formula>
    </cfRule>
    <cfRule type="cellIs" dxfId="19" priority="2" operator="equal">
      <formula>"н/а"</formula>
    </cfRule>
    <cfRule type="cellIs" dxfId="18" priority="3" operator="equal">
      <formula>2</formula>
    </cfRule>
  </conditionalFormatting>
  <pageMargins left="0.15748031496062992" right="0.14973872121094825" top="0.15748031496062992" bottom="0.15748031496062992" header="0" footer="0"/>
  <pageSetup paperSize="9" scale="65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AJ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12" width="9.33203125" customWidth="1"/>
    <col min="13" max="13" width="9.5" customWidth="1"/>
    <col min="14" max="14" width="9.33203125" customWidth="1"/>
    <col min="15" max="15" width="12.5" customWidth="1"/>
    <col min="16" max="16" width="8.1640625" customWidth="1"/>
    <col min="17" max="30" width="8.83203125" customWidth="1"/>
    <col min="31" max="36" width="9.1640625" customWidth="1"/>
  </cols>
  <sheetData>
    <row r="1" spans="1:36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">
      <c r="A10" s="119" t="s">
        <v>426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23" t="s">
        <v>9</v>
      </c>
      <c r="P13" s="124"/>
      <c r="Q13" s="125"/>
      <c r="R13" s="3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44.5" customHeight="1">
      <c r="A14" s="121"/>
      <c r="B14" s="121"/>
      <c r="C14" s="121"/>
      <c r="D14" s="131" t="s">
        <v>165</v>
      </c>
      <c r="E14" s="131" t="s">
        <v>60</v>
      </c>
      <c r="F14" s="131" t="s">
        <v>334</v>
      </c>
      <c r="G14" s="131" t="s">
        <v>427</v>
      </c>
      <c r="H14" s="131" t="s">
        <v>397</v>
      </c>
      <c r="I14" s="131" t="s">
        <v>398</v>
      </c>
      <c r="J14" s="131" t="s">
        <v>428</v>
      </c>
      <c r="K14" s="131" t="s">
        <v>429</v>
      </c>
      <c r="L14" s="131" t="s">
        <v>249</v>
      </c>
      <c r="M14" s="131" t="s">
        <v>430</v>
      </c>
      <c r="N14" s="131" t="s">
        <v>401</v>
      </c>
      <c r="O14" s="126"/>
      <c r="P14" s="127"/>
      <c r="Q14" s="128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5" t="s">
        <v>17</v>
      </c>
      <c r="P15" s="6" t="s">
        <v>18</v>
      </c>
      <c r="Q15" s="7" t="s">
        <v>19</v>
      </c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>
      <c r="A16" s="8">
        <v>1</v>
      </c>
      <c r="B16" s="9">
        <v>2</v>
      </c>
      <c r="C16" s="9">
        <v>3</v>
      </c>
      <c r="D16" s="52">
        <v>4</v>
      </c>
      <c r="E16" s="9">
        <v>5</v>
      </c>
      <c r="F16" s="52">
        <v>6</v>
      </c>
      <c r="G16" s="9">
        <v>7</v>
      </c>
      <c r="H16" s="52">
        <v>8</v>
      </c>
      <c r="I16" s="9">
        <v>9</v>
      </c>
      <c r="J16" s="10">
        <v>10</v>
      </c>
      <c r="K16" s="9">
        <v>11</v>
      </c>
      <c r="L16" s="10">
        <v>12</v>
      </c>
      <c r="M16" s="9">
        <v>13</v>
      </c>
      <c r="N16" s="10">
        <v>14</v>
      </c>
      <c r="O16" s="8">
        <v>15</v>
      </c>
      <c r="P16" s="9">
        <v>16</v>
      </c>
      <c r="Q16" s="34">
        <v>17</v>
      </c>
      <c r="R16" s="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25" customHeight="1">
      <c r="A17" s="12">
        <v>1</v>
      </c>
      <c r="B17" s="12"/>
      <c r="C17" s="13" t="s">
        <v>431</v>
      </c>
      <c r="D17" s="14" t="s">
        <v>25</v>
      </c>
      <c r="E17" s="14" t="s">
        <v>25</v>
      </c>
      <c r="F17" s="14">
        <v>4</v>
      </c>
      <c r="G17" s="14">
        <v>2</v>
      </c>
      <c r="H17" s="14">
        <v>3</v>
      </c>
      <c r="I17" s="14" t="s">
        <v>25</v>
      </c>
      <c r="J17" s="14">
        <v>4</v>
      </c>
      <c r="K17" s="20" t="s">
        <v>25</v>
      </c>
      <c r="L17" s="14" t="s">
        <v>25</v>
      </c>
      <c r="M17" s="14" t="s">
        <v>25</v>
      </c>
      <c r="N17" s="14" t="s">
        <v>25</v>
      </c>
      <c r="O17" s="39">
        <v>30</v>
      </c>
      <c r="P17" s="12">
        <v>14</v>
      </c>
      <c r="Q17" s="40">
        <v>16</v>
      </c>
      <c r="R17" s="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25" customHeight="1">
      <c r="A18" s="18">
        <v>2</v>
      </c>
      <c r="B18" s="18"/>
      <c r="C18" s="13" t="s">
        <v>432</v>
      </c>
      <c r="D18" s="20">
        <v>4</v>
      </c>
      <c r="E18" s="20">
        <v>5</v>
      </c>
      <c r="F18" s="20" t="s">
        <v>25</v>
      </c>
      <c r="G18" s="20">
        <v>2</v>
      </c>
      <c r="H18" s="20">
        <v>3</v>
      </c>
      <c r="I18" s="14" t="s">
        <v>25</v>
      </c>
      <c r="J18" s="20" t="s">
        <v>25</v>
      </c>
      <c r="K18" s="20" t="s">
        <v>25</v>
      </c>
      <c r="L18" s="20">
        <v>4</v>
      </c>
      <c r="M18" s="20" t="s">
        <v>25</v>
      </c>
      <c r="N18" s="20">
        <v>3</v>
      </c>
      <c r="O18" s="21">
        <v>50</v>
      </c>
      <c r="P18" s="18">
        <v>29</v>
      </c>
      <c r="Q18" s="22">
        <v>21</v>
      </c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25" customHeight="1">
      <c r="A19" s="18">
        <v>3</v>
      </c>
      <c r="B19" s="18"/>
      <c r="C19" s="13" t="s">
        <v>433</v>
      </c>
      <c r="D19" s="20">
        <v>4</v>
      </c>
      <c r="E19" s="20">
        <v>4</v>
      </c>
      <c r="F19" s="20" t="s">
        <v>25</v>
      </c>
      <c r="G19" s="20">
        <v>2</v>
      </c>
      <c r="H19" s="20">
        <v>3</v>
      </c>
      <c r="I19" s="14" t="s">
        <v>25</v>
      </c>
      <c r="J19" s="20">
        <v>3</v>
      </c>
      <c r="K19" s="20" t="s">
        <v>25</v>
      </c>
      <c r="L19" s="20">
        <v>3</v>
      </c>
      <c r="M19" s="20" t="s">
        <v>25</v>
      </c>
      <c r="N19" s="20">
        <v>3</v>
      </c>
      <c r="O19" s="21">
        <v>16</v>
      </c>
      <c r="P19" s="18"/>
      <c r="Q19" s="22">
        <v>16</v>
      </c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25" customHeight="1">
      <c r="A20" s="12">
        <v>4</v>
      </c>
      <c r="B20" s="18"/>
      <c r="C20" s="13" t="s">
        <v>434</v>
      </c>
      <c r="D20" s="20">
        <v>5</v>
      </c>
      <c r="E20" s="20">
        <v>5</v>
      </c>
      <c r="F20" s="20">
        <v>4</v>
      </c>
      <c r="G20" s="20">
        <v>4</v>
      </c>
      <c r="H20" s="20">
        <v>5</v>
      </c>
      <c r="I20" s="20">
        <v>4</v>
      </c>
      <c r="J20" s="20">
        <v>4</v>
      </c>
      <c r="K20" s="20">
        <v>5</v>
      </c>
      <c r="L20" s="20">
        <v>4</v>
      </c>
      <c r="M20" s="20">
        <v>4</v>
      </c>
      <c r="N20" s="20">
        <v>5</v>
      </c>
      <c r="O20" s="21">
        <v>2</v>
      </c>
      <c r="P20" s="18">
        <v>2</v>
      </c>
      <c r="Q20" s="22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25" customHeight="1">
      <c r="A21" s="18">
        <v>5</v>
      </c>
      <c r="B21" s="18"/>
      <c r="C21" s="13" t="s">
        <v>435</v>
      </c>
      <c r="D21" s="20">
        <v>5</v>
      </c>
      <c r="E21" s="20">
        <v>5</v>
      </c>
      <c r="F21" s="20">
        <v>5</v>
      </c>
      <c r="G21" s="20">
        <v>4</v>
      </c>
      <c r="H21" s="20">
        <v>5</v>
      </c>
      <c r="I21" s="20">
        <v>5</v>
      </c>
      <c r="J21" s="20">
        <v>5</v>
      </c>
      <c r="K21" s="20">
        <v>5</v>
      </c>
      <c r="L21" s="20">
        <v>4</v>
      </c>
      <c r="M21" s="20">
        <v>4</v>
      </c>
      <c r="N21" s="20">
        <v>5</v>
      </c>
      <c r="O21" s="21">
        <v>2</v>
      </c>
      <c r="P21" s="18">
        <v>2</v>
      </c>
      <c r="Q21" s="22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25" customHeight="1">
      <c r="A22" s="18">
        <v>6</v>
      </c>
      <c r="B22" s="18"/>
      <c r="C22" s="13" t="s">
        <v>436</v>
      </c>
      <c r="D22" s="20">
        <v>5</v>
      </c>
      <c r="E22" s="20">
        <v>5</v>
      </c>
      <c r="F22" s="20">
        <v>5</v>
      </c>
      <c r="G22" s="20">
        <v>4</v>
      </c>
      <c r="H22" s="20">
        <v>5</v>
      </c>
      <c r="I22" s="20">
        <v>5</v>
      </c>
      <c r="J22" s="20">
        <v>5</v>
      </c>
      <c r="K22" s="20">
        <v>5</v>
      </c>
      <c r="L22" s="20">
        <v>5</v>
      </c>
      <c r="M22" s="20">
        <v>4</v>
      </c>
      <c r="N22" s="20">
        <v>5</v>
      </c>
      <c r="O22" s="21">
        <v>2</v>
      </c>
      <c r="P22" s="18">
        <v>2</v>
      </c>
      <c r="Q22" s="22"/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25" customHeight="1">
      <c r="A23" s="12">
        <v>7</v>
      </c>
      <c r="B23" s="18"/>
      <c r="C23" s="13" t="s">
        <v>437</v>
      </c>
      <c r="D23" s="20">
        <v>4</v>
      </c>
      <c r="E23" s="20">
        <v>4</v>
      </c>
      <c r="F23" s="20">
        <v>5</v>
      </c>
      <c r="G23" s="20">
        <v>3</v>
      </c>
      <c r="H23" s="20">
        <v>5</v>
      </c>
      <c r="I23" s="20">
        <v>4</v>
      </c>
      <c r="J23" s="20">
        <v>5</v>
      </c>
      <c r="K23" s="20">
        <v>5</v>
      </c>
      <c r="L23" s="20">
        <v>4</v>
      </c>
      <c r="M23" s="20" t="s">
        <v>25</v>
      </c>
      <c r="N23" s="20">
        <v>5</v>
      </c>
      <c r="O23" s="21">
        <v>4</v>
      </c>
      <c r="P23" s="18">
        <v>4</v>
      </c>
      <c r="Q23" s="22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25" customHeight="1">
      <c r="A24" s="18">
        <v>8</v>
      </c>
      <c r="B24" s="18"/>
      <c r="C24" s="13" t="s">
        <v>438</v>
      </c>
      <c r="D24" s="20">
        <v>4</v>
      </c>
      <c r="E24" s="20">
        <v>3</v>
      </c>
      <c r="F24" s="20">
        <v>4</v>
      </c>
      <c r="G24" s="20">
        <v>3</v>
      </c>
      <c r="H24" s="20">
        <v>4</v>
      </c>
      <c r="I24" s="20">
        <v>4</v>
      </c>
      <c r="J24" s="20">
        <v>4</v>
      </c>
      <c r="K24" s="20">
        <v>4</v>
      </c>
      <c r="L24" s="20">
        <v>4</v>
      </c>
      <c r="M24" s="20" t="s">
        <v>25</v>
      </c>
      <c r="N24" s="20">
        <v>5</v>
      </c>
      <c r="O24" s="21">
        <v>4</v>
      </c>
      <c r="P24" s="18">
        <v>4</v>
      </c>
      <c r="Q24" s="22"/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25" customHeight="1">
      <c r="A25" s="18">
        <v>9</v>
      </c>
      <c r="B25" s="18"/>
      <c r="C25" s="13" t="s">
        <v>439</v>
      </c>
      <c r="D25" s="20">
        <v>5</v>
      </c>
      <c r="E25" s="20">
        <v>3</v>
      </c>
      <c r="F25" s="20">
        <v>4</v>
      </c>
      <c r="G25" s="20">
        <v>3</v>
      </c>
      <c r="H25" s="20">
        <v>5</v>
      </c>
      <c r="I25" s="20">
        <v>4</v>
      </c>
      <c r="J25" s="20">
        <v>4</v>
      </c>
      <c r="K25" s="20" t="s">
        <v>25</v>
      </c>
      <c r="L25" s="20" t="s">
        <v>253</v>
      </c>
      <c r="M25" s="20" t="s">
        <v>25</v>
      </c>
      <c r="N25" s="20">
        <v>4</v>
      </c>
      <c r="O25" s="21">
        <v>30</v>
      </c>
      <c r="P25" s="18">
        <v>20</v>
      </c>
      <c r="Q25" s="22">
        <v>10</v>
      </c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25" customHeight="1">
      <c r="A26" s="12">
        <v>10</v>
      </c>
      <c r="B26" s="18"/>
      <c r="C26" s="13" t="s">
        <v>440</v>
      </c>
      <c r="D26" s="20">
        <v>4</v>
      </c>
      <c r="E26" s="20">
        <v>4</v>
      </c>
      <c r="F26" s="20">
        <v>4</v>
      </c>
      <c r="G26" s="20">
        <v>4</v>
      </c>
      <c r="H26" s="20">
        <v>5</v>
      </c>
      <c r="I26" s="20">
        <v>4</v>
      </c>
      <c r="J26" s="20">
        <v>4</v>
      </c>
      <c r="K26" s="20">
        <v>4</v>
      </c>
      <c r="L26" s="20">
        <v>4</v>
      </c>
      <c r="M26" s="20" t="s">
        <v>25</v>
      </c>
      <c r="N26" s="20">
        <v>5</v>
      </c>
      <c r="O26" s="21">
        <v>6</v>
      </c>
      <c r="P26" s="18">
        <v>6</v>
      </c>
      <c r="Q26" s="22"/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25" customHeight="1">
      <c r="A27" s="18">
        <v>11</v>
      </c>
      <c r="B27" s="18"/>
      <c r="C27" s="13" t="s">
        <v>441</v>
      </c>
      <c r="D27" s="20">
        <v>5</v>
      </c>
      <c r="E27" s="20">
        <v>3</v>
      </c>
      <c r="F27" s="20">
        <v>4</v>
      </c>
      <c r="G27" s="20">
        <v>2</v>
      </c>
      <c r="H27" s="20">
        <v>5</v>
      </c>
      <c r="I27" s="20">
        <v>4</v>
      </c>
      <c r="J27" s="20">
        <v>4</v>
      </c>
      <c r="K27" s="20">
        <v>4</v>
      </c>
      <c r="L27" s="20">
        <v>4</v>
      </c>
      <c r="M27" s="20" t="s">
        <v>25</v>
      </c>
      <c r="N27" s="20">
        <v>5</v>
      </c>
      <c r="O27" s="21">
        <v>10</v>
      </c>
      <c r="P27" s="18">
        <v>10</v>
      </c>
      <c r="Q27" s="22"/>
      <c r="R27" s="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25" customHeight="1">
      <c r="A28" s="18">
        <v>12</v>
      </c>
      <c r="B28" s="18"/>
      <c r="C28" s="13" t="s">
        <v>442</v>
      </c>
      <c r="D28" s="20">
        <v>5</v>
      </c>
      <c r="E28" s="20">
        <v>4</v>
      </c>
      <c r="F28" s="20">
        <v>4</v>
      </c>
      <c r="G28" s="20">
        <v>3</v>
      </c>
      <c r="H28" s="20">
        <v>5</v>
      </c>
      <c r="I28" s="20">
        <v>4</v>
      </c>
      <c r="J28" s="20">
        <v>3</v>
      </c>
      <c r="K28" s="20">
        <v>5</v>
      </c>
      <c r="L28" s="20">
        <v>4</v>
      </c>
      <c r="M28" s="20" t="s">
        <v>25</v>
      </c>
      <c r="N28" s="20">
        <v>4</v>
      </c>
      <c r="O28" s="21">
        <v>6</v>
      </c>
      <c r="P28" s="18">
        <v>6</v>
      </c>
      <c r="Q28" s="22"/>
      <c r="R28" s="3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25" customHeight="1">
      <c r="A29" s="12">
        <v>13</v>
      </c>
      <c r="B29" s="18"/>
      <c r="C29" s="13" t="s">
        <v>443</v>
      </c>
      <c r="D29" s="20" t="s">
        <v>25</v>
      </c>
      <c r="E29" s="20" t="s">
        <v>25</v>
      </c>
      <c r="F29" s="20">
        <v>4</v>
      </c>
      <c r="G29" s="20"/>
      <c r="H29" s="20" t="s">
        <v>25</v>
      </c>
      <c r="I29" s="20" t="s">
        <v>25</v>
      </c>
      <c r="J29" s="20" t="s">
        <v>25</v>
      </c>
      <c r="K29" s="20" t="s">
        <v>25</v>
      </c>
      <c r="L29" s="20" t="s">
        <v>253</v>
      </c>
      <c r="M29" s="20" t="s">
        <v>25</v>
      </c>
      <c r="N29" s="20" t="s">
        <v>25</v>
      </c>
      <c r="O29" s="21"/>
      <c r="P29" s="18"/>
      <c r="Q29" s="22"/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25" customHeight="1">
      <c r="A30" s="18">
        <v>14</v>
      </c>
      <c r="B30" s="18"/>
      <c r="C30" s="13" t="s">
        <v>444</v>
      </c>
      <c r="D30" s="20">
        <v>4</v>
      </c>
      <c r="E30" s="20">
        <v>5</v>
      </c>
      <c r="F30" s="20">
        <v>3</v>
      </c>
      <c r="G30" s="20">
        <v>3</v>
      </c>
      <c r="H30" s="20">
        <v>4</v>
      </c>
      <c r="I30" s="20">
        <v>4</v>
      </c>
      <c r="J30" s="20">
        <v>4</v>
      </c>
      <c r="K30" s="20">
        <v>3</v>
      </c>
      <c r="L30" s="20">
        <v>4</v>
      </c>
      <c r="M30" s="20" t="s">
        <v>25</v>
      </c>
      <c r="N30" s="20">
        <v>5</v>
      </c>
      <c r="O30" s="21">
        <v>14</v>
      </c>
      <c r="P30" s="18">
        <v>4</v>
      </c>
      <c r="Q30" s="22">
        <v>10</v>
      </c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8">
        <v>15</v>
      </c>
      <c r="B31" s="18"/>
      <c r="C31" s="13" t="s">
        <v>445</v>
      </c>
      <c r="D31" s="20">
        <v>4</v>
      </c>
      <c r="E31" s="20">
        <v>5</v>
      </c>
      <c r="F31" s="20">
        <v>4</v>
      </c>
      <c r="G31" s="20">
        <v>4</v>
      </c>
      <c r="H31" s="20">
        <v>4</v>
      </c>
      <c r="I31" s="20">
        <v>5</v>
      </c>
      <c r="J31" s="20">
        <v>4</v>
      </c>
      <c r="K31" s="20">
        <v>5</v>
      </c>
      <c r="L31" s="20">
        <v>4</v>
      </c>
      <c r="M31" s="20">
        <v>4</v>
      </c>
      <c r="N31" s="20">
        <v>5</v>
      </c>
      <c r="O31" s="21">
        <v>2</v>
      </c>
      <c r="P31" s="18">
        <v>2</v>
      </c>
      <c r="Q31" s="22"/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2">
        <v>16</v>
      </c>
      <c r="B32" s="18"/>
      <c r="C32" s="13" t="s">
        <v>446</v>
      </c>
      <c r="D32" s="20">
        <v>4</v>
      </c>
      <c r="E32" s="20">
        <v>5</v>
      </c>
      <c r="F32" s="20">
        <v>4</v>
      </c>
      <c r="G32" s="20">
        <v>4</v>
      </c>
      <c r="H32" s="20">
        <v>4</v>
      </c>
      <c r="I32" s="20">
        <v>4</v>
      </c>
      <c r="J32" s="20">
        <v>4</v>
      </c>
      <c r="K32" s="20">
        <v>4</v>
      </c>
      <c r="L32" s="20">
        <v>4</v>
      </c>
      <c r="M32" s="20" t="s">
        <v>25</v>
      </c>
      <c r="N32" s="20">
        <v>5</v>
      </c>
      <c r="O32" s="21">
        <v>10</v>
      </c>
      <c r="P32" s="18">
        <v>10</v>
      </c>
      <c r="Q32" s="22"/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>
      <c r="A33" s="18">
        <v>17</v>
      </c>
      <c r="B33" s="18"/>
      <c r="C33" s="13" t="s">
        <v>447</v>
      </c>
      <c r="D33" s="20">
        <v>3</v>
      </c>
      <c r="E33" s="20">
        <v>4</v>
      </c>
      <c r="F33" s="20">
        <v>4</v>
      </c>
      <c r="G33" s="20">
        <v>3</v>
      </c>
      <c r="H33" s="20">
        <v>5</v>
      </c>
      <c r="I33" s="20">
        <v>4</v>
      </c>
      <c r="J33" s="20">
        <v>4</v>
      </c>
      <c r="K33" s="20">
        <v>3</v>
      </c>
      <c r="L33" s="20">
        <v>4</v>
      </c>
      <c r="M33" s="20" t="s">
        <v>25</v>
      </c>
      <c r="N33" s="20">
        <v>5</v>
      </c>
      <c r="O33" s="21">
        <v>8</v>
      </c>
      <c r="P33" s="18">
        <v>6</v>
      </c>
      <c r="Q33" s="22">
        <v>14</v>
      </c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8">
        <v>18</v>
      </c>
      <c r="B34" s="18"/>
      <c r="C34" s="13" t="s">
        <v>448</v>
      </c>
      <c r="D34" s="20">
        <v>5</v>
      </c>
      <c r="E34" s="20" t="s">
        <v>64</v>
      </c>
      <c r="F34" s="20">
        <v>4</v>
      </c>
      <c r="G34" s="20">
        <v>3</v>
      </c>
      <c r="H34" s="20">
        <v>4</v>
      </c>
      <c r="I34" s="20">
        <v>4</v>
      </c>
      <c r="J34" s="20">
        <v>5</v>
      </c>
      <c r="K34" s="20">
        <v>3</v>
      </c>
      <c r="L34" s="20">
        <v>4</v>
      </c>
      <c r="M34" s="20" t="s">
        <v>25</v>
      </c>
      <c r="N34" s="20">
        <v>5</v>
      </c>
      <c r="O34" s="21">
        <v>6</v>
      </c>
      <c r="P34" s="18">
        <v>6</v>
      </c>
      <c r="Q34" s="22"/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2">
        <v>19</v>
      </c>
      <c r="B35" s="18"/>
      <c r="C35" s="13" t="s">
        <v>449</v>
      </c>
      <c r="D35" s="20">
        <v>4</v>
      </c>
      <c r="E35" s="20">
        <v>4</v>
      </c>
      <c r="F35" s="20"/>
      <c r="G35" s="20">
        <v>5</v>
      </c>
      <c r="H35" s="20">
        <v>5</v>
      </c>
      <c r="I35" s="20">
        <v>5</v>
      </c>
      <c r="J35" s="20">
        <v>5</v>
      </c>
      <c r="K35" s="20">
        <v>5</v>
      </c>
      <c r="L35" s="20">
        <v>4</v>
      </c>
      <c r="M35" s="20">
        <v>4</v>
      </c>
      <c r="N35" s="20">
        <v>5</v>
      </c>
      <c r="O35" s="21">
        <v>20</v>
      </c>
      <c r="P35" s="18">
        <v>20</v>
      </c>
      <c r="Q35" s="22"/>
      <c r="R35" s="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>
      <c r="A36" s="18">
        <v>20</v>
      </c>
      <c r="B36" s="18"/>
      <c r="C36" s="13" t="s">
        <v>450</v>
      </c>
      <c r="D36" s="20">
        <v>4</v>
      </c>
      <c r="E36" s="20" t="s">
        <v>232</v>
      </c>
      <c r="F36" s="20">
        <v>4</v>
      </c>
      <c r="G36" s="20">
        <v>3</v>
      </c>
      <c r="H36" s="20">
        <v>2</v>
      </c>
      <c r="I36" s="20">
        <v>4</v>
      </c>
      <c r="J36" s="20">
        <v>4</v>
      </c>
      <c r="K36" s="20" t="s">
        <v>25</v>
      </c>
      <c r="L36" s="20">
        <v>3</v>
      </c>
      <c r="M36" s="20">
        <v>4</v>
      </c>
      <c r="N36" s="20" t="s">
        <v>25</v>
      </c>
      <c r="O36" s="21">
        <v>10</v>
      </c>
      <c r="P36" s="18">
        <v>4</v>
      </c>
      <c r="Q36" s="22">
        <v>6</v>
      </c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20.25" customHeight="1">
      <c r="A37" s="12">
        <v>21</v>
      </c>
      <c r="B37" s="12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39"/>
      <c r="P37" s="12"/>
      <c r="Q37" s="40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0.25" customHeight="1">
      <c r="A38" s="18">
        <v>22</v>
      </c>
      <c r="B38" s="18"/>
      <c r="C38" s="13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  <c r="P38" s="18"/>
      <c r="Q38" s="22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20.25" customHeight="1">
      <c r="A39" s="12">
        <v>23</v>
      </c>
      <c r="B39" s="18"/>
      <c r="C39" s="13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  <c r="P39" s="18"/>
      <c r="Q39" s="22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20.25" customHeight="1">
      <c r="A40" s="12">
        <v>24</v>
      </c>
      <c r="B40" s="18"/>
      <c r="C40" s="13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1"/>
      <c r="P40" s="18"/>
      <c r="Q40" s="22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0.25" customHeight="1">
      <c r="A41" s="18">
        <v>25</v>
      </c>
      <c r="B41" s="18"/>
      <c r="C41" s="13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  <c r="P41" s="18"/>
      <c r="Q41" s="22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5" customHeight="1">
      <c r="A42" s="23"/>
      <c r="B42" s="23"/>
      <c r="C42" s="24" t="s">
        <v>43</v>
      </c>
      <c r="D42" s="25">
        <f>(D45*5+D48*2)/(D45+D48)</f>
        <v>4.333333333333333</v>
      </c>
      <c r="E42" s="25">
        <f t="shared" ref="E42:N42" si="0">AVERAGE(E17:E41)</f>
        <v>4.25</v>
      </c>
      <c r="F42" s="25">
        <f t="shared" si="0"/>
        <v>4.117647058823529</v>
      </c>
      <c r="G42" s="25">
        <f t="shared" si="0"/>
        <v>3.2105263157894739</v>
      </c>
      <c r="H42" s="25">
        <f t="shared" si="0"/>
        <v>4.2631578947368425</v>
      </c>
      <c r="I42" s="25">
        <f t="shared" si="0"/>
        <v>4.25</v>
      </c>
      <c r="J42" s="25">
        <f t="shared" si="0"/>
        <v>4.166666666666667</v>
      </c>
      <c r="K42" s="25">
        <f t="shared" si="0"/>
        <v>4.2857142857142856</v>
      </c>
      <c r="L42" s="25">
        <f t="shared" si="0"/>
        <v>3.9411764705882355</v>
      </c>
      <c r="M42" s="25">
        <f t="shared" si="0"/>
        <v>4</v>
      </c>
      <c r="N42" s="25">
        <f t="shared" si="0"/>
        <v>4.6470588235294121</v>
      </c>
      <c r="O42" s="26">
        <f>P42+Q42</f>
        <v>244</v>
      </c>
      <c r="P42" s="26">
        <f>SUM(P17:P36)</f>
        <v>151</v>
      </c>
      <c r="Q42" s="26">
        <f>SUM(Q17:Q41)</f>
        <v>93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 t="s">
        <v>44</v>
      </c>
      <c r="D43" s="27">
        <f t="shared" ref="D43:N43" si="1">(D45+D46+D47)/SUM(D45:D48)*100</f>
        <v>90</v>
      </c>
      <c r="E43" s="27">
        <f t="shared" si="1"/>
        <v>81.818181818181827</v>
      </c>
      <c r="F43" s="27">
        <f t="shared" si="1"/>
        <v>89.473684210526315</v>
      </c>
      <c r="G43" s="27">
        <f t="shared" si="1"/>
        <v>78.94736842105263</v>
      </c>
      <c r="H43" s="27">
        <f t="shared" si="1"/>
        <v>90</v>
      </c>
      <c r="I43" s="27">
        <f t="shared" si="1"/>
        <v>80</v>
      </c>
      <c r="J43" s="27">
        <f t="shared" si="1"/>
        <v>90</v>
      </c>
      <c r="K43" s="27">
        <f t="shared" si="1"/>
        <v>70</v>
      </c>
      <c r="L43" s="27">
        <f t="shared" si="1"/>
        <v>85</v>
      </c>
      <c r="M43" s="27">
        <f t="shared" si="1"/>
        <v>30</v>
      </c>
      <c r="N43" s="27">
        <f t="shared" si="1"/>
        <v>85</v>
      </c>
      <c r="O43" s="23"/>
      <c r="P43" s="23"/>
      <c r="Q43" s="2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customHeight="1">
      <c r="A44" s="23"/>
      <c r="B44" s="23"/>
      <c r="C44" s="24" t="s">
        <v>45</v>
      </c>
      <c r="D44" s="27">
        <f t="shared" ref="D44:N44" si="2">(D45+D46)/SUM(D45:D48)*100</f>
        <v>85</v>
      </c>
      <c r="E44" s="27">
        <f t="shared" si="2"/>
        <v>54.54545454545454</v>
      </c>
      <c r="F44" s="27">
        <f t="shared" si="2"/>
        <v>84.210526315789465</v>
      </c>
      <c r="G44" s="27">
        <f t="shared" si="2"/>
        <v>36.84210526315789</v>
      </c>
      <c r="H44" s="27">
        <f t="shared" si="2"/>
        <v>75</v>
      </c>
      <c r="I44" s="27">
        <f t="shared" si="2"/>
        <v>80</v>
      </c>
      <c r="J44" s="27">
        <f t="shared" si="2"/>
        <v>80</v>
      </c>
      <c r="K44" s="27">
        <f t="shared" si="2"/>
        <v>55.000000000000007</v>
      </c>
      <c r="L44" s="27">
        <f t="shared" si="2"/>
        <v>75</v>
      </c>
      <c r="M44" s="27">
        <f t="shared" si="2"/>
        <v>30</v>
      </c>
      <c r="N44" s="27">
        <f t="shared" si="2"/>
        <v>75</v>
      </c>
      <c r="O44" s="23"/>
      <c r="P44" s="23"/>
      <c r="Q44" s="2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 customHeight="1">
      <c r="A45" s="23"/>
      <c r="B45" s="23"/>
      <c r="C45" s="24">
        <v>5</v>
      </c>
      <c r="D45" s="28">
        <f>COUNTIF(D$17:D$41,"5")</f>
        <v>7</v>
      </c>
      <c r="E45" s="28">
        <f>COUNTIF(E$17:E$41,"зач")</f>
        <v>0</v>
      </c>
      <c r="F45" s="28">
        <f t="shared" ref="F45:N45" si="3">COUNTIF(F$17:F$41,"5")</f>
        <v>3</v>
      </c>
      <c r="G45" s="28">
        <f t="shared" si="3"/>
        <v>1</v>
      </c>
      <c r="H45" s="28">
        <f t="shared" si="3"/>
        <v>10</v>
      </c>
      <c r="I45" s="28">
        <f t="shared" si="3"/>
        <v>4</v>
      </c>
      <c r="J45" s="28">
        <f t="shared" si="3"/>
        <v>5</v>
      </c>
      <c r="K45" s="28">
        <f t="shared" si="3"/>
        <v>7</v>
      </c>
      <c r="L45" s="28">
        <f t="shared" si="3"/>
        <v>1</v>
      </c>
      <c r="M45" s="28">
        <f t="shared" si="3"/>
        <v>0</v>
      </c>
      <c r="N45" s="28">
        <f t="shared" si="3"/>
        <v>13</v>
      </c>
      <c r="O45" s="23"/>
      <c r="P45" s="23"/>
      <c r="Q45" s="2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 customHeight="1">
      <c r="A46" s="23"/>
      <c r="B46" s="23"/>
      <c r="C46" s="24">
        <v>4</v>
      </c>
      <c r="D46" s="28">
        <f t="shared" ref="D46:N46" si="4">COUNTIF(D$17:D$41,"4")</f>
        <v>10</v>
      </c>
      <c r="E46" s="28">
        <f t="shared" si="4"/>
        <v>6</v>
      </c>
      <c r="F46" s="28">
        <f t="shared" si="4"/>
        <v>13</v>
      </c>
      <c r="G46" s="28">
        <f t="shared" si="4"/>
        <v>6</v>
      </c>
      <c r="H46" s="28">
        <f t="shared" si="4"/>
        <v>5</v>
      </c>
      <c r="I46" s="28">
        <f t="shared" si="4"/>
        <v>12</v>
      </c>
      <c r="J46" s="28">
        <f t="shared" si="4"/>
        <v>11</v>
      </c>
      <c r="K46" s="28">
        <f t="shared" si="4"/>
        <v>4</v>
      </c>
      <c r="L46" s="28">
        <f t="shared" si="4"/>
        <v>14</v>
      </c>
      <c r="M46" s="28">
        <f t="shared" si="4"/>
        <v>6</v>
      </c>
      <c r="N46" s="28">
        <f t="shared" si="4"/>
        <v>2</v>
      </c>
      <c r="O46" s="23"/>
      <c r="P46" s="23"/>
      <c r="Q46" s="2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 customHeight="1">
      <c r="A47" s="23"/>
      <c r="B47" s="23"/>
      <c r="C47" s="24">
        <v>3</v>
      </c>
      <c r="D47" s="28">
        <f t="shared" ref="D47:N47" si="5">COUNTIF(D$17:D$41,"3")</f>
        <v>1</v>
      </c>
      <c r="E47" s="28">
        <f t="shared" si="5"/>
        <v>3</v>
      </c>
      <c r="F47" s="28">
        <f t="shared" si="5"/>
        <v>1</v>
      </c>
      <c r="G47" s="28">
        <f t="shared" si="5"/>
        <v>8</v>
      </c>
      <c r="H47" s="28">
        <f t="shared" si="5"/>
        <v>3</v>
      </c>
      <c r="I47" s="28">
        <f t="shared" si="5"/>
        <v>0</v>
      </c>
      <c r="J47" s="28">
        <f t="shared" si="5"/>
        <v>2</v>
      </c>
      <c r="K47" s="28">
        <f t="shared" si="5"/>
        <v>3</v>
      </c>
      <c r="L47" s="28">
        <f t="shared" si="5"/>
        <v>2</v>
      </c>
      <c r="M47" s="28">
        <f t="shared" si="5"/>
        <v>0</v>
      </c>
      <c r="N47" s="28">
        <f t="shared" si="5"/>
        <v>2</v>
      </c>
      <c r="O47" s="23"/>
      <c r="P47" s="23"/>
      <c r="Q47" s="2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 customHeight="1">
      <c r="A48" s="23"/>
      <c r="B48" s="23"/>
      <c r="C48" s="24">
        <v>2</v>
      </c>
      <c r="D48" s="28">
        <f t="shared" ref="D48:N48" si="6">COUNTIF(D$17:D$41,"2")+COUNTIF(D$17:D$41,"н/а")</f>
        <v>2</v>
      </c>
      <c r="E48" s="28">
        <f t="shared" si="6"/>
        <v>2</v>
      </c>
      <c r="F48" s="28">
        <f t="shared" si="6"/>
        <v>2</v>
      </c>
      <c r="G48" s="28">
        <f t="shared" si="6"/>
        <v>4</v>
      </c>
      <c r="H48" s="28">
        <f t="shared" si="6"/>
        <v>2</v>
      </c>
      <c r="I48" s="28">
        <f t="shared" si="6"/>
        <v>4</v>
      </c>
      <c r="J48" s="28">
        <f t="shared" si="6"/>
        <v>2</v>
      </c>
      <c r="K48" s="28">
        <f t="shared" si="6"/>
        <v>6</v>
      </c>
      <c r="L48" s="28">
        <f t="shared" si="6"/>
        <v>3</v>
      </c>
      <c r="M48" s="28">
        <f t="shared" si="6"/>
        <v>14</v>
      </c>
      <c r="N48" s="28">
        <f t="shared" si="6"/>
        <v>3</v>
      </c>
      <c r="O48" s="23"/>
      <c r="P48" s="23"/>
      <c r="Q48" s="2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23"/>
      <c r="P50" s="23"/>
      <c r="Q50" s="2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0.25" customHeight="1">
      <c r="A51" s="137" t="s">
        <v>451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23"/>
      <c r="P51" s="23"/>
      <c r="Q51" s="2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23"/>
      <c r="P54" s="23"/>
      <c r="Q54" s="2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>
      <c r="A55" s="23"/>
      <c r="B55" s="23"/>
      <c r="C55" s="133" t="s">
        <v>49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5"/>
      <c r="N55" s="36">
        <f>SUM(E45:E48)</f>
        <v>11</v>
      </c>
      <c r="O55" s="23"/>
      <c r="P55" s="23"/>
      <c r="Q55" s="2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>
      <c r="A56" s="23"/>
      <c r="B56" s="23"/>
      <c r="C56" s="133" t="s">
        <v>50</v>
      </c>
      <c r="D56" s="134"/>
      <c r="E56" s="134"/>
      <c r="F56" s="134"/>
      <c r="G56" s="134"/>
      <c r="H56" s="134"/>
      <c r="I56" s="134"/>
      <c r="J56" s="134"/>
      <c r="K56" s="134"/>
      <c r="L56" s="134"/>
      <c r="M56" s="135"/>
      <c r="N56" s="36"/>
      <c r="O56" s="23"/>
      <c r="P56" s="23"/>
      <c r="Q56" s="2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>
      <c r="A57" s="23"/>
      <c r="B57" s="23"/>
      <c r="C57" s="133" t="s">
        <v>51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  <c r="N57" s="36">
        <f>COUNTIF($B$17:$B$41,"ОТЛ")</f>
        <v>0</v>
      </c>
      <c r="O57" s="23"/>
      <c r="P57" s="23"/>
      <c r="Q57" s="2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>
      <c r="A58" s="23"/>
      <c r="B58" s="23"/>
      <c r="C58" s="133" t="s">
        <v>52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5"/>
      <c r="N58" s="36">
        <f>COUNTIF($B$17:$B$41,"4-5")</f>
        <v>0</v>
      </c>
      <c r="O58" s="23"/>
      <c r="P58" s="23"/>
      <c r="Q58" s="2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>
      <c r="A59" s="23"/>
      <c r="B59" s="23"/>
      <c r="C59" s="133" t="s">
        <v>53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5"/>
      <c r="N59" s="36">
        <f>COUNTIF($B$17:$B$41,"4")</f>
        <v>0</v>
      </c>
      <c r="O59" s="23"/>
      <c r="P59" s="23"/>
      <c r="Q59" s="2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>
      <c r="A60" s="23"/>
      <c r="B60" s="23"/>
      <c r="C60" s="136" t="s">
        <v>54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5"/>
      <c r="N60" s="36">
        <f>COUNTIF($B$17:$B$41,"1/3")</f>
        <v>0</v>
      </c>
      <c r="O60" s="23"/>
      <c r="P60" s="23"/>
      <c r="Q60" s="2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>
      <c r="A61" s="23"/>
      <c r="B61" s="23"/>
      <c r="C61" s="133" t="s">
        <v>55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5"/>
      <c r="N61" s="36">
        <f>COUNTIF($B$17:$B$41,"НСП")</f>
        <v>0</v>
      </c>
      <c r="O61" s="23"/>
      <c r="P61" s="23"/>
      <c r="Q61" s="2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>
      <c r="A62" s="23"/>
      <c r="B62" s="23"/>
      <c r="C62" s="133" t="s">
        <v>56</v>
      </c>
      <c r="D62" s="134"/>
      <c r="E62" s="134"/>
      <c r="F62" s="134"/>
      <c r="G62" s="134"/>
      <c r="H62" s="134"/>
      <c r="I62" s="134"/>
      <c r="J62" s="134"/>
      <c r="K62" s="134"/>
      <c r="L62" s="134"/>
      <c r="M62" s="135"/>
      <c r="N62" s="37">
        <f t="shared" ref="N62:N63" si="7">AVERAGE(D43:N43)</f>
        <v>79.112657677250979</v>
      </c>
      <c r="O62" s="23"/>
      <c r="P62" s="23"/>
      <c r="Q62" s="2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>
      <c r="A63" s="23"/>
      <c r="B63" s="23"/>
      <c r="C63" s="133" t="s">
        <v>57</v>
      </c>
      <c r="D63" s="134"/>
      <c r="E63" s="134"/>
      <c r="F63" s="134"/>
      <c r="G63" s="134"/>
      <c r="H63" s="134"/>
      <c r="I63" s="134"/>
      <c r="J63" s="134"/>
      <c r="K63" s="134"/>
      <c r="L63" s="134"/>
      <c r="M63" s="135"/>
      <c r="N63" s="37">
        <f t="shared" si="7"/>
        <v>66.418007829491089</v>
      </c>
      <c r="O63" s="23"/>
      <c r="P63" s="23"/>
      <c r="Q63" s="2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>
      <c r="A64" s="23"/>
      <c r="B64" s="23"/>
      <c r="C64" s="133" t="s">
        <v>58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5"/>
      <c r="N64" s="37">
        <f>AVERAGE(D42:N42)</f>
        <v>4.133207349925617</v>
      </c>
      <c r="O64" s="23"/>
      <c r="P64" s="23"/>
      <c r="Q64" s="2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/>
    <row r="266" spans="1:36" ht="15.75" customHeight="1"/>
    <row r="267" spans="1:36" ht="15.75" customHeight="1"/>
    <row r="268" spans="1:36" ht="15.75" customHeight="1"/>
    <row r="269" spans="1:36" ht="15.75" customHeight="1"/>
    <row r="270" spans="1:36" ht="15.75" customHeight="1"/>
    <row r="271" spans="1:36" ht="15.75" customHeight="1"/>
    <row r="272" spans="1:3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64:M64"/>
    <mergeCell ref="A50:N50"/>
    <mergeCell ref="A51:N51"/>
    <mergeCell ref="C54:N54"/>
    <mergeCell ref="C55:M55"/>
    <mergeCell ref="C56:M56"/>
    <mergeCell ref="C57:M57"/>
    <mergeCell ref="C58:M58"/>
    <mergeCell ref="C59:M59"/>
    <mergeCell ref="C60:M60"/>
    <mergeCell ref="C61:M61"/>
    <mergeCell ref="C62:M62"/>
    <mergeCell ref="C63:M63"/>
    <mergeCell ref="A13:A15"/>
    <mergeCell ref="B13:B15"/>
    <mergeCell ref="L14:L15"/>
    <mergeCell ref="M14:M15"/>
    <mergeCell ref="C13:C15"/>
    <mergeCell ref="D13:N13"/>
    <mergeCell ref="D14:D15"/>
    <mergeCell ref="E14:E15"/>
    <mergeCell ref="F14:F15"/>
    <mergeCell ref="G14:G15"/>
    <mergeCell ref="H14:H15"/>
    <mergeCell ref="A1:Q1"/>
    <mergeCell ref="A2:Q2"/>
    <mergeCell ref="A9:Q9"/>
    <mergeCell ref="A10:Q10"/>
    <mergeCell ref="A11:Q11"/>
    <mergeCell ref="I14:I15"/>
    <mergeCell ref="J14:J15"/>
    <mergeCell ref="O13:Q14"/>
    <mergeCell ref="K14:K15"/>
    <mergeCell ref="N14:N15"/>
  </mergeCells>
  <conditionalFormatting sqref="D17:N41">
    <cfRule type="cellIs" dxfId="17" priority="1" operator="between">
      <formula>4</formula>
      <formula>5</formula>
    </cfRule>
    <cfRule type="cellIs" dxfId="16" priority="2" operator="equal">
      <formula>"н/а"</formula>
    </cfRule>
    <cfRule type="cellIs" dxfId="15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AJ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12" width="9.33203125" customWidth="1"/>
    <col min="13" max="13" width="9.5" customWidth="1"/>
    <col min="14" max="15" width="9.33203125" customWidth="1"/>
    <col min="16" max="16" width="12.5" customWidth="1"/>
    <col min="17" max="17" width="8.1640625" customWidth="1"/>
    <col min="18" max="31" width="8.83203125" customWidth="1"/>
    <col min="32" max="36" width="9.1640625" customWidth="1"/>
  </cols>
  <sheetData>
    <row r="1" spans="1:36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">
      <c r="A10" s="119" t="s">
        <v>452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23" t="s">
        <v>9</v>
      </c>
      <c r="Q13" s="124"/>
      <c r="R13" s="125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95" customHeight="1">
      <c r="A14" s="121"/>
      <c r="B14" s="121"/>
      <c r="C14" s="121"/>
      <c r="D14" s="131" t="s">
        <v>453</v>
      </c>
      <c r="E14" s="131" t="s">
        <v>454</v>
      </c>
      <c r="F14" s="131" t="s">
        <v>455</v>
      </c>
      <c r="G14" s="131" t="s">
        <v>456</v>
      </c>
      <c r="H14" s="131" t="s">
        <v>457</v>
      </c>
      <c r="I14" s="131" t="s">
        <v>458</v>
      </c>
      <c r="J14" s="131" t="s">
        <v>459</v>
      </c>
      <c r="K14" s="131" t="s">
        <v>460</v>
      </c>
      <c r="L14" s="131" t="s">
        <v>461</v>
      </c>
      <c r="M14" s="131" t="s">
        <v>462</v>
      </c>
      <c r="N14" s="131" t="s">
        <v>463</v>
      </c>
      <c r="O14" s="131" t="s">
        <v>464</v>
      </c>
      <c r="P14" s="126"/>
      <c r="Q14" s="127"/>
      <c r="R14" s="128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22"/>
      <c r="B15" s="121"/>
      <c r="C15" s="122"/>
      <c r="D15" s="122"/>
      <c r="E15" s="132"/>
      <c r="F15" s="122"/>
      <c r="G15" s="132"/>
      <c r="H15" s="122"/>
      <c r="I15" s="132"/>
      <c r="J15" s="132"/>
      <c r="K15" s="132"/>
      <c r="L15" s="132"/>
      <c r="M15" s="132"/>
      <c r="N15" s="132"/>
      <c r="O15" s="132"/>
      <c r="P15" s="5" t="s">
        <v>17</v>
      </c>
      <c r="Q15" s="6" t="s">
        <v>18</v>
      </c>
      <c r="R15" s="7" t="s">
        <v>19</v>
      </c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>
      <c r="A16" s="8">
        <v>1</v>
      </c>
      <c r="B16" s="9">
        <v>2</v>
      </c>
      <c r="C16" s="9">
        <v>3</v>
      </c>
      <c r="D16" s="10">
        <v>4</v>
      </c>
      <c r="E16" s="9">
        <v>5</v>
      </c>
      <c r="F16" s="10">
        <v>6</v>
      </c>
      <c r="G16" s="9">
        <v>7</v>
      </c>
      <c r="H16" s="10">
        <v>8</v>
      </c>
      <c r="I16" s="9">
        <v>9</v>
      </c>
      <c r="J16" s="10">
        <v>10</v>
      </c>
      <c r="K16" s="9">
        <v>11</v>
      </c>
      <c r="L16" s="10">
        <v>12</v>
      </c>
      <c r="M16" s="9">
        <v>13</v>
      </c>
      <c r="N16" s="10">
        <v>14</v>
      </c>
      <c r="O16" s="91">
        <v>15</v>
      </c>
      <c r="P16" s="8">
        <v>16</v>
      </c>
      <c r="Q16" s="9">
        <v>17</v>
      </c>
      <c r="R16" s="34">
        <v>18</v>
      </c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25" customHeight="1">
      <c r="A17" s="12">
        <v>1</v>
      </c>
      <c r="B17" s="12"/>
      <c r="C17" s="13" t="s">
        <v>465</v>
      </c>
      <c r="D17" s="14">
        <v>5</v>
      </c>
      <c r="E17" s="14">
        <v>5</v>
      </c>
      <c r="F17" s="14">
        <v>5</v>
      </c>
      <c r="G17" s="14">
        <v>5</v>
      </c>
      <c r="H17" s="14">
        <v>5</v>
      </c>
      <c r="I17" s="14">
        <v>5</v>
      </c>
      <c r="J17" s="14">
        <v>5</v>
      </c>
      <c r="K17" s="14">
        <v>4</v>
      </c>
      <c r="L17" s="14">
        <v>5</v>
      </c>
      <c r="M17" s="14">
        <v>5</v>
      </c>
      <c r="N17" s="14">
        <v>5</v>
      </c>
      <c r="O17" s="14">
        <v>5</v>
      </c>
      <c r="P17" s="39">
        <v>0</v>
      </c>
      <c r="Q17" s="12">
        <v>0</v>
      </c>
      <c r="R17" s="40">
        <v>0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25" customHeight="1">
      <c r="A18" s="18">
        <v>2</v>
      </c>
      <c r="B18" s="18"/>
      <c r="C18" s="13" t="s">
        <v>466</v>
      </c>
      <c r="D18" s="20">
        <v>4</v>
      </c>
      <c r="E18" s="20">
        <v>3</v>
      </c>
      <c r="F18" s="20">
        <v>4</v>
      </c>
      <c r="G18" s="20">
        <v>3</v>
      </c>
      <c r="H18" s="20">
        <v>5</v>
      </c>
      <c r="I18" s="20">
        <v>5</v>
      </c>
      <c r="J18" s="20">
        <v>4</v>
      </c>
      <c r="K18" s="20">
        <v>4</v>
      </c>
      <c r="L18" s="20">
        <v>3</v>
      </c>
      <c r="M18" s="20">
        <v>5</v>
      </c>
      <c r="N18" s="20">
        <v>5</v>
      </c>
      <c r="O18" s="20">
        <v>5</v>
      </c>
      <c r="P18" s="5">
        <v>16</v>
      </c>
      <c r="Q18" s="18">
        <v>16</v>
      </c>
      <c r="R18" s="7">
        <v>0</v>
      </c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25" customHeight="1">
      <c r="A19" s="12">
        <v>3</v>
      </c>
      <c r="B19" s="18"/>
      <c r="C19" s="13" t="s">
        <v>467</v>
      </c>
      <c r="D19" s="20">
        <v>5</v>
      </c>
      <c r="E19" s="20">
        <v>5</v>
      </c>
      <c r="F19" s="20">
        <v>4</v>
      </c>
      <c r="G19" s="20">
        <v>5</v>
      </c>
      <c r="H19" s="20">
        <v>5</v>
      </c>
      <c r="I19" s="20">
        <v>5</v>
      </c>
      <c r="J19" s="20">
        <v>5</v>
      </c>
      <c r="K19" s="20">
        <v>5</v>
      </c>
      <c r="L19" s="20">
        <v>5</v>
      </c>
      <c r="M19" s="20">
        <v>5</v>
      </c>
      <c r="N19" s="20">
        <v>5</v>
      </c>
      <c r="O19" s="73">
        <v>4</v>
      </c>
      <c r="P19" s="92">
        <v>0</v>
      </c>
      <c r="Q19" s="93">
        <v>0</v>
      </c>
      <c r="R19" s="94">
        <v>0</v>
      </c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25" customHeight="1">
      <c r="A20" s="18">
        <v>4</v>
      </c>
      <c r="B20" s="18"/>
      <c r="C20" s="13" t="s">
        <v>468</v>
      </c>
      <c r="D20" s="20">
        <v>5</v>
      </c>
      <c r="E20" s="20">
        <v>3</v>
      </c>
      <c r="F20" s="20">
        <v>5</v>
      </c>
      <c r="G20" s="20">
        <v>5</v>
      </c>
      <c r="H20" s="20">
        <v>5</v>
      </c>
      <c r="I20" s="20">
        <v>5</v>
      </c>
      <c r="J20" s="20">
        <v>5</v>
      </c>
      <c r="K20" s="20">
        <v>4</v>
      </c>
      <c r="L20" s="20">
        <v>4</v>
      </c>
      <c r="M20" s="20">
        <v>5</v>
      </c>
      <c r="N20" s="20">
        <v>5</v>
      </c>
      <c r="O20" s="73">
        <v>5</v>
      </c>
      <c r="P20" s="92">
        <v>0</v>
      </c>
      <c r="Q20" s="93">
        <v>0</v>
      </c>
      <c r="R20" s="94">
        <v>0</v>
      </c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25" customHeight="1">
      <c r="A21" s="12">
        <v>5</v>
      </c>
      <c r="B21" s="18"/>
      <c r="C21" s="13" t="s">
        <v>469</v>
      </c>
      <c r="D21" s="20">
        <v>4</v>
      </c>
      <c r="E21" s="20">
        <v>3</v>
      </c>
      <c r="F21" s="20">
        <v>4</v>
      </c>
      <c r="G21" s="20">
        <v>5</v>
      </c>
      <c r="H21" s="20">
        <v>5</v>
      </c>
      <c r="I21" s="20">
        <v>5</v>
      </c>
      <c r="J21" s="20">
        <v>4</v>
      </c>
      <c r="K21" s="20">
        <v>4</v>
      </c>
      <c r="L21" s="20">
        <v>4</v>
      </c>
      <c r="M21" s="20">
        <v>5</v>
      </c>
      <c r="N21" s="20">
        <v>5</v>
      </c>
      <c r="O21" s="73">
        <v>5</v>
      </c>
      <c r="P21" s="92">
        <v>0</v>
      </c>
      <c r="Q21" s="93">
        <v>0</v>
      </c>
      <c r="R21" s="94">
        <v>0</v>
      </c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25" customHeight="1">
      <c r="A22" s="18">
        <v>6</v>
      </c>
      <c r="B22" s="18"/>
      <c r="C22" s="13" t="s">
        <v>470</v>
      </c>
      <c r="D22" s="20">
        <v>5</v>
      </c>
      <c r="E22" s="20">
        <v>4</v>
      </c>
      <c r="F22" s="20">
        <v>4</v>
      </c>
      <c r="G22" s="20">
        <v>5</v>
      </c>
      <c r="H22" s="20">
        <v>5</v>
      </c>
      <c r="I22" s="20">
        <v>5</v>
      </c>
      <c r="J22" s="20">
        <v>5</v>
      </c>
      <c r="K22" s="20">
        <v>4</v>
      </c>
      <c r="L22" s="20">
        <v>4</v>
      </c>
      <c r="M22" s="20">
        <v>5</v>
      </c>
      <c r="N22" s="20">
        <v>5</v>
      </c>
      <c r="O22" s="73">
        <v>5</v>
      </c>
      <c r="P22" s="92">
        <v>0</v>
      </c>
      <c r="Q22" s="93">
        <v>0</v>
      </c>
      <c r="R22" s="94">
        <v>0</v>
      </c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25" customHeight="1">
      <c r="A23" s="12">
        <v>7</v>
      </c>
      <c r="B23" s="18"/>
      <c r="C23" s="13" t="s">
        <v>471</v>
      </c>
      <c r="D23" s="20">
        <v>4</v>
      </c>
      <c r="E23" s="20">
        <v>4</v>
      </c>
      <c r="F23" s="20">
        <v>5</v>
      </c>
      <c r="G23" s="20">
        <v>4</v>
      </c>
      <c r="H23" s="20">
        <v>4</v>
      </c>
      <c r="I23" s="20">
        <v>5</v>
      </c>
      <c r="J23" s="20">
        <v>5</v>
      </c>
      <c r="K23" s="20">
        <v>4</v>
      </c>
      <c r="L23" s="20">
        <v>4</v>
      </c>
      <c r="M23" s="20">
        <v>5</v>
      </c>
      <c r="N23" s="20">
        <v>5</v>
      </c>
      <c r="O23" s="73">
        <v>5</v>
      </c>
      <c r="P23" s="92">
        <v>40</v>
      </c>
      <c r="Q23" s="93">
        <v>40</v>
      </c>
      <c r="R23" s="94">
        <v>0</v>
      </c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25" customHeight="1">
      <c r="A24" s="18">
        <v>8</v>
      </c>
      <c r="B24" s="18"/>
      <c r="C24" s="13" t="s">
        <v>472</v>
      </c>
      <c r="D24" s="20">
        <v>5</v>
      </c>
      <c r="E24" s="20">
        <v>3</v>
      </c>
      <c r="F24" s="20">
        <v>4</v>
      </c>
      <c r="G24" s="20">
        <v>4</v>
      </c>
      <c r="H24" s="20">
        <v>5</v>
      </c>
      <c r="I24" s="20">
        <v>5</v>
      </c>
      <c r="J24" s="20">
        <v>5</v>
      </c>
      <c r="K24" s="20">
        <v>4</v>
      </c>
      <c r="L24" s="20">
        <v>2</v>
      </c>
      <c r="M24" s="20">
        <v>5</v>
      </c>
      <c r="N24" s="20">
        <v>5</v>
      </c>
      <c r="O24" s="73">
        <v>4</v>
      </c>
      <c r="P24" s="92">
        <v>0</v>
      </c>
      <c r="Q24" s="93">
        <v>0</v>
      </c>
      <c r="R24" s="94">
        <v>0</v>
      </c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25" customHeight="1">
      <c r="A25" s="12">
        <v>9</v>
      </c>
      <c r="B25" s="18"/>
      <c r="C25" s="13" t="s">
        <v>473</v>
      </c>
      <c r="D25" s="20">
        <v>4</v>
      </c>
      <c r="E25" s="20">
        <v>4</v>
      </c>
      <c r="F25" s="20">
        <v>5</v>
      </c>
      <c r="G25" s="20">
        <v>5</v>
      </c>
      <c r="H25" s="20">
        <v>5</v>
      </c>
      <c r="I25" s="20">
        <v>5</v>
      </c>
      <c r="J25" s="20">
        <v>5</v>
      </c>
      <c r="K25" s="20">
        <v>4</v>
      </c>
      <c r="L25" s="20">
        <v>4</v>
      </c>
      <c r="M25" s="20">
        <v>5</v>
      </c>
      <c r="N25" s="20">
        <v>5</v>
      </c>
      <c r="O25" s="73">
        <v>4</v>
      </c>
      <c r="P25" s="92">
        <v>24</v>
      </c>
      <c r="Q25" s="93">
        <v>24</v>
      </c>
      <c r="R25" s="94">
        <v>0</v>
      </c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25" customHeight="1">
      <c r="A26" s="18">
        <v>10</v>
      </c>
      <c r="B26" s="18"/>
      <c r="C26" s="13" t="s">
        <v>474</v>
      </c>
      <c r="D26" s="20">
        <v>4</v>
      </c>
      <c r="E26" s="20">
        <v>4</v>
      </c>
      <c r="F26" s="20">
        <v>4</v>
      </c>
      <c r="G26" s="20">
        <v>4</v>
      </c>
      <c r="H26" s="20">
        <v>5</v>
      </c>
      <c r="I26" s="20">
        <v>5</v>
      </c>
      <c r="J26" s="20">
        <v>5</v>
      </c>
      <c r="K26" s="20">
        <v>4</v>
      </c>
      <c r="L26" s="20">
        <v>4</v>
      </c>
      <c r="M26" s="20">
        <v>5</v>
      </c>
      <c r="N26" s="20">
        <v>5</v>
      </c>
      <c r="O26" s="73">
        <v>5</v>
      </c>
      <c r="P26" s="92">
        <v>0</v>
      </c>
      <c r="Q26" s="93">
        <v>0</v>
      </c>
      <c r="R26" s="94">
        <v>0</v>
      </c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25" customHeight="1">
      <c r="A27" s="12">
        <v>11</v>
      </c>
      <c r="B27" s="18"/>
      <c r="C27" s="13" t="s">
        <v>475</v>
      </c>
      <c r="D27" s="20">
        <v>5</v>
      </c>
      <c r="E27" s="20">
        <v>4</v>
      </c>
      <c r="F27" s="20">
        <v>5</v>
      </c>
      <c r="G27" s="20">
        <v>5</v>
      </c>
      <c r="H27" s="20">
        <v>4</v>
      </c>
      <c r="I27" s="20">
        <v>5</v>
      </c>
      <c r="J27" s="20">
        <v>5</v>
      </c>
      <c r="K27" s="20">
        <v>5</v>
      </c>
      <c r="L27" s="20">
        <v>5</v>
      </c>
      <c r="M27" s="20">
        <v>5</v>
      </c>
      <c r="N27" s="20">
        <v>5</v>
      </c>
      <c r="O27" s="73">
        <v>5</v>
      </c>
      <c r="P27" s="92">
        <v>78</v>
      </c>
      <c r="Q27" s="93">
        <v>78</v>
      </c>
      <c r="R27" s="94">
        <v>0</v>
      </c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25" customHeight="1">
      <c r="A28" s="18">
        <v>12</v>
      </c>
      <c r="B28" s="18"/>
      <c r="C28" s="13" t="s">
        <v>476</v>
      </c>
      <c r="D28" s="20">
        <v>4</v>
      </c>
      <c r="E28" s="20">
        <v>3</v>
      </c>
      <c r="F28" s="20">
        <v>4</v>
      </c>
      <c r="G28" s="20">
        <v>4</v>
      </c>
      <c r="H28" s="20">
        <v>5</v>
      </c>
      <c r="I28" s="20">
        <v>5</v>
      </c>
      <c r="J28" s="20">
        <v>5</v>
      </c>
      <c r="K28" s="20">
        <v>4</v>
      </c>
      <c r="L28" s="20">
        <v>5</v>
      </c>
      <c r="M28" s="20">
        <v>5</v>
      </c>
      <c r="N28" s="20">
        <v>5</v>
      </c>
      <c r="O28" s="73">
        <v>5</v>
      </c>
      <c r="P28" s="92">
        <v>8</v>
      </c>
      <c r="Q28" s="93">
        <v>8</v>
      </c>
      <c r="R28" s="94">
        <v>0</v>
      </c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25" customHeight="1">
      <c r="A29" s="12">
        <v>13</v>
      </c>
      <c r="B29" s="18"/>
      <c r="C29" s="13" t="s">
        <v>477</v>
      </c>
      <c r="D29" s="20">
        <v>3</v>
      </c>
      <c r="E29" s="20">
        <v>3</v>
      </c>
      <c r="F29" s="20">
        <v>4</v>
      </c>
      <c r="G29" s="20">
        <v>4</v>
      </c>
      <c r="H29" s="20">
        <v>3</v>
      </c>
      <c r="I29" s="20">
        <v>5</v>
      </c>
      <c r="J29" s="20">
        <v>5</v>
      </c>
      <c r="K29" s="20">
        <v>5</v>
      </c>
      <c r="L29" s="20">
        <v>3</v>
      </c>
      <c r="M29" s="20">
        <v>5</v>
      </c>
      <c r="N29" s="20">
        <v>5</v>
      </c>
      <c r="O29" s="73">
        <v>4</v>
      </c>
      <c r="P29" s="92">
        <v>4</v>
      </c>
      <c r="Q29" s="93">
        <v>4</v>
      </c>
      <c r="R29" s="94">
        <v>0</v>
      </c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25" customHeight="1">
      <c r="A30" s="18">
        <v>14</v>
      </c>
      <c r="B30" s="18"/>
      <c r="C30" s="13" t="s">
        <v>478</v>
      </c>
      <c r="D30" s="20">
        <v>5</v>
      </c>
      <c r="E30" s="20">
        <v>3</v>
      </c>
      <c r="F30" s="20">
        <v>5</v>
      </c>
      <c r="G30" s="20">
        <v>5</v>
      </c>
      <c r="H30" s="20">
        <v>5</v>
      </c>
      <c r="I30" s="20">
        <v>4</v>
      </c>
      <c r="J30" s="20">
        <v>5</v>
      </c>
      <c r="K30" s="20">
        <v>5</v>
      </c>
      <c r="L30" s="20">
        <v>5</v>
      </c>
      <c r="M30" s="20">
        <v>5</v>
      </c>
      <c r="N30" s="20">
        <v>5</v>
      </c>
      <c r="O30" s="73">
        <v>5</v>
      </c>
      <c r="P30" s="92">
        <v>0</v>
      </c>
      <c r="Q30" s="93">
        <v>0</v>
      </c>
      <c r="R30" s="94">
        <v>0</v>
      </c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2">
        <v>15</v>
      </c>
      <c r="B31" s="18"/>
      <c r="C31" s="13" t="s">
        <v>479</v>
      </c>
      <c r="D31" s="20">
        <v>2</v>
      </c>
      <c r="E31" s="20">
        <v>3</v>
      </c>
      <c r="F31" s="20" t="s">
        <v>25</v>
      </c>
      <c r="G31" s="20">
        <v>3</v>
      </c>
      <c r="H31" s="20">
        <v>4</v>
      </c>
      <c r="I31" s="20">
        <v>2</v>
      </c>
      <c r="J31" s="20">
        <v>3</v>
      </c>
      <c r="K31" s="20">
        <v>2</v>
      </c>
      <c r="L31" s="20">
        <v>4</v>
      </c>
      <c r="M31" s="20">
        <v>5</v>
      </c>
      <c r="N31" s="20">
        <v>4</v>
      </c>
      <c r="O31" s="73">
        <v>5</v>
      </c>
      <c r="P31" s="92">
        <v>28</v>
      </c>
      <c r="Q31" s="93">
        <v>0</v>
      </c>
      <c r="R31" s="94">
        <v>28</v>
      </c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8">
        <v>16</v>
      </c>
      <c r="B32" s="18"/>
      <c r="C32" s="13" t="s">
        <v>480</v>
      </c>
      <c r="D32" s="20">
        <v>5</v>
      </c>
      <c r="E32" s="20">
        <v>4</v>
      </c>
      <c r="F32" s="20">
        <v>5</v>
      </c>
      <c r="G32" s="20">
        <v>5</v>
      </c>
      <c r="H32" s="20">
        <v>5</v>
      </c>
      <c r="I32" s="20">
        <v>5</v>
      </c>
      <c r="J32" s="20">
        <v>5</v>
      </c>
      <c r="K32" s="20">
        <v>4</v>
      </c>
      <c r="L32" s="20"/>
      <c r="M32" s="20">
        <v>5</v>
      </c>
      <c r="N32" s="20">
        <v>5</v>
      </c>
      <c r="O32" s="73">
        <v>4</v>
      </c>
      <c r="P32" s="92">
        <v>0</v>
      </c>
      <c r="Q32" s="93">
        <v>0</v>
      </c>
      <c r="R32" s="94">
        <v>0</v>
      </c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>
      <c r="A33" s="12">
        <v>17</v>
      </c>
      <c r="B33" s="18"/>
      <c r="C33" s="13" t="s">
        <v>481</v>
      </c>
      <c r="D33" s="20">
        <v>5</v>
      </c>
      <c r="E33" s="20">
        <v>4</v>
      </c>
      <c r="F33" s="20">
        <v>5</v>
      </c>
      <c r="G33" s="20">
        <v>4</v>
      </c>
      <c r="H33" s="20">
        <v>5</v>
      </c>
      <c r="I33" s="20">
        <v>5</v>
      </c>
      <c r="J33" s="20">
        <v>4</v>
      </c>
      <c r="K33" s="20">
        <v>4</v>
      </c>
      <c r="L33" s="20">
        <v>5</v>
      </c>
      <c r="M33" s="20">
        <v>5</v>
      </c>
      <c r="N33" s="20">
        <v>5</v>
      </c>
      <c r="O33" s="73">
        <v>5</v>
      </c>
      <c r="P33" s="92">
        <v>0</v>
      </c>
      <c r="Q33" s="93">
        <v>0</v>
      </c>
      <c r="R33" s="94">
        <v>0</v>
      </c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8">
        <v>18</v>
      </c>
      <c r="B34" s="18"/>
      <c r="C34" s="13" t="s">
        <v>482</v>
      </c>
      <c r="D34" s="20">
        <v>3</v>
      </c>
      <c r="E34" s="20">
        <v>4</v>
      </c>
      <c r="F34" s="20">
        <v>3</v>
      </c>
      <c r="G34" s="20">
        <v>4</v>
      </c>
      <c r="H34" s="20">
        <v>5</v>
      </c>
      <c r="I34" s="20">
        <v>4</v>
      </c>
      <c r="J34" s="20">
        <v>4</v>
      </c>
      <c r="K34" s="20">
        <v>3</v>
      </c>
      <c r="L34" s="20">
        <v>3</v>
      </c>
      <c r="M34" s="20">
        <v>5</v>
      </c>
      <c r="N34" s="20">
        <v>4</v>
      </c>
      <c r="O34" s="73">
        <v>4</v>
      </c>
      <c r="P34" s="92">
        <v>28</v>
      </c>
      <c r="Q34" s="93">
        <v>28</v>
      </c>
      <c r="R34" s="94">
        <v>0</v>
      </c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2">
        <v>19</v>
      </c>
      <c r="B35" s="18"/>
      <c r="C35" s="13" t="s">
        <v>483</v>
      </c>
      <c r="D35" s="20"/>
      <c r="E35" s="20">
        <v>3</v>
      </c>
      <c r="F35" s="20">
        <v>4</v>
      </c>
      <c r="G35" s="20"/>
      <c r="H35" s="20">
        <v>4</v>
      </c>
      <c r="I35" s="20"/>
      <c r="J35" s="20"/>
      <c r="K35" s="20"/>
      <c r="L35" s="20"/>
      <c r="M35" s="20"/>
      <c r="N35" s="20"/>
      <c r="O35" s="20">
        <v>5</v>
      </c>
      <c r="P35" s="39"/>
      <c r="Q35" s="18"/>
      <c r="R35" s="95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>
      <c r="A36" s="18">
        <v>20</v>
      </c>
      <c r="B36" s="18"/>
      <c r="C36" s="13" t="s">
        <v>484</v>
      </c>
      <c r="D36" s="20">
        <v>3</v>
      </c>
      <c r="E36" s="20">
        <v>3</v>
      </c>
      <c r="F36" s="20">
        <v>5</v>
      </c>
      <c r="G36" s="20">
        <v>5</v>
      </c>
      <c r="H36" s="20">
        <v>5</v>
      </c>
      <c r="I36" s="20">
        <v>4</v>
      </c>
      <c r="J36" s="20">
        <v>4</v>
      </c>
      <c r="K36" s="20">
        <v>2</v>
      </c>
      <c r="L36" s="20">
        <v>5</v>
      </c>
      <c r="M36" s="20">
        <v>5</v>
      </c>
      <c r="N36" s="20">
        <v>4</v>
      </c>
      <c r="O36" s="73">
        <v>4</v>
      </c>
      <c r="P36" s="92">
        <v>28</v>
      </c>
      <c r="Q36" s="96">
        <v>28</v>
      </c>
      <c r="R36" s="94">
        <v>0</v>
      </c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20.25" customHeight="1">
      <c r="A37" s="12">
        <v>21</v>
      </c>
      <c r="B37" s="12"/>
      <c r="C37" s="13" t="s">
        <v>485</v>
      </c>
      <c r="D37" s="14">
        <v>5</v>
      </c>
      <c r="E37" s="14">
        <v>4</v>
      </c>
      <c r="F37" s="14">
        <v>5</v>
      </c>
      <c r="G37" s="14">
        <v>5</v>
      </c>
      <c r="H37" s="14">
        <v>5</v>
      </c>
      <c r="I37" s="14">
        <v>5</v>
      </c>
      <c r="J37" s="14">
        <v>5</v>
      </c>
      <c r="K37" s="14">
        <v>5</v>
      </c>
      <c r="L37" s="14">
        <v>4</v>
      </c>
      <c r="M37" s="14">
        <v>5</v>
      </c>
      <c r="N37" s="14">
        <v>5</v>
      </c>
      <c r="O37" s="70">
        <v>5</v>
      </c>
      <c r="P37" s="92">
        <v>4</v>
      </c>
      <c r="Q37" s="96">
        <v>4</v>
      </c>
      <c r="R37" s="94">
        <v>0</v>
      </c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0.25" customHeight="1">
      <c r="A38" s="18">
        <v>22</v>
      </c>
      <c r="B38" s="18"/>
      <c r="C38" s="13" t="s">
        <v>486</v>
      </c>
      <c r="D38" s="20">
        <v>5</v>
      </c>
      <c r="E38" s="20">
        <v>5</v>
      </c>
      <c r="F38" s="20">
        <v>5</v>
      </c>
      <c r="G38" s="20">
        <v>5</v>
      </c>
      <c r="H38" s="20">
        <v>5</v>
      </c>
      <c r="I38" s="20">
        <v>5</v>
      </c>
      <c r="J38" s="20">
        <v>5</v>
      </c>
      <c r="K38" s="20">
        <v>5</v>
      </c>
      <c r="L38" s="20">
        <v>5</v>
      </c>
      <c r="M38" s="20">
        <v>5</v>
      </c>
      <c r="N38" s="20">
        <v>5</v>
      </c>
      <c r="O38" s="73">
        <v>5</v>
      </c>
      <c r="P38" s="92">
        <v>0</v>
      </c>
      <c r="Q38" s="96">
        <v>0</v>
      </c>
      <c r="R38" s="94">
        <v>0</v>
      </c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20.25" customHeight="1">
      <c r="A39" s="12">
        <v>23</v>
      </c>
      <c r="B39" s="18"/>
      <c r="C39" s="13" t="s">
        <v>487</v>
      </c>
      <c r="D39" s="20">
        <v>5</v>
      </c>
      <c r="E39" s="20">
        <v>4</v>
      </c>
      <c r="F39" s="20">
        <v>4</v>
      </c>
      <c r="G39" s="20">
        <v>5</v>
      </c>
      <c r="H39" s="20">
        <v>5</v>
      </c>
      <c r="I39" s="20">
        <v>5</v>
      </c>
      <c r="J39" s="20">
        <v>5</v>
      </c>
      <c r="K39" s="20">
        <v>3</v>
      </c>
      <c r="L39" s="20">
        <v>5</v>
      </c>
      <c r="M39" s="20">
        <v>5</v>
      </c>
      <c r="N39" s="20">
        <v>5</v>
      </c>
      <c r="O39" s="73">
        <v>5</v>
      </c>
      <c r="P39" s="92">
        <v>0</v>
      </c>
      <c r="Q39" s="96">
        <v>0</v>
      </c>
      <c r="R39" s="94">
        <v>0</v>
      </c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20.25" customHeight="1">
      <c r="A40" s="18">
        <v>24</v>
      </c>
      <c r="B40" s="18"/>
      <c r="C40" s="13" t="s">
        <v>488</v>
      </c>
      <c r="D40" s="20">
        <v>4</v>
      </c>
      <c r="E40" s="20">
        <v>3</v>
      </c>
      <c r="F40" s="20">
        <v>5</v>
      </c>
      <c r="G40" s="20">
        <v>4</v>
      </c>
      <c r="H40" s="20">
        <v>4</v>
      </c>
      <c r="I40" s="20">
        <v>5</v>
      </c>
      <c r="J40" s="20">
        <v>4</v>
      </c>
      <c r="K40" s="20">
        <v>4</v>
      </c>
      <c r="L40" s="20">
        <v>5</v>
      </c>
      <c r="M40" s="20">
        <v>5</v>
      </c>
      <c r="N40" s="20">
        <v>5</v>
      </c>
      <c r="O40" s="73">
        <v>4</v>
      </c>
      <c r="P40" s="92">
        <v>26</v>
      </c>
      <c r="Q40" s="96">
        <v>26</v>
      </c>
      <c r="R40" s="94">
        <v>0</v>
      </c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0.25" customHeight="1">
      <c r="A41" s="12">
        <v>25</v>
      </c>
      <c r="B41" s="18"/>
      <c r="C41" s="13" t="s">
        <v>489</v>
      </c>
      <c r="D41" s="20">
        <v>5</v>
      </c>
      <c r="E41" s="20">
        <v>4</v>
      </c>
      <c r="F41" s="20">
        <v>5</v>
      </c>
      <c r="G41" s="20">
        <v>5</v>
      </c>
      <c r="H41" s="20">
        <v>4</v>
      </c>
      <c r="I41" s="20">
        <v>5</v>
      </c>
      <c r="J41" s="20">
        <v>5</v>
      </c>
      <c r="K41" s="20">
        <v>3</v>
      </c>
      <c r="L41" s="20">
        <v>4</v>
      </c>
      <c r="M41" s="20">
        <v>5</v>
      </c>
      <c r="N41" s="20">
        <v>5</v>
      </c>
      <c r="O41" s="73">
        <v>5</v>
      </c>
      <c r="P41" s="92">
        <v>0</v>
      </c>
      <c r="Q41" s="96">
        <v>0</v>
      </c>
      <c r="R41" s="94">
        <v>0</v>
      </c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5" customHeight="1">
      <c r="A42" s="23"/>
      <c r="B42" s="23"/>
      <c r="C42" s="24" t="s">
        <v>43</v>
      </c>
      <c r="D42" s="25">
        <f t="shared" ref="D42:E42" si="0">(D45*5+D48*2)/(D45+D48)</f>
        <v>4.7857142857142856</v>
      </c>
      <c r="E42" s="25">
        <f t="shared" si="0"/>
        <v>5</v>
      </c>
      <c r="F42" s="25">
        <f t="shared" ref="F42:O42" si="1">AVERAGE(F17:F41)</f>
        <v>4.5</v>
      </c>
      <c r="G42" s="25">
        <f t="shared" si="1"/>
        <v>4.5</v>
      </c>
      <c r="H42" s="25">
        <f t="shared" si="1"/>
        <v>4.68</v>
      </c>
      <c r="I42" s="25">
        <f t="shared" si="1"/>
        <v>4.75</v>
      </c>
      <c r="J42" s="25">
        <f t="shared" si="1"/>
        <v>4.666666666666667</v>
      </c>
      <c r="K42" s="25">
        <f t="shared" si="1"/>
        <v>3.9583333333333335</v>
      </c>
      <c r="L42" s="25">
        <f t="shared" si="1"/>
        <v>4.2173913043478262</v>
      </c>
      <c r="M42" s="25">
        <f t="shared" si="1"/>
        <v>5</v>
      </c>
      <c r="N42" s="25">
        <f t="shared" si="1"/>
        <v>4.875</v>
      </c>
      <c r="O42" s="25">
        <f t="shared" si="1"/>
        <v>4.68</v>
      </c>
      <c r="P42" s="26">
        <f>Q42+R42</f>
        <v>284</v>
      </c>
      <c r="Q42" s="26">
        <f>SUM(Q17:Q40)</f>
        <v>256</v>
      </c>
      <c r="R42" s="97">
        <f>SUM(R17:R41)</f>
        <v>28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 t="s">
        <v>44</v>
      </c>
      <c r="D43" s="27">
        <f t="shared" ref="D43:O43" si="2">(D45+D46+D47)/SUM(D45:D48)*100</f>
        <v>95.833333333333343</v>
      </c>
      <c r="E43" s="27">
        <f t="shared" si="2"/>
        <v>100</v>
      </c>
      <c r="F43" s="27">
        <f t="shared" si="2"/>
        <v>96</v>
      </c>
      <c r="G43" s="27">
        <f t="shared" si="2"/>
        <v>100</v>
      </c>
      <c r="H43" s="27">
        <f t="shared" si="2"/>
        <v>100</v>
      </c>
      <c r="I43" s="27">
        <f t="shared" si="2"/>
        <v>95.833333333333343</v>
      </c>
      <c r="J43" s="27">
        <f t="shared" si="2"/>
        <v>100</v>
      </c>
      <c r="K43" s="27">
        <f t="shared" si="2"/>
        <v>91.666666666666657</v>
      </c>
      <c r="L43" s="27">
        <f t="shared" si="2"/>
        <v>95.652173913043484</v>
      </c>
      <c r="M43" s="27">
        <f t="shared" si="2"/>
        <v>100</v>
      </c>
      <c r="N43" s="27">
        <f t="shared" si="2"/>
        <v>100</v>
      </c>
      <c r="O43" s="27">
        <f t="shared" si="2"/>
        <v>100</v>
      </c>
      <c r="P43" s="23"/>
      <c r="Q43" s="23"/>
      <c r="R43" s="2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customHeight="1">
      <c r="A44" s="23"/>
      <c r="B44" s="23"/>
      <c r="C44" s="24" t="s">
        <v>45</v>
      </c>
      <c r="D44" s="27">
        <f t="shared" ref="D44:O44" si="3">(D45+D46)/SUM(D45:D48)*100</f>
        <v>83.333333333333343</v>
      </c>
      <c r="E44" s="27">
        <f t="shared" si="3"/>
        <v>56.000000000000007</v>
      </c>
      <c r="F44" s="27">
        <f t="shared" si="3"/>
        <v>92</v>
      </c>
      <c r="G44" s="27">
        <f t="shared" si="3"/>
        <v>91.666666666666657</v>
      </c>
      <c r="H44" s="27">
        <f t="shared" si="3"/>
        <v>96</v>
      </c>
      <c r="I44" s="27">
        <f t="shared" si="3"/>
        <v>95.833333333333343</v>
      </c>
      <c r="J44" s="27">
        <f t="shared" si="3"/>
        <v>95.833333333333343</v>
      </c>
      <c r="K44" s="27">
        <f t="shared" si="3"/>
        <v>79.166666666666657</v>
      </c>
      <c r="L44" s="27">
        <f t="shared" si="3"/>
        <v>82.608695652173907</v>
      </c>
      <c r="M44" s="27">
        <f t="shared" si="3"/>
        <v>100</v>
      </c>
      <c r="N44" s="27">
        <f t="shared" si="3"/>
        <v>100</v>
      </c>
      <c r="O44" s="27">
        <f t="shared" si="3"/>
        <v>100</v>
      </c>
      <c r="P44" s="23"/>
      <c r="Q44" s="23"/>
      <c r="R44" s="2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 customHeight="1">
      <c r="A45" s="23"/>
      <c r="B45" s="23"/>
      <c r="C45" s="24">
        <v>5</v>
      </c>
      <c r="D45" s="28">
        <f t="shared" ref="D45:O45" si="4">COUNTIF(D$17:D$41,"5")</f>
        <v>13</v>
      </c>
      <c r="E45" s="28">
        <f t="shared" si="4"/>
        <v>3</v>
      </c>
      <c r="F45" s="28">
        <f t="shared" si="4"/>
        <v>13</v>
      </c>
      <c r="G45" s="28">
        <f t="shared" si="4"/>
        <v>14</v>
      </c>
      <c r="H45" s="28">
        <f t="shared" si="4"/>
        <v>18</v>
      </c>
      <c r="I45" s="28">
        <f t="shared" si="4"/>
        <v>20</v>
      </c>
      <c r="J45" s="28">
        <f t="shared" si="4"/>
        <v>17</v>
      </c>
      <c r="K45" s="28">
        <f t="shared" si="4"/>
        <v>6</v>
      </c>
      <c r="L45" s="28">
        <f t="shared" si="4"/>
        <v>10</v>
      </c>
      <c r="M45" s="28">
        <f t="shared" si="4"/>
        <v>24</v>
      </c>
      <c r="N45" s="28">
        <f t="shared" si="4"/>
        <v>21</v>
      </c>
      <c r="O45" s="28">
        <f t="shared" si="4"/>
        <v>17</v>
      </c>
      <c r="P45" s="23"/>
      <c r="Q45" s="23"/>
      <c r="R45" s="2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 customHeight="1">
      <c r="A46" s="23"/>
      <c r="B46" s="23"/>
      <c r="C46" s="24">
        <v>4</v>
      </c>
      <c r="D46" s="28">
        <f t="shared" ref="D46:O46" si="5">COUNTIF(D$17:D$41,"4")</f>
        <v>7</v>
      </c>
      <c r="E46" s="28">
        <f t="shared" si="5"/>
        <v>11</v>
      </c>
      <c r="F46" s="28">
        <f t="shared" si="5"/>
        <v>10</v>
      </c>
      <c r="G46" s="28">
        <f t="shared" si="5"/>
        <v>8</v>
      </c>
      <c r="H46" s="28">
        <f t="shared" si="5"/>
        <v>6</v>
      </c>
      <c r="I46" s="28">
        <f t="shared" si="5"/>
        <v>3</v>
      </c>
      <c r="J46" s="28">
        <f t="shared" si="5"/>
        <v>6</v>
      </c>
      <c r="K46" s="28">
        <f t="shared" si="5"/>
        <v>13</v>
      </c>
      <c r="L46" s="28">
        <f t="shared" si="5"/>
        <v>9</v>
      </c>
      <c r="M46" s="28">
        <f t="shared" si="5"/>
        <v>0</v>
      </c>
      <c r="N46" s="28">
        <f t="shared" si="5"/>
        <v>3</v>
      </c>
      <c r="O46" s="28">
        <f t="shared" si="5"/>
        <v>8</v>
      </c>
      <c r="P46" s="23"/>
      <c r="Q46" s="23"/>
      <c r="R46" s="2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 customHeight="1">
      <c r="A47" s="23"/>
      <c r="B47" s="23"/>
      <c r="C47" s="24">
        <v>3</v>
      </c>
      <c r="D47" s="28">
        <f t="shared" ref="D47:O47" si="6">COUNTIF(D$17:D$41,"3")</f>
        <v>3</v>
      </c>
      <c r="E47" s="28">
        <f t="shared" si="6"/>
        <v>11</v>
      </c>
      <c r="F47" s="28">
        <f t="shared" si="6"/>
        <v>1</v>
      </c>
      <c r="G47" s="28">
        <f t="shared" si="6"/>
        <v>2</v>
      </c>
      <c r="H47" s="28">
        <f t="shared" si="6"/>
        <v>1</v>
      </c>
      <c r="I47" s="28">
        <f t="shared" si="6"/>
        <v>0</v>
      </c>
      <c r="J47" s="28">
        <f t="shared" si="6"/>
        <v>1</v>
      </c>
      <c r="K47" s="28">
        <f t="shared" si="6"/>
        <v>3</v>
      </c>
      <c r="L47" s="28">
        <f t="shared" si="6"/>
        <v>3</v>
      </c>
      <c r="M47" s="28">
        <f t="shared" si="6"/>
        <v>0</v>
      </c>
      <c r="N47" s="28">
        <f t="shared" si="6"/>
        <v>0</v>
      </c>
      <c r="O47" s="28">
        <f t="shared" si="6"/>
        <v>0</v>
      </c>
      <c r="P47" s="23"/>
      <c r="Q47" s="23"/>
      <c r="R47" s="2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 customHeight="1">
      <c r="A48" s="23"/>
      <c r="B48" s="23"/>
      <c r="C48" s="24">
        <v>2</v>
      </c>
      <c r="D48" s="28">
        <f t="shared" ref="D48:O48" si="7">COUNTIF(D$17:D$41,"2")+COUNTIF(D$17:D$41,"н/а")</f>
        <v>1</v>
      </c>
      <c r="E48" s="28">
        <f t="shared" si="7"/>
        <v>0</v>
      </c>
      <c r="F48" s="28">
        <f t="shared" si="7"/>
        <v>1</v>
      </c>
      <c r="G48" s="28">
        <f t="shared" si="7"/>
        <v>0</v>
      </c>
      <c r="H48" s="28">
        <f t="shared" si="7"/>
        <v>0</v>
      </c>
      <c r="I48" s="28">
        <f t="shared" si="7"/>
        <v>1</v>
      </c>
      <c r="J48" s="28">
        <f t="shared" si="7"/>
        <v>0</v>
      </c>
      <c r="K48" s="28">
        <f t="shared" si="7"/>
        <v>2</v>
      </c>
      <c r="L48" s="28">
        <f t="shared" si="7"/>
        <v>1</v>
      </c>
      <c r="M48" s="28">
        <f t="shared" si="7"/>
        <v>0</v>
      </c>
      <c r="N48" s="28">
        <f t="shared" si="7"/>
        <v>0</v>
      </c>
      <c r="O48" s="28">
        <f t="shared" si="7"/>
        <v>0</v>
      </c>
      <c r="P48" s="23"/>
      <c r="Q48" s="23"/>
      <c r="R48" s="2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23"/>
      <c r="Q50" s="23"/>
      <c r="R50" s="2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0.25" customHeight="1">
      <c r="A51" s="137" t="s">
        <v>490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23"/>
      <c r="Q51" s="23"/>
      <c r="R51" s="2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23"/>
      <c r="P54" s="23"/>
      <c r="Q54" s="23"/>
      <c r="R54" s="2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>
      <c r="A55" s="23"/>
      <c r="B55" s="23"/>
      <c r="C55" s="133" t="s">
        <v>49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5"/>
      <c r="N55" s="140">
        <f>SUM(E45:E48)</f>
        <v>25</v>
      </c>
      <c r="O55" s="135"/>
      <c r="P55" s="30"/>
      <c r="Q55" s="23"/>
      <c r="R55" s="2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>
      <c r="A56" s="23"/>
      <c r="B56" s="23"/>
      <c r="C56" s="133" t="s">
        <v>50</v>
      </c>
      <c r="D56" s="134"/>
      <c r="E56" s="134"/>
      <c r="F56" s="134"/>
      <c r="G56" s="134"/>
      <c r="H56" s="134"/>
      <c r="I56" s="134"/>
      <c r="J56" s="134"/>
      <c r="K56" s="134"/>
      <c r="L56" s="134"/>
      <c r="M56" s="135"/>
      <c r="N56" s="140"/>
      <c r="O56" s="135"/>
      <c r="P56" s="30"/>
      <c r="Q56" s="23"/>
      <c r="R56" s="2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>
      <c r="A57" s="23"/>
      <c r="B57" s="23"/>
      <c r="C57" s="133" t="s">
        <v>51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  <c r="N57" s="140">
        <f>COUNTIF($B$17:$B$41,"ОТЛ")</f>
        <v>0</v>
      </c>
      <c r="O57" s="135"/>
      <c r="P57" s="30"/>
      <c r="Q57" s="23"/>
      <c r="R57" s="2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>
      <c r="A58" s="23"/>
      <c r="B58" s="23"/>
      <c r="C58" s="133" t="s">
        <v>52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5"/>
      <c r="N58" s="140">
        <f>COUNTIF($B$17:$B$41,"4-5")</f>
        <v>0</v>
      </c>
      <c r="O58" s="135"/>
      <c r="P58" s="30"/>
      <c r="Q58" s="23"/>
      <c r="R58" s="2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>
      <c r="A59" s="23"/>
      <c r="B59" s="23"/>
      <c r="C59" s="133" t="s">
        <v>53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5"/>
      <c r="N59" s="140">
        <f>COUNTIF($B$17:$B$41,"4")</f>
        <v>0</v>
      </c>
      <c r="O59" s="135"/>
      <c r="P59" s="30"/>
      <c r="Q59" s="23"/>
      <c r="R59" s="2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>
      <c r="A60" s="23"/>
      <c r="B60" s="23"/>
      <c r="C60" s="136" t="s">
        <v>54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5"/>
      <c r="N60" s="140">
        <f>COUNTIF($B$17:$B$41,"1/3")</f>
        <v>0</v>
      </c>
      <c r="O60" s="135"/>
      <c r="P60" s="30"/>
      <c r="Q60" s="23"/>
      <c r="R60" s="2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>
      <c r="A61" s="23"/>
      <c r="B61" s="23"/>
      <c r="C61" s="133" t="s">
        <v>55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5"/>
      <c r="N61" s="140">
        <f>COUNTIF($B$17:$B$41,"НСП")</f>
        <v>0</v>
      </c>
      <c r="O61" s="135"/>
      <c r="P61" s="30"/>
      <c r="Q61" s="23"/>
      <c r="R61" s="2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>
      <c r="A62" s="23"/>
      <c r="B62" s="23"/>
      <c r="C62" s="133" t="s">
        <v>56</v>
      </c>
      <c r="D62" s="134"/>
      <c r="E62" s="134"/>
      <c r="F62" s="134"/>
      <c r="G62" s="134"/>
      <c r="H62" s="134"/>
      <c r="I62" s="134"/>
      <c r="J62" s="134"/>
      <c r="K62" s="134"/>
      <c r="L62" s="134"/>
      <c r="M62" s="135"/>
      <c r="N62" s="141">
        <f t="shared" ref="N62:N63" si="8">AVERAGE(D43:O43)</f>
        <v>97.915458937198082</v>
      </c>
      <c r="O62" s="135"/>
      <c r="P62" s="30"/>
      <c r="Q62" s="23"/>
      <c r="R62" s="2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>
      <c r="A63" s="23"/>
      <c r="B63" s="23"/>
      <c r="C63" s="133" t="s">
        <v>57</v>
      </c>
      <c r="D63" s="134"/>
      <c r="E63" s="134"/>
      <c r="F63" s="134"/>
      <c r="G63" s="134"/>
      <c r="H63" s="134"/>
      <c r="I63" s="134"/>
      <c r="J63" s="134"/>
      <c r="K63" s="134"/>
      <c r="L63" s="134"/>
      <c r="M63" s="135"/>
      <c r="N63" s="141">
        <f t="shared" si="8"/>
        <v>89.370169082125599</v>
      </c>
      <c r="O63" s="135"/>
      <c r="P63" s="30"/>
      <c r="Q63" s="23"/>
      <c r="R63" s="2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>
      <c r="A64" s="23"/>
      <c r="B64" s="23"/>
      <c r="C64" s="133" t="s">
        <v>58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5"/>
      <c r="N64" s="141">
        <f>AVERAGE(D42:O42)</f>
        <v>4.6344254658385093</v>
      </c>
      <c r="O64" s="135"/>
      <c r="P64" s="30"/>
      <c r="Q64" s="23"/>
      <c r="R64" s="2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/>
    <row r="266" spans="1:36" ht="15.75" customHeight="1"/>
    <row r="267" spans="1:36" ht="15.75" customHeight="1"/>
    <row r="268" spans="1:36" ht="15.75" customHeight="1"/>
    <row r="269" spans="1:36" ht="15.75" customHeight="1"/>
    <row r="270" spans="1:36" ht="15.75" customHeight="1"/>
    <row r="271" spans="1:36" ht="15.75" customHeight="1"/>
    <row r="272" spans="1:3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C64:M64"/>
    <mergeCell ref="N64:O64"/>
    <mergeCell ref="A13:A15"/>
    <mergeCell ref="B13:B15"/>
    <mergeCell ref="L14:L15"/>
    <mergeCell ref="M14:M15"/>
    <mergeCell ref="C13:C15"/>
    <mergeCell ref="D13:O13"/>
    <mergeCell ref="D14:D15"/>
    <mergeCell ref="E14:E15"/>
    <mergeCell ref="F14:F15"/>
    <mergeCell ref="G14:G15"/>
    <mergeCell ref="H14:H15"/>
    <mergeCell ref="A1:R1"/>
    <mergeCell ref="A2:R2"/>
    <mergeCell ref="A9:R9"/>
    <mergeCell ref="A10:R10"/>
    <mergeCell ref="A11:R11"/>
    <mergeCell ref="C63:M63"/>
    <mergeCell ref="N63:O63"/>
    <mergeCell ref="I14:I15"/>
    <mergeCell ref="J14:J15"/>
    <mergeCell ref="P13:R14"/>
    <mergeCell ref="K14:K15"/>
    <mergeCell ref="N14:N15"/>
    <mergeCell ref="O14:O15"/>
    <mergeCell ref="A50:O50"/>
    <mergeCell ref="A51:O51"/>
    <mergeCell ref="C54:N54"/>
    <mergeCell ref="C55:M55"/>
    <mergeCell ref="N55:O55"/>
    <mergeCell ref="C56:M56"/>
    <mergeCell ref="N56:O56"/>
    <mergeCell ref="N60:O60"/>
    <mergeCell ref="C60:M60"/>
    <mergeCell ref="C61:M61"/>
    <mergeCell ref="N61:O61"/>
    <mergeCell ref="C62:M62"/>
    <mergeCell ref="N62:O62"/>
    <mergeCell ref="C57:M57"/>
    <mergeCell ref="N57:O57"/>
    <mergeCell ref="C58:M58"/>
    <mergeCell ref="N58:O58"/>
    <mergeCell ref="C59:M59"/>
    <mergeCell ref="N59:O59"/>
  </mergeCells>
  <conditionalFormatting sqref="D17:O41">
    <cfRule type="cellIs" dxfId="14" priority="1" operator="between">
      <formula>4</formula>
      <formula>5</formula>
    </cfRule>
    <cfRule type="cellIs" dxfId="13" priority="2" operator="equal">
      <formula>"н/а"</formula>
    </cfRule>
    <cfRule type="cellIs" dxfId="12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AJ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12" width="9.33203125" customWidth="1"/>
    <col min="13" max="13" width="9.5" customWidth="1"/>
    <col min="14" max="15" width="9.33203125" customWidth="1"/>
    <col min="16" max="16" width="12.5" customWidth="1"/>
    <col min="17" max="17" width="8.1640625" customWidth="1"/>
    <col min="18" max="31" width="8.83203125" customWidth="1"/>
    <col min="32" max="36" width="9.1640625" customWidth="1"/>
  </cols>
  <sheetData>
    <row r="1" spans="1:36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">
      <c r="A10" s="119" t="s">
        <v>491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23" t="s">
        <v>9</v>
      </c>
      <c r="Q13" s="124"/>
      <c r="R13" s="125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04" customHeight="1">
      <c r="A14" s="121"/>
      <c r="B14" s="121"/>
      <c r="C14" s="121"/>
      <c r="D14" s="131" t="s">
        <v>453</v>
      </c>
      <c r="E14" s="131" t="s">
        <v>454</v>
      </c>
      <c r="F14" s="131" t="s">
        <v>455</v>
      </c>
      <c r="G14" s="131" t="s">
        <v>456</v>
      </c>
      <c r="H14" s="131" t="s">
        <v>457</v>
      </c>
      <c r="I14" s="131" t="s">
        <v>458</v>
      </c>
      <c r="J14" s="131" t="s">
        <v>459</v>
      </c>
      <c r="K14" s="131" t="s">
        <v>460</v>
      </c>
      <c r="L14" s="131" t="s">
        <v>461</v>
      </c>
      <c r="M14" s="131" t="s">
        <v>462</v>
      </c>
      <c r="N14" s="131" t="s">
        <v>463</v>
      </c>
      <c r="O14" s="142" t="s">
        <v>464</v>
      </c>
      <c r="P14" s="126"/>
      <c r="Q14" s="127"/>
      <c r="R14" s="128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43"/>
      <c r="P15" s="38" t="s">
        <v>17</v>
      </c>
      <c r="Q15" s="6" t="s">
        <v>18</v>
      </c>
      <c r="R15" s="7" t="s">
        <v>19</v>
      </c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>
      <c r="A16" s="8">
        <v>1</v>
      </c>
      <c r="B16" s="9">
        <v>2</v>
      </c>
      <c r="C16" s="9">
        <v>3</v>
      </c>
      <c r="D16" s="52">
        <v>4</v>
      </c>
      <c r="E16" s="9">
        <v>5</v>
      </c>
      <c r="F16" s="52">
        <v>6</v>
      </c>
      <c r="G16" s="9">
        <v>7</v>
      </c>
      <c r="H16" s="52">
        <v>8</v>
      </c>
      <c r="I16" s="9">
        <v>9</v>
      </c>
      <c r="J16" s="10">
        <v>10</v>
      </c>
      <c r="K16" s="9">
        <v>11</v>
      </c>
      <c r="L16" s="10">
        <v>12</v>
      </c>
      <c r="M16" s="9">
        <v>5</v>
      </c>
      <c r="N16" s="10">
        <v>14</v>
      </c>
      <c r="O16" s="91">
        <v>15</v>
      </c>
      <c r="P16" s="8">
        <v>16</v>
      </c>
      <c r="Q16" s="9">
        <v>17</v>
      </c>
      <c r="R16" s="34">
        <v>18</v>
      </c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25" customHeight="1">
      <c r="A17" s="12">
        <v>1</v>
      </c>
      <c r="B17" s="12"/>
      <c r="C17" s="13" t="s">
        <v>492</v>
      </c>
      <c r="D17" s="14">
        <v>5</v>
      </c>
      <c r="E17" s="14">
        <v>4</v>
      </c>
      <c r="F17" s="14">
        <v>5</v>
      </c>
      <c r="G17" s="14">
        <v>5</v>
      </c>
      <c r="H17" s="14">
        <v>5</v>
      </c>
      <c r="I17" s="14">
        <v>5</v>
      </c>
      <c r="J17" s="14">
        <v>5</v>
      </c>
      <c r="K17" s="14">
        <v>5</v>
      </c>
      <c r="L17" s="14">
        <v>3</v>
      </c>
      <c r="M17" s="14">
        <v>5</v>
      </c>
      <c r="N17" s="14">
        <v>5</v>
      </c>
      <c r="O17" s="14">
        <v>5</v>
      </c>
      <c r="P17" s="39"/>
      <c r="Q17" s="12"/>
      <c r="R17" s="40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25" customHeight="1">
      <c r="A18" s="18">
        <v>2</v>
      </c>
      <c r="B18" s="18"/>
      <c r="C18" s="13" t="s">
        <v>493</v>
      </c>
      <c r="D18" s="20">
        <v>4</v>
      </c>
      <c r="E18" s="20">
        <v>3</v>
      </c>
      <c r="F18" s="20">
        <v>4</v>
      </c>
      <c r="G18" s="20">
        <v>4</v>
      </c>
      <c r="H18" s="20">
        <v>5</v>
      </c>
      <c r="I18" s="20">
        <v>4</v>
      </c>
      <c r="J18" s="20">
        <v>5</v>
      </c>
      <c r="K18" s="20">
        <v>5</v>
      </c>
      <c r="L18" s="20">
        <v>5</v>
      </c>
      <c r="M18" s="20">
        <v>5</v>
      </c>
      <c r="N18" s="20">
        <v>4</v>
      </c>
      <c r="O18" s="20">
        <v>5</v>
      </c>
      <c r="P18" s="21"/>
      <c r="Q18" s="18"/>
      <c r="R18" s="22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25" customHeight="1">
      <c r="A19" s="12">
        <v>3</v>
      </c>
      <c r="B19" s="18"/>
      <c r="C19" s="13" t="s">
        <v>494</v>
      </c>
      <c r="D19" s="20">
        <v>4</v>
      </c>
      <c r="E19" s="20">
        <v>4</v>
      </c>
      <c r="F19" s="20">
        <v>4</v>
      </c>
      <c r="G19" s="20">
        <v>4</v>
      </c>
      <c r="H19" s="32">
        <v>5</v>
      </c>
      <c r="I19" s="20">
        <v>5</v>
      </c>
      <c r="J19" s="20">
        <v>5</v>
      </c>
      <c r="K19" s="20">
        <v>4</v>
      </c>
      <c r="L19" s="20">
        <v>4</v>
      </c>
      <c r="M19" s="20">
        <v>5</v>
      </c>
      <c r="N19" s="20">
        <v>5</v>
      </c>
      <c r="O19" s="20">
        <v>5</v>
      </c>
      <c r="P19" s="21"/>
      <c r="Q19" s="18"/>
      <c r="R19" s="22"/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25" customHeight="1">
      <c r="A20" s="12">
        <v>4</v>
      </c>
      <c r="B20" s="18"/>
      <c r="C20" s="13" t="s">
        <v>495</v>
      </c>
      <c r="D20" s="20">
        <v>3</v>
      </c>
      <c r="E20" s="20">
        <v>3</v>
      </c>
      <c r="F20" s="20">
        <v>3</v>
      </c>
      <c r="G20" s="20">
        <v>3</v>
      </c>
      <c r="H20" s="20">
        <v>4</v>
      </c>
      <c r="I20" s="20">
        <v>3</v>
      </c>
      <c r="J20" s="20">
        <v>2</v>
      </c>
      <c r="K20" s="20" t="s">
        <v>25</v>
      </c>
      <c r="L20" s="20">
        <v>2</v>
      </c>
      <c r="M20" s="20">
        <v>5</v>
      </c>
      <c r="N20" s="20">
        <v>3</v>
      </c>
      <c r="O20" s="20">
        <v>2</v>
      </c>
      <c r="P20" s="21"/>
      <c r="Q20" s="18"/>
      <c r="R20" s="22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25" customHeight="1">
      <c r="A21" s="18">
        <v>5</v>
      </c>
      <c r="B21" s="18"/>
      <c r="C21" s="13" t="s">
        <v>496</v>
      </c>
      <c r="D21" s="20"/>
      <c r="E21" s="20">
        <v>3</v>
      </c>
      <c r="F21" s="20">
        <v>4</v>
      </c>
      <c r="G21" s="20">
        <v>3</v>
      </c>
      <c r="H21" s="20">
        <v>4</v>
      </c>
      <c r="I21" s="20">
        <v>2</v>
      </c>
      <c r="J21" s="20">
        <v>3</v>
      </c>
      <c r="K21" s="20" t="s">
        <v>25</v>
      </c>
      <c r="L21" s="20">
        <v>2</v>
      </c>
      <c r="M21" s="20">
        <v>5</v>
      </c>
      <c r="N21" s="20">
        <v>3</v>
      </c>
      <c r="O21" s="20">
        <v>5</v>
      </c>
      <c r="P21" s="21"/>
      <c r="Q21" s="18"/>
      <c r="R21" s="22"/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25" customHeight="1">
      <c r="A22" s="12">
        <v>6</v>
      </c>
      <c r="B22" s="18"/>
      <c r="C22" s="13" t="s">
        <v>497</v>
      </c>
      <c r="D22" s="20" t="s">
        <v>25</v>
      </c>
      <c r="E22" s="20">
        <v>2</v>
      </c>
      <c r="F22" s="20">
        <v>4</v>
      </c>
      <c r="G22" s="20">
        <v>4</v>
      </c>
      <c r="H22" s="20">
        <v>4</v>
      </c>
      <c r="I22" s="20">
        <v>3</v>
      </c>
      <c r="J22" s="20">
        <v>4</v>
      </c>
      <c r="K22" s="20" t="s">
        <v>25</v>
      </c>
      <c r="L22" s="20">
        <v>2</v>
      </c>
      <c r="M22" s="20">
        <v>5</v>
      </c>
      <c r="N22" s="20">
        <v>4</v>
      </c>
      <c r="O22" s="20">
        <v>2</v>
      </c>
      <c r="P22" s="21"/>
      <c r="Q22" s="18"/>
      <c r="R22" s="22"/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25" customHeight="1">
      <c r="A23" s="12">
        <v>7</v>
      </c>
      <c r="B23" s="18"/>
      <c r="C23" s="13" t="s">
        <v>498</v>
      </c>
      <c r="D23" s="20">
        <v>4</v>
      </c>
      <c r="E23" s="20">
        <v>3</v>
      </c>
      <c r="F23" s="20">
        <v>4</v>
      </c>
      <c r="G23" s="20">
        <v>5</v>
      </c>
      <c r="H23" s="20">
        <v>5</v>
      </c>
      <c r="I23" s="20">
        <v>5</v>
      </c>
      <c r="J23" s="20">
        <v>5</v>
      </c>
      <c r="K23" s="20">
        <v>5</v>
      </c>
      <c r="L23" s="20">
        <v>5</v>
      </c>
      <c r="M23" s="20">
        <v>5</v>
      </c>
      <c r="N23" s="20">
        <v>5</v>
      </c>
      <c r="O23" s="20">
        <v>4</v>
      </c>
      <c r="P23" s="21"/>
      <c r="Q23" s="18"/>
      <c r="R23" s="22"/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25" customHeight="1">
      <c r="A24" s="18">
        <v>8</v>
      </c>
      <c r="B24" s="18"/>
      <c r="C24" s="13" t="s">
        <v>499</v>
      </c>
      <c r="D24" s="20">
        <v>5</v>
      </c>
      <c r="E24" s="20">
        <v>4</v>
      </c>
      <c r="F24" s="20">
        <v>5</v>
      </c>
      <c r="G24" s="20">
        <v>5</v>
      </c>
      <c r="H24" s="20">
        <v>5</v>
      </c>
      <c r="I24" s="20">
        <v>4</v>
      </c>
      <c r="J24" s="20">
        <v>5</v>
      </c>
      <c r="K24" s="20">
        <v>5</v>
      </c>
      <c r="L24" s="20">
        <v>4</v>
      </c>
      <c r="M24" s="20">
        <v>5</v>
      </c>
      <c r="N24" s="20">
        <v>5</v>
      </c>
      <c r="O24" s="20">
        <v>5</v>
      </c>
      <c r="P24" s="21"/>
      <c r="Q24" s="18"/>
      <c r="R24" s="22"/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25" customHeight="1">
      <c r="A25" s="12">
        <v>9</v>
      </c>
      <c r="B25" s="18"/>
      <c r="C25" s="13" t="s">
        <v>500</v>
      </c>
      <c r="D25" s="20">
        <v>5</v>
      </c>
      <c r="E25" s="20">
        <v>4</v>
      </c>
      <c r="F25" s="20">
        <v>5</v>
      </c>
      <c r="G25" s="20">
        <v>4</v>
      </c>
      <c r="H25" s="20">
        <v>5</v>
      </c>
      <c r="I25" s="20">
        <v>5</v>
      </c>
      <c r="J25" s="20">
        <v>5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1"/>
      <c r="Q25" s="18"/>
      <c r="R25" s="22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25" customHeight="1">
      <c r="A26" s="12">
        <v>10</v>
      </c>
      <c r="B26" s="18"/>
      <c r="C26" s="13" t="s">
        <v>501</v>
      </c>
      <c r="D26" s="20">
        <v>4</v>
      </c>
      <c r="E26" s="20">
        <v>3</v>
      </c>
      <c r="F26" s="20">
        <v>5</v>
      </c>
      <c r="G26" s="20">
        <v>5</v>
      </c>
      <c r="H26" s="20">
        <v>5</v>
      </c>
      <c r="I26" s="20">
        <v>4</v>
      </c>
      <c r="J26" s="20">
        <v>5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1"/>
      <c r="Q26" s="18"/>
      <c r="R26" s="22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25" customHeight="1">
      <c r="A27" s="18">
        <v>11</v>
      </c>
      <c r="B27" s="18"/>
      <c r="C27" s="13" t="s">
        <v>502</v>
      </c>
      <c r="D27" s="20">
        <v>5</v>
      </c>
      <c r="E27" s="98">
        <v>3</v>
      </c>
      <c r="F27" s="20">
        <v>5</v>
      </c>
      <c r="G27" s="20">
        <v>5</v>
      </c>
      <c r="H27" s="20">
        <v>5</v>
      </c>
      <c r="I27" s="20">
        <v>5</v>
      </c>
      <c r="J27" s="20">
        <v>5</v>
      </c>
      <c r="K27" s="20">
        <v>5</v>
      </c>
      <c r="L27" s="20">
        <v>4</v>
      </c>
      <c r="M27" s="20">
        <v>5</v>
      </c>
      <c r="N27" s="20">
        <v>5</v>
      </c>
      <c r="O27" s="20">
        <v>5</v>
      </c>
      <c r="P27" s="21"/>
      <c r="Q27" s="18"/>
      <c r="R27" s="22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25" customHeight="1">
      <c r="A28" s="12">
        <v>12</v>
      </c>
      <c r="B28" s="18"/>
      <c r="C28" s="13" t="s">
        <v>503</v>
      </c>
      <c r="D28" s="20">
        <v>3</v>
      </c>
      <c r="E28" s="99">
        <v>4</v>
      </c>
      <c r="F28" s="20" t="s">
        <v>25</v>
      </c>
      <c r="G28" s="20">
        <v>4</v>
      </c>
      <c r="H28" s="20">
        <v>4</v>
      </c>
      <c r="I28" s="20">
        <v>4</v>
      </c>
      <c r="J28" s="20">
        <v>5</v>
      </c>
      <c r="K28" s="20">
        <v>4</v>
      </c>
      <c r="L28" s="20">
        <v>3</v>
      </c>
      <c r="M28" s="20">
        <v>5</v>
      </c>
      <c r="N28" s="20">
        <v>5</v>
      </c>
      <c r="O28" s="20">
        <v>4</v>
      </c>
      <c r="P28" s="21"/>
      <c r="Q28" s="18"/>
      <c r="R28" s="22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25" customHeight="1">
      <c r="A29" s="12">
        <v>13</v>
      </c>
      <c r="B29" s="18"/>
      <c r="C29" s="13" t="s">
        <v>504</v>
      </c>
      <c r="D29" s="20">
        <v>4</v>
      </c>
      <c r="E29" s="20">
        <v>3</v>
      </c>
      <c r="F29" s="20">
        <v>3</v>
      </c>
      <c r="G29" s="20">
        <v>4</v>
      </c>
      <c r="H29" s="20">
        <v>4</v>
      </c>
      <c r="I29" s="20">
        <v>5</v>
      </c>
      <c r="J29" s="20">
        <v>5</v>
      </c>
      <c r="K29" s="20">
        <v>3</v>
      </c>
      <c r="L29" s="20">
        <v>4</v>
      </c>
      <c r="M29" s="20">
        <v>5</v>
      </c>
      <c r="N29" s="20">
        <v>4</v>
      </c>
      <c r="O29" s="20">
        <v>3</v>
      </c>
      <c r="P29" s="21"/>
      <c r="Q29" s="18"/>
      <c r="R29" s="22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25" customHeight="1">
      <c r="A30" s="18">
        <v>14</v>
      </c>
      <c r="B30" s="18"/>
      <c r="C30" s="13" t="s">
        <v>505</v>
      </c>
      <c r="D30" s="20">
        <v>5</v>
      </c>
      <c r="E30" s="20">
        <v>4</v>
      </c>
      <c r="F30" s="20">
        <v>4</v>
      </c>
      <c r="G30" s="20">
        <v>5</v>
      </c>
      <c r="H30" s="20">
        <v>5</v>
      </c>
      <c r="I30" s="20">
        <v>5</v>
      </c>
      <c r="J30" s="20">
        <v>5</v>
      </c>
      <c r="K30" s="20">
        <v>4</v>
      </c>
      <c r="L30" s="20">
        <v>5</v>
      </c>
      <c r="M30" s="20">
        <v>5</v>
      </c>
      <c r="N30" s="20">
        <v>5</v>
      </c>
      <c r="O30" s="20">
        <v>4</v>
      </c>
      <c r="P30" s="21"/>
      <c r="Q30" s="18"/>
      <c r="R30" s="22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2">
        <v>15</v>
      </c>
      <c r="B31" s="18"/>
      <c r="C31" s="13" t="s">
        <v>506</v>
      </c>
      <c r="D31" s="20">
        <v>5</v>
      </c>
      <c r="E31" s="20">
        <v>3</v>
      </c>
      <c r="F31" s="20">
        <v>5</v>
      </c>
      <c r="G31" s="20">
        <v>4</v>
      </c>
      <c r="H31" s="20">
        <v>5</v>
      </c>
      <c r="I31" s="20">
        <v>5</v>
      </c>
      <c r="J31" s="20">
        <v>5</v>
      </c>
      <c r="K31" s="20">
        <v>5</v>
      </c>
      <c r="L31" s="20">
        <v>5</v>
      </c>
      <c r="M31" s="20">
        <v>5</v>
      </c>
      <c r="N31" s="20">
        <v>5</v>
      </c>
      <c r="O31" s="20">
        <v>5</v>
      </c>
      <c r="P31" s="21"/>
      <c r="Q31" s="18"/>
      <c r="R31" s="22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2">
        <v>16</v>
      </c>
      <c r="B32" s="18"/>
      <c r="C32" s="13" t="s">
        <v>507</v>
      </c>
      <c r="D32" s="20">
        <v>5</v>
      </c>
      <c r="E32" s="20">
        <v>3</v>
      </c>
      <c r="F32" s="20">
        <v>5</v>
      </c>
      <c r="G32" s="20">
        <v>5</v>
      </c>
      <c r="H32" s="20">
        <v>5</v>
      </c>
      <c r="I32" s="20">
        <v>5</v>
      </c>
      <c r="J32" s="20">
        <v>5</v>
      </c>
      <c r="K32" s="20">
        <v>5</v>
      </c>
      <c r="L32" s="20">
        <v>5</v>
      </c>
      <c r="M32" s="20">
        <v>5</v>
      </c>
      <c r="N32" s="20">
        <v>5</v>
      </c>
      <c r="O32" s="20">
        <v>5</v>
      </c>
      <c r="P32" s="21"/>
      <c r="Q32" s="18"/>
      <c r="R32" s="22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>
      <c r="A33" s="18">
        <v>17</v>
      </c>
      <c r="B33" s="18"/>
      <c r="C33" s="13" t="s">
        <v>508</v>
      </c>
      <c r="D33" s="20">
        <v>5</v>
      </c>
      <c r="E33" s="20">
        <v>3</v>
      </c>
      <c r="F33" s="20">
        <v>5</v>
      </c>
      <c r="G33" s="20">
        <v>5</v>
      </c>
      <c r="H33" s="20">
        <v>5</v>
      </c>
      <c r="I33" s="20">
        <v>5</v>
      </c>
      <c r="J33" s="20">
        <v>5</v>
      </c>
      <c r="K33" s="20">
        <v>5</v>
      </c>
      <c r="L33" s="20">
        <v>5</v>
      </c>
      <c r="M33" s="20">
        <v>5</v>
      </c>
      <c r="N33" s="20">
        <v>5</v>
      </c>
      <c r="O33" s="20">
        <v>5</v>
      </c>
      <c r="P33" s="21"/>
      <c r="Q33" s="18"/>
      <c r="R33" s="22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2">
        <v>18</v>
      </c>
      <c r="B34" s="18"/>
      <c r="C34" s="13" t="s">
        <v>509</v>
      </c>
      <c r="D34" s="20">
        <v>3</v>
      </c>
      <c r="E34" s="20">
        <v>3</v>
      </c>
      <c r="F34" s="20">
        <v>3</v>
      </c>
      <c r="G34" s="20">
        <v>4</v>
      </c>
      <c r="H34" s="20">
        <v>4</v>
      </c>
      <c r="I34" s="20">
        <v>4</v>
      </c>
      <c r="J34" s="20"/>
      <c r="K34" s="20">
        <v>4</v>
      </c>
      <c r="L34" s="20">
        <v>4</v>
      </c>
      <c r="M34" s="20">
        <v>5</v>
      </c>
      <c r="N34" s="20">
        <v>4</v>
      </c>
      <c r="O34" s="20">
        <v>2</v>
      </c>
      <c r="P34" s="21"/>
      <c r="Q34" s="18"/>
      <c r="R34" s="22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2">
        <v>19</v>
      </c>
      <c r="B35" s="18"/>
      <c r="C35" s="13" t="s">
        <v>510</v>
      </c>
      <c r="D35" s="20">
        <v>5</v>
      </c>
      <c r="E35" s="20">
        <v>4</v>
      </c>
      <c r="F35" s="20">
        <v>4</v>
      </c>
      <c r="G35" s="20">
        <v>5</v>
      </c>
      <c r="H35" s="20">
        <v>5</v>
      </c>
      <c r="I35" s="20">
        <v>5</v>
      </c>
      <c r="J35" s="20">
        <v>5</v>
      </c>
      <c r="K35" s="20">
        <v>5</v>
      </c>
      <c r="L35" s="20">
        <v>5</v>
      </c>
      <c r="M35" s="20">
        <v>5</v>
      </c>
      <c r="N35" s="20">
        <v>5</v>
      </c>
      <c r="O35" s="20">
        <v>4</v>
      </c>
      <c r="P35" s="21"/>
      <c r="Q35" s="18"/>
      <c r="R35" s="22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>
      <c r="A36" s="18">
        <v>20</v>
      </c>
      <c r="B36" s="18"/>
      <c r="C36" s="13" t="s">
        <v>511</v>
      </c>
      <c r="D36" s="20">
        <v>5</v>
      </c>
      <c r="E36" s="20">
        <v>3</v>
      </c>
      <c r="F36" s="20">
        <v>5</v>
      </c>
      <c r="G36" s="20">
        <v>5</v>
      </c>
      <c r="H36" s="20">
        <v>5</v>
      </c>
      <c r="I36" s="100">
        <v>5</v>
      </c>
      <c r="J36" s="20">
        <v>5</v>
      </c>
      <c r="K36" s="20">
        <v>5</v>
      </c>
      <c r="L36" s="20">
        <v>4</v>
      </c>
      <c r="M36" s="20">
        <v>5</v>
      </c>
      <c r="N36" s="20">
        <v>5</v>
      </c>
      <c r="O36" s="20">
        <v>4</v>
      </c>
      <c r="P36" s="21"/>
      <c r="Q36" s="18"/>
      <c r="R36" s="22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20.25" customHeight="1">
      <c r="A37" s="12">
        <v>21</v>
      </c>
      <c r="B37" s="12"/>
      <c r="C37" s="13" t="s">
        <v>512</v>
      </c>
      <c r="D37" s="14">
        <v>4</v>
      </c>
      <c r="E37" s="14">
        <v>4</v>
      </c>
      <c r="F37" s="14">
        <v>5</v>
      </c>
      <c r="G37" s="14">
        <v>4</v>
      </c>
      <c r="H37" s="14">
        <v>5</v>
      </c>
      <c r="I37" s="101">
        <v>4</v>
      </c>
      <c r="J37" s="14">
        <v>5</v>
      </c>
      <c r="K37" s="14">
        <v>3</v>
      </c>
      <c r="L37" s="14">
        <v>3</v>
      </c>
      <c r="M37" s="14">
        <v>5</v>
      </c>
      <c r="N37" s="14">
        <v>4</v>
      </c>
      <c r="O37" s="14">
        <v>2</v>
      </c>
      <c r="P37" s="39"/>
      <c r="Q37" s="12"/>
      <c r="R37" s="40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0.25" customHeight="1">
      <c r="A38" s="18">
        <v>22</v>
      </c>
      <c r="B38" s="18"/>
      <c r="C38" s="13" t="s">
        <v>513</v>
      </c>
      <c r="D38" s="20">
        <v>5</v>
      </c>
      <c r="E38" s="20">
        <v>4</v>
      </c>
      <c r="F38" s="20">
        <v>5</v>
      </c>
      <c r="G38" s="20">
        <v>4</v>
      </c>
      <c r="H38" s="20">
        <v>5</v>
      </c>
      <c r="I38" s="20">
        <v>5</v>
      </c>
      <c r="J38" s="20">
        <v>5</v>
      </c>
      <c r="K38" s="20">
        <v>4</v>
      </c>
      <c r="L38" s="20">
        <v>5</v>
      </c>
      <c r="M38" s="20">
        <v>5</v>
      </c>
      <c r="N38" s="20">
        <v>5</v>
      </c>
      <c r="O38" s="20">
        <v>5</v>
      </c>
      <c r="P38" s="21"/>
      <c r="Q38" s="18"/>
      <c r="R38" s="22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20.25" customHeight="1">
      <c r="A39" s="12">
        <v>23</v>
      </c>
      <c r="B39" s="18"/>
      <c r="C39" s="13" t="s">
        <v>514</v>
      </c>
      <c r="D39" s="20">
        <v>4</v>
      </c>
      <c r="E39" s="20">
        <v>4</v>
      </c>
      <c r="F39" s="20">
        <v>5</v>
      </c>
      <c r="G39" s="20">
        <v>5</v>
      </c>
      <c r="H39" s="20">
        <v>4</v>
      </c>
      <c r="I39" s="20">
        <v>4</v>
      </c>
      <c r="J39" s="20">
        <v>5</v>
      </c>
      <c r="K39" s="20">
        <v>5</v>
      </c>
      <c r="L39" s="20">
        <v>4</v>
      </c>
      <c r="M39" s="20">
        <v>5</v>
      </c>
      <c r="N39" s="20">
        <v>5</v>
      </c>
      <c r="O39" s="20">
        <v>4</v>
      </c>
      <c r="P39" s="21"/>
      <c r="Q39" s="18"/>
      <c r="R39" s="22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20.25" customHeight="1">
      <c r="A40" s="12">
        <v>24</v>
      </c>
      <c r="B40" s="18"/>
      <c r="C40" s="13" t="s">
        <v>515</v>
      </c>
      <c r="D40" s="20">
        <v>4</v>
      </c>
      <c r="E40" s="20">
        <v>4</v>
      </c>
      <c r="F40" s="20">
        <v>4</v>
      </c>
      <c r="G40" s="20">
        <v>4</v>
      </c>
      <c r="H40" s="20">
        <v>4</v>
      </c>
      <c r="I40" s="20">
        <v>4</v>
      </c>
      <c r="J40" s="20">
        <v>5</v>
      </c>
      <c r="K40" s="20" t="s">
        <v>25</v>
      </c>
      <c r="L40" s="20">
        <v>4</v>
      </c>
      <c r="M40" s="20">
        <v>5</v>
      </c>
      <c r="N40" s="20">
        <v>5</v>
      </c>
      <c r="O40" s="20">
        <v>4</v>
      </c>
      <c r="P40" s="21"/>
      <c r="Q40" s="18"/>
      <c r="R40" s="22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0.25" customHeight="1">
      <c r="A41" s="18">
        <v>25</v>
      </c>
      <c r="B41" s="18"/>
      <c r="C41" s="13" t="s">
        <v>516</v>
      </c>
      <c r="D41" s="20">
        <v>5</v>
      </c>
      <c r="E41" s="20">
        <v>3</v>
      </c>
      <c r="F41" s="20">
        <v>5</v>
      </c>
      <c r="G41" s="20">
        <v>5</v>
      </c>
      <c r="H41" s="20">
        <v>5</v>
      </c>
      <c r="I41" s="20">
        <v>5</v>
      </c>
      <c r="J41" s="20">
        <v>5</v>
      </c>
      <c r="K41" s="20">
        <v>5</v>
      </c>
      <c r="L41" s="20">
        <v>5</v>
      </c>
      <c r="M41" s="20">
        <v>5</v>
      </c>
      <c r="N41" s="20">
        <v>5</v>
      </c>
      <c r="O41" s="20">
        <v>4</v>
      </c>
      <c r="P41" s="21"/>
      <c r="Q41" s="18"/>
      <c r="R41" s="22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5" customHeight="1">
      <c r="A42" s="23"/>
      <c r="B42" s="23"/>
      <c r="C42" s="24" t="s">
        <v>43</v>
      </c>
      <c r="D42" s="25">
        <f t="shared" ref="D42:E42" si="0">(D45*5+D48*2)/(D45+D48)</f>
        <v>4.7692307692307692</v>
      </c>
      <c r="E42" s="25">
        <f t="shared" si="0"/>
        <v>2</v>
      </c>
      <c r="F42" s="25">
        <f t="shared" ref="F42:O42" si="1">AVERAGE(F17:F41)</f>
        <v>4.416666666666667</v>
      </c>
      <c r="G42" s="25">
        <f t="shared" si="1"/>
        <v>4.4000000000000004</v>
      </c>
      <c r="H42" s="25">
        <f t="shared" si="1"/>
        <v>4.68</v>
      </c>
      <c r="I42" s="25">
        <f t="shared" si="1"/>
        <v>4.4000000000000004</v>
      </c>
      <c r="J42" s="25">
        <f t="shared" si="1"/>
        <v>4.75</v>
      </c>
      <c r="K42" s="25">
        <f t="shared" si="1"/>
        <v>4.5714285714285712</v>
      </c>
      <c r="L42" s="25">
        <f t="shared" si="1"/>
        <v>4.08</v>
      </c>
      <c r="M42" s="25">
        <f t="shared" si="1"/>
        <v>5</v>
      </c>
      <c r="N42" s="25">
        <f t="shared" si="1"/>
        <v>4.6399999999999997</v>
      </c>
      <c r="O42" s="25">
        <f t="shared" si="1"/>
        <v>4.12</v>
      </c>
      <c r="P42" s="26">
        <f>Q42+R42</f>
        <v>0</v>
      </c>
      <c r="Q42" s="26">
        <f>SUM(Q17:Q40)</f>
        <v>0</v>
      </c>
      <c r="R42" s="26">
        <f>SUM(R17:R41)</f>
        <v>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 t="s">
        <v>44</v>
      </c>
      <c r="D43" s="27">
        <f t="shared" ref="D43:O43" si="2">(D45+D46+D47)/SUM(D45:D48)*100</f>
        <v>95.833333333333343</v>
      </c>
      <c r="E43" s="27">
        <f t="shared" si="2"/>
        <v>96</v>
      </c>
      <c r="F43" s="27">
        <f t="shared" si="2"/>
        <v>96</v>
      </c>
      <c r="G43" s="27">
        <f t="shared" si="2"/>
        <v>100</v>
      </c>
      <c r="H43" s="27">
        <f t="shared" si="2"/>
        <v>100</v>
      </c>
      <c r="I43" s="27">
        <f t="shared" si="2"/>
        <v>96</v>
      </c>
      <c r="J43" s="27">
        <f t="shared" si="2"/>
        <v>95.833333333333343</v>
      </c>
      <c r="K43" s="27">
        <f t="shared" si="2"/>
        <v>84</v>
      </c>
      <c r="L43" s="27">
        <f t="shared" si="2"/>
        <v>88</v>
      </c>
      <c r="M43" s="27">
        <f t="shared" si="2"/>
        <v>100</v>
      </c>
      <c r="N43" s="27">
        <f t="shared" si="2"/>
        <v>100</v>
      </c>
      <c r="O43" s="27">
        <f t="shared" si="2"/>
        <v>84</v>
      </c>
      <c r="P43" s="23"/>
      <c r="Q43" s="23"/>
      <c r="R43" s="2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customHeight="1">
      <c r="A44" s="23"/>
      <c r="B44" s="23"/>
      <c r="C44" s="24" t="s">
        <v>45</v>
      </c>
      <c r="D44" s="27">
        <f t="shared" ref="D44:O44" si="3">(D45+D46)/SUM(D45:D48)*100</f>
        <v>83.333333333333343</v>
      </c>
      <c r="E44" s="27">
        <f t="shared" si="3"/>
        <v>44</v>
      </c>
      <c r="F44" s="27">
        <f t="shared" si="3"/>
        <v>84</v>
      </c>
      <c r="G44" s="27">
        <f t="shared" si="3"/>
        <v>92</v>
      </c>
      <c r="H44" s="27">
        <f t="shared" si="3"/>
        <v>100</v>
      </c>
      <c r="I44" s="27">
        <f t="shared" si="3"/>
        <v>88</v>
      </c>
      <c r="J44" s="27">
        <f t="shared" si="3"/>
        <v>91.666666666666657</v>
      </c>
      <c r="K44" s="27">
        <f t="shared" si="3"/>
        <v>76</v>
      </c>
      <c r="L44" s="27">
        <f t="shared" si="3"/>
        <v>76</v>
      </c>
      <c r="M44" s="27">
        <f t="shared" si="3"/>
        <v>100</v>
      </c>
      <c r="N44" s="27">
        <f t="shared" si="3"/>
        <v>92</v>
      </c>
      <c r="O44" s="27">
        <f t="shared" si="3"/>
        <v>80</v>
      </c>
      <c r="P44" s="23"/>
      <c r="Q44" s="23"/>
      <c r="R44" s="2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 customHeight="1">
      <c r="A45" s="23"/>
      <c r="B45" s="23"/>
      <c r="C45" s="24">
        <v>5</v>
      </c>
      <c r="D45" s="28">
        <f t="shared" ref="D45:O45" si="4">COUNTIF(D$17:D$41,"5")</f>
        <v>12</v>
      </c>
      <c r="E45" s="28">
        <f t="shared" si="4"/>
        <v>0</v>
      </c>
      <c r="F45" s="28">
        <f t="shared" si="4"/>
        <v>13</v>
      </c>
      <c r="G45" s="28">
        <f t="shared" si="4"/>
        <v>12</v>
      </c>
      <c r="H45" s="28">
        <f t="shared" si="4"/>
        <v>17</v>
      </c>
      <c r="I45" s="28">
        <f t="shared" si="4"/>
        <v>14</v>
      </c>
      <c r="J45" s="28">
        <f t="shared" si="4"/>
        <v>21</v>
      </c>
      <c r="K45" s="28">
        <f t="shared" si="4"/>
        <v>14</v>
      </c>
      <c r="L45" s="28">
        <f t="shared" si="4"/>
        <v>11</v>
      </c>
      <c r="M45" s="28">
        <f t="shared" si="4"/>
        <v>25</v>
      </c>
      <c r="N45" s="28">
        <f t="shared" si="4"/>
        <v>18</v>
      </c>
      <c r="O45" s="28">
        <f t="shared" si="4"/>
        <v>12</v>
      </c>
      <c r="P45" s="23"/>
      <c r="Q45" s="23"/>
      <c r="R45" s="2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 customHeight="1">
      <c r="A46" s="23"/>
      <c r="B46" s="23"/>
      <c r="C46" s="24">
        <v>4</v>
      </c>
      <c r="D46" s="28">
        <f t="shared" ref="D46:O46" si="5">COUNTIF(D$17:D$41,"4")</f>
        <v>8</v>
      </c>
      <c r="E46" s="28">
        <f t="shared" si="5"/>
        <v>11</v>
      </c>
      <c r="F46" s="28">
        <f t="shared" si="5"/>
        <v>8</v>
      </c>
      <c r="G46" s="28">
        <f t="shared" si="5"/>
        <v>11</v>
      </c>
      <c r="H46" s="28">
        <f t="shared" si="5"/>
        <v>8</v>
      </c>
      <c r="I46" s="28">
        <f t="shared" si="5"/>
        <v>8</v>
      </c>
      <c r="J46" s="28">
        <f t="shared" si="5"/>
        <v>1</v>
      </c>
      <c r="K46" s="28">
        <f t="shared" si="5"/>
        <v>5</v>
      </c>
      <c r="L46" s="28">
        <f t="shared" si="5"/>
        <v>8</v>
      </c>
      <c r="M46" s="28">
        <f t="shared" si="5"/>
        <v>0</v>
      </c>
      <c r="N46" s="28">
        <f t="shared" si="5"/>
        <v>5</v>
      </c>
      <c r="O46" s="28">
        <f t="shared" si="5"/>
        <v>8</v>
      </c>
      <c r="P46" s="23"/>
      <c r="Q46" s="23"/>
      <c r="R46" s="2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 customHeight="1">
      <c r="A47" s="23"/>
      <c r="B47" s="23"/>
      <c r="C47" s="24">
        <v>3</v>
      </c>
      <c r="D47" s="28">
        <f t="shared" ref="D47:O47" si="6">COUNTIF(D$17:D$41,"3")</f>
        <v>3</v>
      </c>
      <c r="E47" s="28">
        <f t="shared" si="6"/>
        <v>13</v>
      </c>
      <c r="F47" s="28">
        <f t="shared" si="6"/>
        <v>3</v>
      </c>
      <c r="G47" s="28">
        <f t="shared" si="6"/>
        <v>2</v>
      </c>
      <c r="H47" s="28">
        <f t="shared" si="6"/>
        <v>0</v>
      </c>
      <c r="I47" s="28">
        <f t="shared" si="6"/>
        <v>2</v>
      </c>
      <c r="J47" s="28">
        <f t="shared" si="6"/>
        <v>1</v>
      </c>
      <c r="K47" s="28">
        <f t="shared" si="6"/>
        <v>2</v>
      </c>
      <c r="L47" s="28">
        <f t="shared" si="6"/>
        <v>3</v>
      </c>
      <c r="M47" s="28">
        <f t="shared" si="6"/>
        <v>0</v>
      </c>
      <c r="N47" s="28">
        <f t="shared" si="6"/>
        <v>2</v>
      </c>
      <c r="O47" s="28">
        <f t="shared" si="6"/>
        <v>1</v>
      </c>
      <c r="P47" s="23"/>
      <c r="Q47" s="23"/>
      <c r="R47" s="2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 customHeight="1">
      <c r="A48" s="23"/>
      <c r="B48" s="23"/>
      <c r="C48" s="24">
        <v>2</v>
      </c>
      <c r="D48" s="28">
        <f t="shared" ref="D48:O48" si="7">COUNTIF(D$17:D$41,"2")+COUNTIF(D$17:D$41,"н/а")</f>
        <v>1</v>
      </c>
      <c r="E48" s="28">
        <f t="shared" si="7"/>
        <v>1</v>
      </c>
      <c r="F48" s="28">
        <f t="shared" si="7"/>
        <v>1</v>
      </c>
      <c r="G48" s="28">
        <f t="shared" si="7"/>
        <v>0</v>
      </c>
      <c r="H48" s="28">
        <f t="shared" si="7"/>
        <v>0</v>
      </c>
      <c r="I48" s="28">
        <f t="shared" si="7"/>
        <v>1</v>
      </c>
      <c r="J48" s="28">
        <f t="shared" si="7"/>
        <v>1</v>
      </c>
      <c r="K48" s="28">
        <f t="shared" si="7"/>
        <v>4</v>
      </c>
      <c r="L48" s="28">
        <f t="shared" si="7"/>
        <v>3</v>
      </c>
      <c r="M48" s="28">
        <f t="shared" si="7"/>
        <v>0</v>
      </c>
      <c r="N48" s="28">
        <f t="shared" si="7"/>
        <v>0</v>
      </c>
      <c r="O48" s="28">
        <f t="shared" si="7"/>
        <v>4</v>
      </c>
      <c r="P48" s="23"/>
      <c r="Q48" s="23"/>
      <c r="R48" s="2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23"/>
      <c r="Q50" s="23"/>
      <c r="R50" s="2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0.25" customHeight="1">
      <c r="A51" s="137" t="s">
        <v>517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23"/>
      <c r="Q51" s="23"/>
      <c r="R51" s="2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23"/>
      <c r="P54" s="23"/>
      <c r="Q54" s="23"/>
      <c r="R54" s="2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>
      <c r="A55" s="23"/>
      <c r="B55" s="23"/>
      <c r="C55" s="133" t="s">
        <v>49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5"/>
      <c r="N55" s="140">
        <f>SUM(E45:E48)</f>
        <v>25</v>
      </c>
      <c r="O55" s="135"/>
      <c r="P55" s="30"/>
      <c r="Q55" s="23"/>
      <c r="R55" s="2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>
      <c r="A56" s="23"/>
      <c r="B56" s="23"/>
      <c r="C56" s="133" t="s">
        <v>50</v>
      </c>
      <c r="D56" s="134"/>
      <c r="E56" s="134"/>
      <c r="F56" s="134"/>
      <c r="G56" s="134"/>
      <c r="H56" s="134"/>
      <c r="I56" s="134"/>
      <c r="J56" s="134"/>
      <c r="K56" s="134"/>
      <c r="L56" s="134"/>
      <c r="M56" s="135"/>
      <c r="N56" s="140"/>
      <c r="O56" s="135"/>
      <c r="P56" s="30"/>
      <c r="Q56" s="23"/>
      <c r="R56" s="2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>
      <c r="A57" s="23"/>
      <c r="B57" s="23"/>
      <c r="C57" s="133" t="s">
        <v>51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  <c r="N57" s="140">
        <f>COUNTIF($B$17:$B$41,"ОТЛ")</f>
        <v>0</v>
      </c>
      <c r="O57" s="135"/>
      <c r="P57" s="30"/>
      <c r="Q57" s="23"/>
      <c r="R57" s="2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>
      <c r="A58" s="23"/>
      <c r="B58" s="23"/>
      <c r="C58" s="133" t="s">
        <v>52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5"/>
      <c r="N58" s="140">
        <f>COUNTIF($B$17:$B$41,"4-5")</f>
        <v>0</v>
      </c>
      <c r="O58" s="135"/>
      <c r="P58" s="30"/>
      <c r="Q58" s="23"/>
      <c r="R58" s="2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>
      <c r="A59" s="23"/>
      <c r="B59" s="23"/>
      <c r="C59" s="133" t="s">
        <v>53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5"/>
      <c r="N59" s="140">
        <f>COUNTIF($B$17:$B$41,"4")</f>
        <v>0</v>
      </c>
      <c r="O59" s="135"/>
      <c r="P59" s="30"/>
      <c r="Q59" s="23"/>
      <c r="R59" s="2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>
      <c r="A60" s="23"/>
      <c r="B60" s="23"/>
      <c r="C60" s="136" t="s">
        <v>54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5"/>
      <c r="N60" s="140">
        <f>COUNTIF($B$17:$B$41,"1/3")</f>
        <v>0</v>
      </c>
      <c r="O60" s="135"/>
      <c r="P60" s="30"/>
      <c r="Q60" s="23"/>
      <c r="R60" s="2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>
      <c r="A61" s="23"/>
      <c r="B61" s="23"/>
      <c r="C61" s="133" t="s">
        <v>55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5"/>
      <c r="N61" s="140">
        <f>COUNTIF($B$17:$B$41,"НСП")</f>
        <v>0</v>
      </c>
      <c r="O61" s="135"/>
      <c r="P61" s="30"/>
      <c r="Q61" s="23"/>
      <c r="R61" s="2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>
      <c r="A62" s="23"/>
      <c r="B62" s="23"/>
      <c r="C62" s="133" t="s">
        <v>56</v>
      </c>
      <c r="D62" s="134"/>
      <c r="E62" s="134"/>
      <c r="F62" s="134"/>
      <c r="G62" s="134"/>
      <c r="H62" s="134"/>
      <c r="I62" s="134"/>
      <c r="J62" s="134"/>
      <c r="K62" s="134"/>
      <c r="L62" s="134"/>
      <c r="M62" s="135"/>
      <c r="N62" s="141">
        <f t="shared" ref="N62:N63" si="8">AVERAGE(D43:O43)</f>
        <v>94.6388888888889</v>
      </c>
      <c r="O62" s="135"/>
      <c r="P62" s="30"/>
      <c r="Q62" s="23"/>
      <c r="R62" s="2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>
      <c r="A63" s="23"/>
      <c r="B63" s="23"/>
      <c r="C63" s="133" t="s">
        <v>57</v>
      </c>
      <c r="D63" s="134"/>
      <c r="E63" s="134"/>
      <c r="F63" s="134"/>
      <c r="G63" s="134"/>
      <c r="H63" s="134"/>
      <c r="I63" s="134"/>
      <c r="J63" s="134"/>
      <c r="K63" s="134"/>
      <c r="L63" s="134"/>
      <c r="M63" s="135"/>
      <c r="N63" s="141">
        <f t="shared" si="8"/>
        <v>83.916666666666671</v>
      </c>
      <c r="O63" s="135"/>
      <c r="P63" s="30"/>
      <c r="Q63" s="23"/>
      <c r="R63" s="2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>
      <c r="A64" s="23"/>
      <c r="B64" s="23"/>
      <c r="C64" s="133" t="s">
        <v>58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5"/>
      <c r="N64" s="141">
        <f>AVERAGE(D42:O42)</f>
        <v>4.3189438339438331</v>
      </c>
      <c r="O64" s="135"/>
      <c r="P64" s="30"/>
      <c r="Q64" s="23"/>
      <c r="R64" s="2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31"/>
      <c r="B67" s="31"/>
      <c r="C67" s="31"/>
      <c r="D67" s="31"/>
      <c r="E67" s="31"/>
      <c r="F67" s="31"/>
      <c r="G67" s="31"/>
      <c r="H67" s="31"/>
      <c r="I67" s="102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 ht="15.75" customHeight="1">
      <c r="A68" s="31"/>
      <c r="B68" s="31"/>
      <c r="C68" s="31"/>
      <c r="D68" s="31"/>
      <c r="E68" s="31"/>
      <c r="F68" s="31"/>
      <c r="G68" s="31"/>
      <c r="H68" s="31"/>
      <c r="I68" s="102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>
      <c r="I265" s="103"/>
    </row>
    <row r="266" spans="1:36" ht="15.75" customHeight="1">
      <c r="I266" s="103"/>
    </row>
    <row r="267" spans="1:36" ht="15.75" customHeight="1">
      <c r="I267" s="103"/>
    </row>
    <row r="268" spans="1:36" ht="15.75" customHeight="1">
      <c r="I268" s="103"/>
    </row>
    <row r="269" spans="1:36" ht="15.75" customHeight="1">
      <c r="I269" s="103"/>
    </row>
    <row r="270" spans="1:36" ht="15.75" customHeight="1">
      <c r="I270" s="103"/>
    </row>
    <row r="271" spans="1:36" ht="15.75" customHeight="1">
      <c r="I271" s="103"/>
    </row>
    <row r="272" spans="1:36" ht="15.75" customHeight="1">
      <c r="I272" s="103"/>
    </row>
    <row r="273" spans="9:9" ht="15.75" customHeight="1">
      <c r="I273" s="103"/>
    </row>
    <row r="274" spans="9:9" ht="15.75" customHeight="1">
      <c r="I274" s="103"/>
    </row>
    <row r="275" spans="9:9" ht="15.75" customHeight="1">
      <c r="I275" s="103"/>
    </row>
    <row r="276" spans="9:9" ht="15.75" customHeight="1">
      <c r="I276" s="103"/>
    </row>
    <row r="277" spans="9:9" ht="15.75" customHeight="1">
      <c r="I277" s="103"/>
    </row>
    <row r="278" spans="9:9" ht="15.75" customHeight="1">
      <c r="I278" s="103"/>
    </row>
    <row r="279" spans="9:9" ht="15.75" customHeight="1">
      <c r="I279" s="103"/>
    </row>
    <row r="280" spans="9:9" ht="15.75" customHeight="1">
      <c r="I280" s="103"/>
    </row>
    <row r="281" spans="9:9" ht="15.75" customHeight="1">
      <c r="I281" s="103"/>
    </row>
    <row r="282" spans="9:9" ht="15.75" customHeight="1">
      <c r="I282" s="103"/>
    </row>
    <row r="283" spans="9:9" ht="15.75" customHeight="1">
      <c r="I283" s="103"/>
    </row>
    <row r="284" spans="9:9" ht="15.75" customHeight="1">
      <c r="I284" s="103"/>
    </row>
    <row r="285" spans="9:9" ht="15.75" customHeight="1">
      <c r="I285" s="103"/>
    </row>
    <row r="286" spans="9:9" ht="15.75" customHeight="1">
      <c r="I286" s="103"/>
    </row>
    <row r="287" spans="9:9" ht="15.75" customHeight="1">
      <c r="I287" s="103"/>
    </row>
    <row r="288" spans="9:9" ht="15.75" customHeight="1">
      <c r="I288" s="103"/>
    </row>
    <row r="289" spans="9:9" ht="15.75" customHeight="1">
      <c r="I289" s="103"/>
    </row>
    <row r="290" spans="9:9" ht="15.75" customHeight="1">
      <c r="I290" s="103"/>
    </row>
    <row r="291" spans="9:9" ht="15.75" customHeight="1">
      <c r="I291" s="103"/>
    </row>
    <row r="292" spans="9:9" ht="15.75" customHeight="1">
      <c r="I292" s="103"/>
    </row>
    <row r="293" spans="9:9" ht="15.75" customHeight="1">
      <c r="I293" s="103"/>
    </row>
    <row r="294" spans="9:9" ht="15.75" customHeight="1">
      <c r="I294" s="103"/>
    </row>
    <row r="295" spans="9:9" ht="15.75" customHeight="1">
      <c r="I295" s="103"/>
    </row>
    <row r="296" spans="9:9" ht="15.75" customHeight="1">
      <c r="I296" s="103"/>
    </row>
    <row r="297" spans="9:9" ht="15.75" customHeight="1">
      <c r="I297" s="103"/>
    </row>
    <row r="298" spans="9:9" ht="15.75" customHeight="1">
      <c r="I298" s="103"/>
    </row>
    <row r="299" spans="9:9" ht="15.75" customHeight="1">
      <c r="I299" s="103"/>
    </row>
    <row r="300" spans="9:9" ht="15.75" customHeight="1">
      <c r="I300" s="103"/>
    </row>
    <row r="301" spans="9:9" ht="15.75" customHeight="1">
      <c r="I301" s="103"/>
    </row>
    <row r="302" spans="9:9" ht="15.75" customHeight="1">
      <c r="I302" s="103"/>
    </row>
    <row r="303" spans="9:9" ht="15.75" customHeight="1">
      <c r="I303" s="103"/>
    </row>
    <row r="304" spans="9:9" ht="15.75" customHeight="1">
      <c r="I304" s="103"/>
    </row>
    <row r="305" spans="9:9" ht="15.75" customHeight="1">
      <c r="I305" s="103"/>
    </row>
    <row r="306" spans="9:9" ht="15.75" customHeight="1">
      <c r="I306" s="103"/>
    </row>
    <row r="307" spans="9:9" ht="15.75" customHeight="1">
      <c r="I307" s="103"/>
    </row>
    <row r="308" spans="9:9" ht="15.75" customHeight="1">
      <c r="I308" s="103"/>
    </row>
    <row r="309" spans="9:9" ht="15.75" customHeight="1">
      <c r="I309" s="103"/>
    </row>
    <row r="310" spans="9:9" ht="15.75" customHeight="1">
      <c r="I310" s="103"/>
    </row>
    <row r="311" spans="9:9" ht="15.75" customHeight="1">
      <c r="I311" s="103"/>
    </row>
    <row r="312" spans="9:9" ht="15.75" customHeight="1">
      <c r="I312" s="103"/>
    </row>
    <row r="313" spans="9:9" ht="15.75" customHeight="1">
      <c r="I313" s="103"/>
    </row>
    <row r="314" spans="9:9" ht="15.75" customHeight="1">
      <c r="I314" s="103"/>
    </row>
    <row r="315" spans="9:9" ht="15.75" customHeight="1">
      <c r="I315" s="103"/>
    </row>
    <row r="316" spans="9:9" ht="15.75" customHeight="1">
      <c r="I316" s="103"/>
    </row>
    <row r="317" spans="9:9" ht="15.75" customHeight="1">
      <c r="I317" s="103"/>
    </row>
    <row r="318" spans="9:9" ht="15.75" customHeight="1">
      <c r="I318" s="103"/>
    </row>
    <row r="319" spans="9:9" ht="15.75" customHeight="1">
      <c r="I319" s="103"/>
    </row>
    <row r="320" spans="9:9" ht="15.75" customHeight="1">
      <c r="I320" s="103"/>
    </row>
    <row r="321" spans="9:9" ht="15.75" customHeight="1">
      <c r="I321" s="103"/>
    </row>
    <row r="322" spans="9:9" ht="15.75" customHeight="1">
      <c r="I322" s="103"/>
    </row>
    <row r="323" spans="9:9" ht="15.75" customHeight="1">
      <c r="I323" s="103"/>
    </row>
    <row r="324" spans="9:9" ht="15.75" customHeight="1">
      <c r="I324" s="103"/>
    </row>
    <row r="325" spans="9:9" ht="15.75" customHeight="1">
      <c r="I325" s="103"/>
    </row>
    <row r="326" spans="9:9" ht="15.75" customHeight="1">
      <c r="I326" s="103"/>
    </row>
    <row r="327" spans="9:9" ht="15.75" customHeight="1">
      <c r="I327" s="103"/>
    </row>
    <row r="328" spans="9:9" ht="15.75" customHeight="1">
      <c r="I328" s="103"/>
    </row>
    <row r="329" spans="9:9" ht="15.75" customHeight="1">
      <c r="I329" s="103"/>
    </row>
    <row r="330" spans="9:9" ht="15.75" customHeight="1">
      <c r="I330" s="103"/>
    </row>
    <row r="331" spans="9:9" ht="15.75" customHeight="1">
      <c r="I331" s="103"/>
    </row>
    <row r="332" spans="9:9" ht="15.75" customHeight="1">
      <c r="I332" s="103"/>
    </row>
    <row r="333" spans="9:9" ht="15.75" customHeight="1">
      <c r="I333" s="103"/>
    </row>
    <row r="334" spans="9:9" ht="15.75" customHeight="1">
      <c r="I334" s="103"/>
    </row>
    <row r="335" spans="9:9" ht="15.75" customHeight="1">
      <c r="I335" s="103"/>
    </row>
    <row r="336" spans="9:9" ht="15.75" customHeight="1">
      <c r="I336" s="103"/>
    </row>
    <row r="337" spans="9:9" ht="15.75" customHeight="1">
      <c r="I337" s="103"/>
    </row>
    <row r="338" spans="9:9" ht="15.75" customHeight="1">
      <c r="I338" s="103"/>
    </row>
    <row r="339" spans="9:9" ht="15.75" customHeight="1">
      <c r="I339" s="103"/>
    </row>
    <row r="340" spans="9:9" ht="15.75" customHeight="1">
      <c r="I340" s="103"/>
    </row>
    <row r="341" spans="9:9" ht="15.75" customHeight="1">
      <c r="I341" s="103"/>
    </row>
    <row r="342" spans="9:9" ht="15.75" customHeight="1">
      <c r="I342" s="103"/>
    </row>
    <row r="343" spans="9:9" ht="15.75" customHeight="1">
      <c r="I343" s="103"/>
    </row>
    <row r="344" spans="9:9" ht="15.75" customHeight="1">
      <c r="I344" s="103"/>
    </row>
    <row r="345" spans="9:9" ht="15.75" customHeight="1">
      <c r="I345" s="103"/>
    </row>
    <row r="346" spans="9:9" ht="15.75" customHeight="1">
      <c r="I346" s="103"/>
    </row>
    <row r="347" spans="9:9" ht="15.75" customHeight="1">
      <c r="I347" s="103"/>
    </row>
    <row r="348" spans="9:9" ht="15.75" customHeight="1">
      <c r="I348" s="103"/>
    </row>
    <row r="349" spans="9:9" ht="15.75" customHeight="1">
      <c r="I349" s="103"/>
    </row>
    <row r="350" spans="9:9" ht="15.75" customHeight="1">
      <c r="I350" s="103"/>
    </row>
    <row r="351" spans="9:9" ht="15.75" customHeight="1">
      <c r="I351" s="103"/>
    </row>
    <row r="352" spans="9:9" ht="15.75" customHeight="1">
      <c r="I352" s="103"/>
    </row>
    <row r="353" spans="9:9" ht="15.75" customHeight="1">
      <c r="I353" s="103"/>
    </row>
    <row r="354" spans="9:9" ht="15.75" customHeight="1">
      <c r="I354" s="103"/>
    </row>
    <row r="355" spans="9:9" ht="15.75" customHeight="1">
      <c r="I355" s="103"/>
    </row>
    <row r="356" spans="9:9" ht="15.75" customHeight="1">
      <c r="I356" s="103"/>
    </row>
    <row r="357" spans="9:9" ht="15.75" customHeight="1">
      <c r="I357" s="103"/>
    </row>
    <row r="358" spans="9:9" ht="15.75" customHeight="1">
      <c r="I358" s="103"/>
    </row>
    <row r="359" spans="9:9" ht="15.75" customHeight="1">
      <c r="I359" s="103"/>
    </row>
    <row r="360" spans="9:9" ht="15.75" customHeight="1">
      <c r="I360" s="103"/>
    </row>
    <row r="361" spans="9:9" ht="15.75" customHeight="1">
      <c r="I361" s="103"/>
    </row>
    <row r="362" spans="9:9" ht="15.75" customHeight="1">
      <c r="I362" s="103"/>
    </row>
    <row r="363" spans="9:9" ht="15.75" customHeight="1">
      <c r="I363" s="103"/>
    </row>
    <row r="364" spans="9:9" ht="15.75" customHeight="1">
      <c r="I364" s="103"/>
    </row>
    <row r="365" spans="9:9" ht="15.75" customHeight="1">
      <c r="I365" s="103"/>
    </row>
    <row r="366" spans="9:9" ht="15.75" customHeight="1">
      <c r="I366" s="103"/>
    </row>
    <row r="367" spans="9:9" ht="15.75" customHeight="1">
      <c r="I367" s="103"/>
    </row>
    <row r="368" spans="9:9" ht="15.75" customHeight="1">
      <c r="I368" s="103"/>
    </row>
    <row r="369" spans="9:9" ht="15.75" customHeight="1">
      <c r="I369" s="103"/>
    </row>
    <row r="370" spans="9:9" ht="15.75" customHeight="1">
      <c r="I370" s="103"/>
    </row>
    <row r="371" spans="9:9" ht="15.75" customHeight="1">
      <c r="I371" s="103"/>
    </row>
    <row r="372" spans="9:9" ht="15.75" customHeight="1">
      <c r="I372" s="103"/>
    </row>
    <row r="373" spans="9:9" ht="15.75" customHeight="1">
      <c r="I373" s="103"/>
    </row>
    <row r="374" spans="9:9" ht="15.75" customHeight="1">
      <c r="I374" s="103"/>
    </row>
    <row r="375" spans="9:9" ht="15.75" customHeight="1">
      <c r="I375" s="103"/>
    </row>
    <row r="376" spans="9:9" ht="15.75" customHeight="1">
      <c r="I376" s="103"/>
    </row>
    <row r="377" spans="9:9" ht="15.75" customHeight="1">
      <c r="I377" s="103"/>
    </row>
    <row r="378" spans="9:9" ht="15.75" customHeight="1">
      <c r="I378" s="103"/>
    </row>
    <row r="379" spans="9:9" ht="15.75" customHeight="1">
      <c r="I379" s="103"/>
    </row>
    <row r="380" spans="9:9" ht="15.75" customHeight="1">
      <c r="I380" s="103"/>
    </row>
    <row r="381" spans="9:9" ht="15.75" customHeight="1">
      <c r="I381" s="103"/>
    </row>
    <row r="382" spans="9:9" ht="15.75" customHeight="1">
      <c r="I382" s="103"/>
    </row>
    <row r="383" spans="9:9" ht="15.75" customHeight="1">
      <c r="I383" s="103"/>
    </row>
    <row r="384" spans="9:9" ht="15.75" customHeight="1">
      <c r="I384" s="103"/>
    </row>
    <row r="385" spans="9:9" ht="15.75" customHeight="1">
      <c r="I385" s="103"/>
    </row>
    <row r="386" spans="9:9" ht="15.75" customHeight="1">
      <c r="I386" s="103"/>
    </row>
    <row r="387" spans="9:9" ht="15.75" customHeight="1">
      <c r="I387" s="103"/>
    </row>
    <row r="388" spans="9:9" ht="15.75" customHeight="1">
      <c r="I388" s="103"/>
    </row>
    <row r="389" spans="9:9" ht="15.75" customHeight="1">
      <c r="I389" s="103"/>
    </row>
    <row r="390" spans="9:9" ht="15.75" customHeight="1">
      <c r="I390" s="103"/>
    </row>
    <row r="391" spans="9:9" ht="15.75" customHeight="1">
      <c r="I391" s="103"/>
    </row>
    <row r="392" spans="9:9" ht="15.75" customHeight="1">
      <c r="I392" s="103"/>
    </row>
    <row r="393" spans="9:9" ht="15.75" customHeight="1">
      <c r="I393" s="103"/>
    </row>
    <row r="394" spans="9:9" ht="15.75" customHeight="1">
      <c r="I394" s="103"/>
    </row>
    <row r="395" spans="9:9" ht="15.75" customHeight="1">
      <c r="I395" s="103"/>
    </row>
    <row r="396" spans="9:9" ht="15.75" customHeight="1">
      <c r="I396" s="103"/>
    </row>
    <row r="397" spans="9:9" ht="15.75" customHeight="1">
      <c r="I397" s="103"/>
    </row>
    <row r="398" spans="9:9" ht="15.75" customHeight="1">
      <c r="I398" s="103"/>
    </row>
    <row r="399" spans="9:9" ht="15.75" customHeight="1">
      <c r="I399" s="103"/>
    </row>
    <row r="400" spans="9:9" ht="15.75" customHeight="1">
      <c r="I400" s="103"/>
    </row>
    <row r="401" spans="9:9" ht="15.75" customHeight="1">
      <c r="I401" s="103"/>
    </row>
    <row r="402" spans="9:9" ht="15.75" customHeight="1">
      <c r="I402" s="103"/>
    </row>
    <row r="403" spans="9:9" ht="15.75" customHeight="1">
      <c r="I403" s="103"/>
    </row>
    <row r="404" spans="9:9" ht="15.75" customHeight="1">
      <c r="I404" s="103"/>
    </row>
    <row r="405" spans="9:9" ht="15.75" customHeight="1">
      <c r="I405" s="103"/>
    </row>
    <row r="406" spans="9:9" ht="15.75" customHeight="1">
      <c r="I406" s="103"/>
    </row>
    <row r="407" spans="9:9" ht="15.75" customHeight="1">
      <c r="I407" s="103"/>
    </row>
    <row r="408" spans="9:9" ht="15.75" customHeight="1">
      <c r="I408" s="103"/>
    </row>
    <row r="409" spans="9:9" ht="15.75" customHeight="1">
      <c r="I409" s="103"/>
    </row>
    <row r="410" spans="9:9" ht="15.75" customHeight="1">
      <c r="I410" s="103"/>
    </row>
    <row r="411" spans="9:9" ht="15.75" customHeight="1">
      <c r="I411" s="103"/>
    </row>
    <row r="412" spans="9:9" ht="15.75" customHeight="1">
      <c r="I412" s="103"/>
    </row>
    <row r="413" spans="9:9" ht="15.75" customHeight="1">
      <c r="I413" s="103"/>
    </row>
    <row r="414" spans="9:9" ht="15.75" customHeight="1">
      <c r="I414" s="103"/>
    </row>
    <row r="415" spans="9:9" ht="15.75" customHeight="1">
      <c r="I415" s="103"/>
    </row>
    <row r="416" spans="9:9" ht="15.75" customHeight="1">
      <c r="I416" s="103"/>
    </row>
    <row r="417" spans="9:9" ht="15.75" customHeight="1">
      <c r="I417" s="103"/>
    </row>
    <row r="418" spans="9:9" ht="15.75" customHeight="1">
      <c r="I418" s="103"/>
    </row>
    <row r="419" spans="9:9" ht="15.75" customHeight="1">
      <c r="I419" s="103"/>
    </row>
    <row r="420" spans="9:9" ht="15.75" customHeight="1">
      <c r="I420" s="103"/>
    </row>
    <row r="421" spans="9:9" ht="15.75" customHeight="1">
      <c r="I421" s="103"/>
    </row>
    <row r="422" spans="9:9" ht="15.75" customHeight="1">
      <c r="I422" s="103"/>
    </row>
    <row r="423" spans="9:9" ht="15.75" customHeight="1">
      <c r="I423" s="103"/>
    </row>
    <row r="424" spans="9:9" ht="15.75" customHeight="1">
      <c r="I424" s="103"/>
    </row>
    <row r="425" spans="9:9" ht="15.75" customHeight="1">
      <c r="I425" s="103"/>
    </row>
    <row r="426" spans="9:9" ht="15.75" customHeight="1">
      <c r="I426" s="103"/>
    </row>
    <row r="427" spans="9:9" ht="15.75" customHeight="1">
      <c r="I427" s="103"/>
    </row>
    <row r="428" spans="9:9" ht="15.75" customHeight="1">
      <c r="I428" s="103"/>
    </row>
    <row r="429" spans="9:9" ht="15.75" customHeight="1">
      <c r="I429" s="103"/>
    </row>
    <row r="430" spans="9:9" ht="15.75" customHeight="1">
      <c r="I430" s="103"/>
    </row>
    <row r="431" spans="9:9" ht="15.75" customHeight="1">
      <c r="I431" s="103"/>
    </row>
    <row r="432" spans="9:9" ht="15.75" customHeight="1">
      <c r="I432" s="103"/>
    </row>
    <row r="433" spans="9:9" ht="15.75" customHeight="1">
      <c r="I433" s="103"/>
    </row>
    <row r="434" spans="9:9" ht="15.75" customHeight="1">
      <c r="I434" s="103"/>
    </row>
    <row r="435" spans="9:9" ht="15.75" customHeight="1">
      <c r="I435" s="103"/>
    </row>
    <row r="436" spans="9:9" ht="15.75" customHeight="1">
      <c r="I436" s="103"/>
    </row>
    <row r="437" spans="9:9" ht="15.75" customHeight="1">
      <c r="I437" s="103"/>
    </row>
    <row r="438" spans="9:9" ht="15.75" customHeight="1">
      <c r="I438" s="103"/>
    </row>
    <row r="439" spans="9:9" ht="15.75" customHeight="1">
      <c r="I439" s="103"/>
    </row>
    <row r="440" spans="9:9" ht="15.75" customHeight="1">
      <c r="I440" s="103"/>
    </row>
    <row r="441" spans="9:9" ht="15.75" customHeight="1">
      <c r="I441" s="103"/>
    </row>
    <row r="442" spans="9:9" ht="15.75" customHeight="1">
      <c r="I442" s="103"/>
    </row>
    <row r="443" spans="9:9" ht="15.75" customHeight="1">
      <c r="I443" s="103"/>
    </row>
    <row r="444" spans="9:9" ht="15.75" customHeight="1">
      <c r="I444" s="103"/>
    </row>
    <row r="445" spans="9:9" ht="15.75" customHeight="1">
      <c r="I445" s="103"/>
    </row>
    <row r="446" spans="9:9" ht="15.75" customHeight="1">
      <c r="I446" s="103"/>
    </row>
    <row r="447" spans="9:9" ht="15.75" customHeight="1">
      <c r="I447" s="103"/>
    </row>
    <row r="448" spans="9:9" ht="15.75" customHeight="1">
      <c r="I448" s="103"/>
    </row>
    <row r="449" spans="9:9" ht="15.75" customHeight="1">
      <c r="I449" s="103"/>
    </row>
    <row r="450" spans="9:9" ht="15.75" customHeight="1">
      <c r="I450" s="103"/>
    </row>
    <row r="451" spans="9:9" ht="15.75" customHeight="1">
      <c r="I451" s="103"/>
    </row>
    <row r="452" spans="9:9" ht="15.75" customHeight="1">
      <c r="I452" s="103"/>
    </row>
    <row r="453" spans="9:9" ht="15.75" customHeight="1">
      <c r="I453" s="103"/>
    </row>
    <row r="454" spans="9:9" ht="15.75" customHeight="1">
      <c r="I454" s="103"/>
    </row>
    <row r="455" spans="9:9" ht="15.75" customHeight="1">
      <c r="I455" s="103"/>
    </row>
    <row r="456" spans="9:9" ht="15.75" customHeight="1">
      <c r="I456" s="103"/>
    </row>
    <row r="457" spans="9:9" ht="15.75" customHeight="1">
      <c r="I457" s="103"/>
    </row>
    <row r="458" spans="9:9" ht="15.75" customHeight="1">
      <c r="I458" s="103"/>
    </row>
    <row r="459" spans="9:9" ht="15.75" customHeight="1">
      <c r="I459" s="103"/>
    </row>
    <row r="460" spans="9:9" ht="15.75" customHeight="1">
      <c r="I460" s="103"/>
    </row>
    <row r="461" spans="9:9" ht="15.75" customHeight="1">
      <c r="I461" s="103"/>
    </row>
    <row r="462" spans="9:9" ht="15.75" customHeight="1">
      <c r="I462" s="103"/>
    </row>
    <row r="463" spans="9:9" ht="15.75" customHeight="1">
      <c r="I463" s="103"/>
    </row>
    <row r="464" spans="9:9" ht="15.75" customHeight="1">
      <c r="I464" s="103"/>
    </row>
    <row r="465" spans="9:9" ht="15.75" customHeight="1">
      <c r="I465" s="103"/>
    </row>
    <row r="466" spans="9:9" ht="15.75" customHeight="1">
      <c r="I466" s="103"/>
    </row>
    <row r="467" spans="9:9" ht="15.75" customHeight="1">
      <c r="I467" s="103"/>
    </row>
    <row r="468" spans="9:9" ht="15.75" customHeight="1">
      <c r="I468" s="103"/>
    </row>
    <row r="469" spans="9:9" ht="15.75" customHeight="1">
      <c r="I469" s="103"/>
    </row>
    <row r="470" spans="9:9" ht="15.75" customHeight="1">
      <c r="I470" s="103"/>
    </row>
    <row r="471" spans="9:9" ht="15.75" customHeight="1">
      <c r="I471" s="103"/>
    </row>
    <row r="472" spans="9:9" ht="15.75" customHeight="1">
      <c r="I472" s="103"/>
    </row>
    <row r="473" spans="9:9" ht="15.75" customHeight="1">
      <c r="I473" s="103"/>
    </row>
    <row r="474" spans="9:9" ht="15.75" customHeight="1">
      <c r="I474" s="103"/>
    </row>
    <row r="475" spans="9:9" ht="15.75" customHeight="1">
      <c r="I475" s="103"/>
    </row>
    <row r="476" spans="9:9" ht="15.75" customHeight="1">
      <c r="I476" s="103"/>
    </row>
    <row r="477" spans="9:9" ht="15.75" customHeight="1">
      <c r="I477" s="103"/>
    </row>
    <row r="478" spans="9:9" ht="15.75" customHeight="1">
      <c r="I478" s="103"/>
    </row>
    <row r="479" spans="9:9" ht="15.75" customHeight="1">
      <c r="I479" s="103"/>
    </row>
    <row r="480" spans="9:9" ht="15.75" customHeight="1">
      <c r="I480" s="103"/>
    </row>
    <row r="481" spans="9:9" ht="15.75" customHeight="1">
      <c r="I481" s="103"/>
    </row>
    <row r="482" spans="9:9" ht="15.75" customHeight="1">
      <c r="I482" s="103"/>
    </row>
    <row r="483" spans="9:9" ht="15.75" customHeight="1">
      <c r="I483" s="103"/>
    </row>
    <row r="484" spans="9:9" ht="15.75" customHeight="1">
      <c r="I484" s="103"/>
    </row>
    <row r="485" spans="9:9" ht="15.75" customHeight="1">
      <c r="I485" s="103"/>
    </row>
    <row r="486" spans="9:9" ht="15.75" customHeight="1">
      <c r="I486" s="103"/>
    </row>
    <row r="487" spans="9:9" ht="15.75" customHeight="1">
      <c r="I487" s="103"/>
    </row>
    <row r="488" spans="9:9" ht="15.75" customHeight="1">
      <c r="I488" s="103"/>
    </row>
    <row r="489" spans="9:9" ht="15.75" customHeight="1">
      <c r="I489" s="103"/>
    </row>
    <row r="490" spans="9:9" ht="15.75" customHeight="1">
      <c r="I490" s="103"/>
    </row>
    <row r="491" spans="9:9" ht="15.75" customHeight="1">
      <c r="I491" s="103"/>
    </row>
    <row r="492" spans="9:9" ht="15.75" customHeight="1">
      <c r="I492" s="103"/>
    </row>
    <row r="493" spans="9:9" ht="15.75" customHeight="1">
      <c r="I493" s="103"/>
    </row>
    <row r="494" spans="9:9" ht="15.75" customHeight="1">
      <c r="I494" s="103"/>
    </row>
    <row r="495" spans="9:9" ht="15.75" customHeight="1">
      <c r="I495" s="103"/>
    </row>
    <row r="496" spans="9:9" ht="15.75" customHeight="1">
      <c r="I496" s="103"/>
    </row>
    <row r="497" spans="9:9" ht="15.75" customHeight="1">
      <c r="I497" s="103"/>
    </row>
    <row r="498" spans="9:9" ht="15.75" customHeight="1">
      <c r="I498" s="103"/>
    </row>
    <row r="499" spans="9:9" ht="15.75" customHeight="1">
      <c r="I499" s="103"/>
    </row>
    <row r="500" spans="9:9" ht="15.75" customHeight="1">
      <c r="I500" s="103"/>
    </row>
    <row r="501" spans="9:9" ht="15.75" customHeight="1">
      <c r="I501" s="103"/>
    </row>
    <row r="502" spans="9:9" ht="15.75" customHeight="1">
      <c r="I502" s="103"/>
    </row>
    <row r="503" spans="9:9" ht="15.75" customHeight="1">
      <c r="I503" s="103"/>
    </row>
    <row r="504" spans="9:9" ht="15.75" customHeight="1">
      <c r="I504" s="103"/>
    </row>
    <row r="505" spans="9:9" ht="15.75" customHeight="1">
      <c r="I505" s="103"/>
    </row>
    <row r="506" spans="9:9" ht="15.75" customHeight="1">
      <c r="I506" s="103"/>
    </row>
    <row r="507" spans="9:9" ht="15.75" customHeight="1">
      <c r="I507" s="103"/>
    </row>
    <row r="508" spans="9:9" ht="15.75" customHeight="1">
      <c r="I508" s="103"/>
    </row>
    <row r="509" spans="9:9" ht="15.75" customHeight="1">
      <c r="I509" s="103"/>
    </row>
    <row r="510" spans="9:9" ht="15.75" customHeight="1">
      <c r="I510" s="103"/>
    </row>
    <row r="511" spans="9:9" ht="15.75" customHeight="1">
      <c r="I511" s="103"/>
    </row>
    <row r="512" spans="9:9" ht="15.75" customHeight="1">
      <c r="I512" s="103"/>
    </row>
    <row r="513" spans="9:9" ht="15.75" customHeight="1">
      <c r="I513" s="103"/>
    </row>
    <row r="514" spans="9:9" ht="15.75" customHeight="1">
      <c r="I514" s="103"/>
    </row>
    <row r="515" spans="9:9" ht="15.75" customHeight="1">
      <c r="I515" s="103"/>
    </row>
    <row r="516" spans="9:9" ht="15.75" customHeight="1">
      <c r="I516" s="103"/>
    </row>
    <row r="517" spans="9:9" ht="15.75" customHeight="1">
      <c r="I517" s="103"/>
    </row>
    <row r="518" spans="9:9" ht="15.75" customHeight="1">
      <c r="I518" s="103"/>
    </row>
    <row r="519" spans="9:9" ht="15.75" customHeight="1">
      <c r="I519" s="103"/>
    </row>
    <row r="520" spans="9:9" ht="15.75" customHeight="1">
      <c r="I520" s="103"/>
    </row>
    <row r="521" spans="9:9" ht="15.75" customHeight="1">
      <c r="I521" s="103"/>
    </row>
    <row r="522" spans="9:9" ht="15.75" customHeight="1">
      <c r="I522" s="103"/>
    </row>
    <row r="523" spans="9:9" ht="15.75" customHeight="1">
      <c r="I523" s="103"/>
    </row>
    <row r="524" spans="9:9" ht="15.75" customHeight="1">
      <c r="I524" s="103"/>
    </row>
    <row r="525" spans="9:9" ht="15.75" customHeight="1">
      <c r="I525" s="103"/>
    </row>
    <row r="526" spans="9:9" ht="15.75" customHeight="1">
      <c r="I526" s="103"/>
    </row>
    <row r="527" spans="9:9" ht="15.75" customHeight="1">
      <c r="I527" s="103"/>
    </row>
    <row r="528" spans="9:9" ht="15.75" customHeight="1">
      <c r="I528" s="103"/>
    </row>
    <row r="529" spans="9:9" ht="15.75" customHeight="1">
      <c r="I529" s="103"/>
    </row>
    <row r="530" spans="9:9" ht="15.75" customHeight="1">
      <c r="I530" s="103"/>
    </row>
    <row r="531" spans="9:9" ht="15.75" customHeight="1">
      <c r="I531" s="103"/>
    </row>
    <row r="532" spans="9:9" ht="15.75" customHeight="1">
      <c r="I532" s="103"/>
    </row>
    <row r="533" spans="9:9" ht="15.75" customHeight="1">
      <c r="I533" s="103"/>
    </row>
    <row r="534" spans="9:9" ht="15.75" customHeight="1">
      <c r="I534" s="103"/>
    </row>
    <row r="535" spans="9:9" ht="15.75" customHeight="1">
      <c r="I535" s="103"/>
    </row>
    <row r="536" spans="9:9" ht="15.75" customHeight="1">
      <c r="I536" s="103"/>
    </row>
    <row r="537" spans="9:9" ht="15.75" customHeight="1">
      <c r="I537" s="103"/>
    </row>
    <row r="538" spans="9:9" ht="15.75" customHeight="1">
      <c r="I538" s="103"/>
    </row>
    <row r="539" spans="9:9" ht="15.75" customHeight="1">
      <c r="I539" s="103"/>
    </row>
    <row r="540" spans="9:9" ht="15.75" customHeight="1">
      <c r="I540" s="103"/>
    </row>
    <row r="541" spans="9:9" ht="15.75" customHeight="1">
      <c r="I541" s="103"/>
    </row>
    <row r="542" spans="9:9" ht="15.75" customHeight="1">
      <c r="I542" s="103"/>
    </row>
    <row r="543" spans="9:9" ht="15.75" customHeight="1">
      <c r="I543" s="103"/>
    </row>
    <row r="544" spans="9:9" ht="15.75" customHeight="1">
      <c r="I544" s="103"/>
    </row>
    <row r="545" spans="9:9" ht="15.75" customHeight="1">
      <c r="I545" s="103"/>
    </row>
    <row r="546" spans="9:9" ht="15.75" customHeight="1">
      <c r="I546" s="103"/>
    </row>
    <row r="547" spans="9:9" ht="15.75" customHeight="1">
      <c r="I547" s="103"/>
    </row>
    <row r="548" spans="9:9" ht="15.75" customHeight="1">
      <c r="I548" s="103"/>
    </row>
    <row r="549" spans="9:9" ht="15.75" customHeight="1">
      <c r="I549" s="103"/>
    </row>
    <row r="550" spans="9:9" ht="15.75" customHeight="1">
      <c r="I550" s="103"/>
    </row>
    <row r="551" spans="9:9" ht="15.75" customHeight="1">
      <c r="I551" s="103"/>
    </row>
    <row r="552" spans="9:9" ht="15.75" customHeight="1">
      <c r="I552" s="103"/>
    </row>
    <row r="553" spans="9:9" ht="15.75" customHeight="1">
      <c r="I553" s="103"/>
    </row>
    <row r="554" spans="9:9" ht="15.75" customHeight="1">
      <c r="I554" s="103"/>
    </row>
    <row r="555" spans="9:9" ht="15.75" customHeight="1">
      <c r="I555" s="103"/>
    </row>
    <row r="556" spans="9:9" ht="15.75" customHeight="1">
      <c r="I556" s="103"/>
    </row>
    <row r="557" spans="9:9" ht="15.75" customHeight="1">
      <c r="I557" s="103"/>
    </row>
    <row r="558" spans="9:9" ht="15.75" customHeight="1">
      <c r="I558" s="103"/>
    </row>
    <row r="559" spans="9:9" ht="15.75" customHeight="1">
      <c r="I559" s="103"/>
    </row>
    <row r="560" spans="9:9" ht="15.75" customHeight="1">
      <c r="I560" s="103"/>
    </row>
    <row r="561" spans="9:9" ht="15.75" customHeight="1">
      <c r="I561" s="103"/>
    </row>
    <row r="562" spans="9:9" ht="15.75" customHeight="1">
      <c r="I562" s="103"/>
    </row>
    <row r="563" spans="9:9" ht="15.75" customHeight="1">
      <c r="I563" s="103"/>
    </row>
    <row r="564" spans="9:9" ht="15.75" customHeight="1">
      <c r="I564" s="103"/>
    </row>
    <row r="565" spans="9:9" ht="15.75" customHeight="1">
      <c r="I565" s="103"/>
    </row>
    <row r="566" spans="9:9" ht="15.75" customHeight="1">
      <c r="I566" s="103"/>
    </row>
    <row r="567" spans="9:9" ht="15.75" customHeight="1">
      <c r="I567" s="103"/>
    </row>
    <row r="568" spans="9:9" ht="15.75" customHeight="1">
      <c r="I568" s="103"/>
    </row>
    <row r="569" spans="9:9" ht="15.75" customHeight="1">
      <c r="I569" s="103"/>
    </row>
    <row r="570" spans="9:9" ht="15.75" customHeight="1">
      <c r="I570" s="103"/>
    </row>
    <row r="571" spans="9:9" ht="15.75" customHeight="1">
      <c r="I571" s="103"/>
    </row>
    <row r="572" spans="9:9" ht="15.75" customHeight="1">
      <c r="I572" s="103"/>
    </row>
    <row r="573" spans="9:9" ht="15.75" customHeight="1">
      <c r="I573" s="103"/>
    </row>
    <row r="574" spans="9:9" ht="15.75" customHeight="1">
      <c r="I574" s="103"/>
    </row>
    <row r="575" spans="9:9" ht="15.75" customHeight="1">
      <c r="I575" s="103"/>
    </row>
    <row r="576" spans="9:9" ht="15.75" customHeight="1">
      <c r="I576" s="103"/>
    </row>
    <row r="577" spans="9:9" ht="15.75" customHeight="1">
      <c r="I577" s="103"/>
    </row>
    <row r="578" spans="9:9" ht="15.75" customHeight="1">
      <c r="I578" s="103"/>
    </row>
    <row r="579" spans="9:9" ht="15.75" customHeight="1">
      <c r="I579" s="103"/>
    </row>
    <row r="580" spans="9:9" ht="15.75" customHeight="1">
      <c r="I580" s="103"/>
    </row>
    <row r="581" spans="9:9" ht="15.75" customHeight="1">
      <c r="I581" s="103"/>
    </row>
    <row r="582" spans="9:9" ht="15.75" customHeight="1">
      <c r="I582" s="103"/>
    </row>
    <row r="583" spans="9:9" ht="15.75" customHeight="1">
      <c r="I583" s="103"/>
    </row>
    <row r="584" spans="9:9" ht="15.75" customHeight="1">
      <c r="I584" s="103"/>
    </row>
    <row r="585" spans="9:9" ht="15.75" customHeight="1">
      <c r="I585" s="103"/>
    </row>
    <row r="586" spans="9:9" ht="15.75" customHeight="1">
      <c r="I586" s="103"/>
    </row>
    <row r="587" spans="9:9" ht="15.75" customHeight="1">
      <c r="I587" s="103"/>
    </row>
    <row r="588" spans="9:9" ht="15.75" customHeight="1">
      <c r="I588" s="103"/>
    </row>
    <row r="589" spans="9:9" ht="15.75" customHeight="1">
      <c r="I589" s="103"/>
    </row>
    <row r="590" spans="9:9" ht="15.75" customHeight="1">
      <c r="I590" s="103"/>
    </row>
    <row r="591" spans="9:9" ht="15.75" customHeight="1">
      <c r="I591" s="103"/>
    </row>
    <row r="592" spans="9:9" ht="15.75" customHeight="1">
      <c r="I592" s="103"/>
    </row>
    <row r="593" spans="9:9" ht="15.75" customHeight="1">
      <c r="I593" s="103"/>
    </row>
    <row r="594" spans="9:9" ht="15.75" customHeight="1">
      <c r="I594" s="103"/>
    </row>
    <row r="595" spans="9:9" ht="15.75" customHeight="1">
      <c r="I595" s="103"/>
    </row>
    <row r="596" spans="9:9" ht="15.75" customHeight="1">
      <c r="I596" s="103"/>
    </row>
    <row r="597" spans="9:9" ht="15.75" customHeight="1">
      <c r="I597" s="103"/>
    </row>
    <row r="598" spans="9:9" ht="15.75" customHeight="1">
      <c r="I598" s="103"/>
    </row>
    <row r="599" spans="9:9" ht="15.75" customHeight="1">
      <c r="I599" s="103"/>
    </row>
    <row r="600" spans="9:9" ht="15.75" customHeight="1">
      <c r="I600" s="103"/>
    </row>
    <row r="601" spans="9:9" ht="15.75" customHeight="1">
      <c r="I601" s="103"/>
    </row>
    <row r="602" spans="9:9" ht="15.75" customHeight="1">
      <c r="I602" s="103"/>
    </row>
    <row r="603" spans="9:9" ht="15.75" customHeight="1">
      <c r="I603" s="103"/>
    </row>
    <row r="604" spans="9:9" ht="15.75" customHeight="1">
      <c r="I604" s="103"/>
    </row>
    <row r="605" spans="9:9" ht="15.75" customHeight="1">
      <c r="I605" s="103"/>
    </row>
    <row r="606" spans="9:9" ht="15.75" customHeight="1">
      <c r="I606" s="103"/>
    </row>
    <row r="607" spans="9:9" ht="15.75" customHeight="1">
      <c r="I607" s="103"/>
    </row>
    <row r="608" spans="9:9" ht="15.75" customHeight="1">
      <c r="I608" s="103"/>
    </row>
    <row r="609" spans="9:9" ht="15.75" customHeight="1">
      <c r="I609" s="103"/>
    </row>
    <row r="610" spans="9:9" ht="15.75" customHeight="1">
      <c r="I610" s="103"/>
    </row>
    <row r="611" spans="9:9" ht="15.75" customHeight="1">
      <c r="I611" s="103"/>
    </row>
    <row r="612" spans="9:9" ht="15.75" customHeight="1">
      <c r="I612" s="103"/>
    </row>
    <row r="613" spans="9:9" ht="15.75" customHeight="1">
      <c r="I613" s="103"/>
    </row>
    <row r="614" spans="9:9" ht="15.75" customHeight="1">
      <c r="I614" s="103"/>
    </row>
    <row r="615" spans="9:9" ht="15.75" customHeight="1">
      <c r="I615" s="103"/>
    </row>
    <row r="616" spans="9:9" ht="15.75" customHeight="1">
      <c r="I616" s="103"/>
    </row>
    <row r="617" spans="9:9" ht="15.75" customHeight="1">
      <c r="I617" s="103"/>
    </row>
    <row r="618" spans="9:9" ht="15.75" customHeight="1">
      <c r="I618" s="103"/>
    </row>
    <row r="619" spans="9:9" ht="15.75" customHeight="1">
      <c r="I619" s="103"/>
    </row>
    <row r="620" spans="9:9" ht="15.75" customHeight="1">
      <c r="I620" s="103"/>
    </row>
    <row r="621" spans="9:9" ht="15.75" customHeight="1">
      <c r="I621" s="103"/>
    </row>
    <row r="622" spans="9:9" ht="15.75" customHeight="1">
      <c r="I622" s="103"/>
    </row>
    <row r="623" spans="9:9" ht="15.75" customHeight="1">
      <c r="I623" s="103"/>
    </row>
    <row r="624" spans="9:9" ht="15.75" customHeight="1">
      <c r="I624" s="103"/>
    </row>
    <row r="625" spans="9:9" ht="15.75" customHeight="1">
      <c r="I625" s="103"/>
    </row>
    <row r="626" spans="9:9" ht="15.75" customHeight="1">
      <c r="I626" s="103"/>
    </row>
    <row r="627" spans="9:9" ht="15.75" customHeight="1">
      <c r="I627" s="103"/>
    </row>
    <row r="628" spans="9:9" ht="15.75" customHeight="1">
      <c r="I628" s="103"/>
    </row>
    <row r="629" spans="9:9" ht="15.75" customHeight="1">
      <c r="I629" s="103"/>
    </row>
    <row r="630" spans="9:9" ht="15.75" customHeight="1">
      <c r="I630" s="103"/>
    </row>
    <row r="631" spans="9:9" ht="15.75" customHeight="1">
      <c r="I631" s="103"/>
    </row>
    <row r="632" spans="9:9" ht="15.75" customHeight="1">
      <c r="I632" s="103"/>
    </row>
    <row r="633" spans="9:9" ht="15.75" customHeight="1">
      <c r="I633" s="103"/>
    </row>
    <row r="634" spans="9:9" ht="15.75" customHeight="1">
      <c r="I634" s="103"/>
    </row>
    <row r="635" spans="9:9" ht="15.75" customHeight="1">
      <c r="I635" s="103"/>
    </row>
    <row r="636" spans="9:9" ht="15.75" customHeight="1">
      <c r="I636" s="103"/>
    </row>
    <row r="637" spans="9:9" ht="15.75" customHeight="1">
      <c r="I637" s="103"/>
    </row>
    <row r="638" spans="9:9" ht="15.75" customHeight="1">
      <c r="I638" s="103"/>
    </row>
    <row r="639" spans="9:9" ht="15.75" customHeight="1">
      <c r="I639" s="103"/>
    </row>
    <row r="640" spans="9:9" ht="15.75" customHeight="1">
      <c r="I640" s="103"/>
    </row>
    <row r="641" spans="9:9" ht="15.75" customHeight="1">
      <c r="I641" s="103"/>
    </row>
    <row r="642" spans="9:9" ht="15.75" customHeight="1">
      <c r="I642" s="103"/>
    </row>
    <row r="643" spans="9:9" ht="15.75" customHeight="1">
      <c r="I643" s="103"/>
    </row>
    <row r="644" spans="9:9" ht="15.75" customHeight="1">
      <c r="I644" s="103"/>
    </row>
    <row r="645" spans="9:9" ht="15.75" customHeight="1">
      <c r="I645" s="103"/>
    </row>
    <row r="646" spans="9:9" ht="15.75" customHeight="1">
      <c r="I646" s="103"/>
    </row>
    <row r="647" spans="9:9" ht="15.75" customHeight="1">
      <c r="I647" s="103"/>
    </row>
    <row r="648" spans="9:9" ht="15.75" customHeight="1">
      <c r="I648" s="103"/>
    </row>
    <row r="649" spans="9:9" ht="15.75" customHeight="1">
      <c r="I649" s="103"/>
    </row>
    <row r="650" spans="9:9" ht="15.75" customHeight="1">
      <c r="I650" s="103"/>
    </row>
    <row r="651" spans="9:9" ht="15.75" customHeight="1">
      <c r="I651" s="103"/>
    </row>
    <row r="652" spans="9:9" ht="15.75" customHeight="1">
      <c r="I652" s="103"/>
    </row>
    <row r="653" spans="9:9" ht="15.75" customHeight="1">
      <c r="I653" s="103"/>
    </row>
    <row r="654" spans="9:9" ht="15.75" customHeight="1">
      <c r="I654" s="103"/>
    </row>
    <row r="655" spans="9:9" ht="15.75" customHeight="1">
      <c r="I655" s="103"/>
    </row>
    <row r="656" spans="9:9" ht="15.75" customHeight="1">
      <c r="I656" s="103"/>
    </row>
    <row r="657" spans="9:9" ht="15.75" customHeight="1">
      <c r="I657" s="103"/>
    </row>
    <row r="658" spans="9:9" ht="15.75" customHeight="1">
      <c r="I658" s="103"/>
    </row>
    <row r="659" spans="9:9" ht="15.75" customHeight="1">
      <c r="I659" s="103"/>
    </row>
    <row r="660" spans="9:9" ht="15.75" customHeight="1">
      <c r="I660" s="103"/>
    </row>
    <row r="661" spans="9:9" ht="15.75" customHeight="1">
      <c r="I661" s="103"/>
    </row>
    <row r="662" spans="9:9" ht="15.75" customHeight="1">
      <c r="I662" s="103"/>
    </row>
    <row r="663" spans="9:9" ht="15.75" customHeight="1">
      <c r="I663" s="103"/>
    </row>
    <row r="664" spans="9:9" ht="15.75" customHeight="1">
      <c r="I664" s="103"/>
    </row>
    <row r="665" spans="9:9" ht="15.75" customHeight="1">
      <c r="I665" s="103"/>
    </row>
    <row r="666" spans="9:9" ht="15.75" customHeight="1">
      <c r="I666" s="103"/>
    </row>
    <row r="667" spans="9:9" ht="15.75" customHeight="1">
      <c r="I667" s="103"/>
    </row>
    <row r="668" spans="9:9" ht="15.75" customHeight="1">
      <c r="I668" s="103"/>
    </row>
    <row r="669" spans="9:9" ht="15.75" customHeight="1">
      <c r="I669" s="103"/>
    </row>
    <row r="670" spans="9:9" ht="15.75" customHeight="1">
      <c r="I670" s="103"/>
    </row>
    <row r="671" spans="9:9" ht="15.75" customHeight="1">
      <c r="I671" s="103"/>
    </row>
    <row r="672" spans="9:9" ht="15.75" customHeight="1">
      <c r="I672" s="103"/>
    </row>
    <row r="673" spans="9:9" ht="15.75" customHeight="1">
      <c r="I673" s="103"/>
    </row>
    <row r="674" spans="9:9" ht="15.75" customHeight="1">
      <c r="I674" s="103"/>
    </row>
    <row r="675" spans="9:9" ht="15.75" customHeight="1">
      <c r="I675" s="103"/>
    </row>
    <row r="676" spans="9:9" ht="15.75" customHeight="1">
      <c r="I676" s="103"/>
    </row>
    <row r="677" spans="9:9" ht="15.75" customHeight="1">
      <c r="I677" s="103"/>
    </row>
    <row r="678" spans="9:9" ht="15.75" customHeight="1">
      <c r="I678" s="103"/>
    </row>
    <row r="679" spans="9:9" ht="15.75" customHeight="1">
      <c r="I679" s="103"/>
    </row>
    <row r="680" spans="9:9" ht="15.75" customHeight="1">
      <c r="I680" s="103"/>
    </row>
    <row r="681" spans="9:9" ht="15.75" customHeight="1">
      <c r="I681" s="103"/>
    </row>
    <row r="682" spans="9:9" ht="15.75" customHeight="1">
      <c r="I682" s="103"/>
    </row>
    <row r="683" spans="9:9" ht="15.75" customHeight="1">
      <c r="I683" s="103"/>
    </row>
    <row r="684" spans="9:9" ht="15.75" customHeight="1">
      <c r="I684" s="103"/>
    </row>
    <row r="685" spans="9:9" ht="15.75" customHeight="1">
      <c r="I685" s="103"/>
    </row>
    <row r="686" spans="9:9" ht="15.75" customHeight="1">
      <c r="I686" s="103"/>
    </row>
    <row r="687" spans="9:9" ht="15.75" customHeight="1">
      <c r="I687" s="103"/>
    </row>
    <row r="688" spans="9:9" ht="15.75" customHeight="1">
      <c r="I688" s="103"/>
    </row>
    <row r="689" spans="9:9" ht="15.75" customHeight="1">
      <c r="I689" s="103"/>
    </row>
    <row r="690" spans="9:9" ht="15.75" customHeight="1">
      <c r="I690" s="103"/>
    </row>
    <row r="691" spans="9:9" ht="15.75" customHeight="1">
      <c r="I691" s="103"/>
    </row>
    <row r="692" spans="9:9" ht="15.75" customHeight="1">
      <c r="I692" s="103"/>
    </row>
    <row r="693" spans="9:9" ht="15.75" customHeight="1">
      <c r="I693" s="103"/>
    </row>
    <row r="694" spans="9:9" ht="15.75" customHeight="1">
      <c r="I694" s="103"/>
    </row>
    <row r="695" spans="9:9" ht="15.75" customHeight="1">
      <c r="I695" s="103"/>
    </row>
    <row r="696" spans="9:9" ht="15.75" customHeight="1">
      <c r="I696" s="103"/>
    </row>
    <row r="697" spans="9:9" ht="15.75" customHeight="1">
      <c r="I697" s="103"/>
    </row>
    <row r="698" spans="9:9" ht="15.75" customHeight="1">
      <c r="I698" s="103"/>
    </row>
    <row r="699" spans="9:9" ht="15.75" customHeight="1">
      <c r="I699" s="103"/>
    </row>
    <row r="700" spans="9:9" ht="15.75" customHeight="1">
      <c r="I700" s="103"/>
    </row>
    <row r="701" spans="9:9" ht="15.75" customHeight="1">
      <c r="I701" s="103"/>
    </row>
    <row r="702" spans="9:9" ht="15.75" customHeight="1">
      <c r="I702" s="103"/>
    </row>
    <row r="703" spans="9:9" ht="15.75" customHeight="1">
      <c r="I703" s="103"/>
    </row>
    <row r="704" spans="9:9" ht="15.75" customHeight="1">
      <c r="I704" s="103"/>
    </row>
    <row r="705" spans="9:9" ht="15.75" customHeight="1">
      <c r="I705" s="103"/>
    </row>
    <row r="706" spans="9:9" ht="15.75" customHeight="1">
      <c r="I706" s="103"/>
    </row>
    <row r="707" spans="9:9" ht="15.75" customHeight="1">
      <c r="I707" s="103"/>
    </row>
    <row r="708" spans="9:9" ht="15.75" customHeight="1">
      <c r="I708" s="103"/>
    </row>
    <row r="709" spans="9:9" ht="15.75" customHeight="1">
      <c r="I709" s="103"/>
    </row>
    <row r="710" spans="9:9" ht="15.75" customHeight="1">
      <c r="I710" s="103"/>
    </row>
    <row r="711" spans="9:9" ht="15.75" customHeight="1">
      <c r="I711" s="103"/>
    </row>
    <row r="712" spans="9:9" ht="15.75" customHeight="1">
      <c r="I712" s="103"/>
    </row>
    <row r="713" spans="9:9" ht="15.75" customHeight="1">
      <c r="I713" s="103"/>
    </row>
    <row r="714" spans="9:9" ht="15.75" customHeight="1">
      <c r="I714" s="103"/>
    </row>
    <row r="715" spans="9:9" ht="15.75" customHeight="1">
      <c r="I715" s="103"/>
    </row>
    <row r="716" spans="9:9" ht="15.75" customHeight="1">
      <c r="I716" s="103"/>
    </row>
    <row r="717" spans="9:9" ht="15.75" customHeight="1">
      <c r="I717" s="103"/>
    </row>
    <row r="718" spans="9:9" ht="15.75" customHeight="1">
      <c r="I718" s="103"/>
    </row>
    <row r="719" spans="9:9" ht="15.75" customHeight="1">
      <c r="I719" s="103"/>
    </row>
    <row r="720" spans="9:9" ht="15.75" customHeight="1">
      <c r="I720" s="103"/>
    </row>
    <row r="721" spans="9:9" ht="15.75" customHeight="1">
      <c r="I721" s="103"/>
    </row>
    <row r="722" spans="9:9" ht="15.75" customHeight="1">
      <c r="I722" s="103"/>
    </row>
    <row r="723" spans="9:9" ht="15.75" customHeight="1">
      <c r="I723" s="103"/>
    </row>
    <row r="724" spans="9:9" ht="15.75" customHeight="1">
      <c r="I724" s="103"/>
    </row>
    <row r="725" spans="9:9" ht="15.75" customHeight="1">
      <c r="I725" s="103"/>
    </row>
    <row r="726" spans="9:9" ht="15.75" customHeight="1">
      <c r="I726" s="103"/>
    </row>
    <row r="727" spans="9:9" ht="15.75" customHeight="1">
      <c r="I727" s="103"/>
    </row>
    <row r="728" spans="9:9" ht="15.75" customHeight="1">
      <c r="I728" s="103"/>
    </row>
    <row r="729" spans="9:9" ht="15.75" customHeight="1">
      <c r="I729" s="103"/>
    </row>
    <row r="730" spans="9:9" ht="15.75" customHeight="1">
      <c r="I730" s="103"/>
    </row>
    <row r="731" spans="9:9" ht="15.75" customHeight="1">
      <c r="I731" s="103"/>
    </row>
    <row r="732" spans="9:9" ht="15.75" customHeight="1">
      <c r="I732" s="103"/>
    </row>
    <row r="733" spans="9:9" ht="15.75" customHeight="1">
      <c r="I733" s="103"/>
    </row>
    <row r="734" spans="9:9" ht="15.75" customHeight="1">
      <c r="I734" s="103"/>
    </row>
    <row r="735" spans="9:9" ht="15.75" customHeight="1">
      <c r="I735" s="103"/>
    </row>
    <row r="736" spans="9:9" ht="15.75" customHeight="1">
      <c r="I736" s="103"/>
    </row>
    <row r="737" spans="9:9" ht="15.75" customHeight="1">
      <c r="I737" s="103"/>
    </row>
    <row r="738" spans="9:9" ht="15.75" customHeight="1">
      <c r="I738" s="103"/>
    </row>
    <row r="739" spans="9:9" ht="15.75" customHeight="1">
      <c r="I739" s="103"/>
    </row>
    <row r="740" spans="9:9" ht="15.75" customHeight="1">
      <c r="I740" s="103"/>
    </row>
    <row r="741" spans="9:9" ht="15.75" customHeight="1">
      <c r="I741" s="103"/>
    </row>
    <row r="742" spans="9:9" ht="15.75" customHeight="1">
      <c r="I742" s="103"/>
    </row>
    <row r="743" spans="9:9" ht="15.75" customHeight="1">
      <c r="I743" s="103"/>
    </row>
    <row r="744" spans="9:9" ht="15.75" customHeight="1">
      <c r="I744" s="103"/>
    </row>
    <row r="745" spans="9:9" ht="15.75" customHeight="1">
      <c r="I745" s="103"/>
    </row>
    <row r="746" spans="9:9" ht="15.75" customHeight="1">
      <c r="I746" s="103"/>
    </row>
    <row r="747" spans="9:9" ht="15.75" customHeight="1">
      <c r="I747" s="103"/>
    </row>
    <row r="748" spans="9:9" ht="15.75" customHeight="1">
      <c r="I748" s="103"/>
    </row>
    <row r="749" spans="9:9" ht="15.75" customHeight="1">
      <c r="I749" s="103"/>
    </row>
    <row r="750" spans="9:9" ht="15.75" customHeight="1">
      <c r="I750" s="103"/>
    </row>
    <row r="751" spans="9:9" ht="15.75" customHeight="1">
      <c r="I751" s="103"/>
    </row>
    <row r="752" spans="9:9" ht="15.75" customHeight="1">
      <c r="I752" s="103"/>
    </row>
    <row r="753" spans="9:9" ht="15.75" customHeight="1">
      <c r="I753" s="103"/>
    </row>
    <row r="754" spans="9:9" ht="15.75" customHeight="1">
      <c r="I754" s="103"/>
    </row>
    <row r="755" spans="9:9" ht="15.75" customHeight="1">
      <c r="I755" s="103"/>
    </row>
    <row r="756" spans="9:9" ht="15.75" customHeight="1">
      <c r="I756" s="103"/>
    </row>
    <row r="757" spans="9:9" ht="15.75" customHeight="1">
      <c r="I757" s="103"/>
    </row>
    <row r="758" spans="9:9" ht="15.75" customHeight="1">
      <c r="I758" s="103"/>
    </row>
    <row r="759" spans="9:9" ht="15.75" customHeight="1">
      <c r="I759" s="103"/>
    </row>
    <row r="760" spans="9:9" ht="15.75" customHeight="1">
      <c r="I760" s="103"/>
    </row>
    <row r="761" spans="9:9" ht="15.75" customHeight="1">
      <c r="I761" s="103"/>
    </row>
    <row r="762" spans="9:9" ht="15.75" customHeight="1">
      <c r="I762" s="103"/>
    </row>
    <row r="763" spans="9:9" ht="15.75" customHeight="1">
      <c r="I763" s="103"/>
    </row>
    <row r="764" spans="9:9" ht="15.75" customHeight="1">
      <c r="I764" s="103"/>
    </row>
    <row r="765" spans="9:9" ht="15.75" customHeight="1">
      <c r="I765" s="103"/>
    </row>
    <row r="766" spans="9:9" ht="15.75" customHeight="1">
      <c r="I766" s="103"/>
    </row>
    <row r="767" spans="9:9" ht="15.75" customHeight="1">
      <c r="I767" s="103"/>
    </row>
    <row r="768" spans="9:9" ht="15.75" customHeight="1">
      <c r="I768" s="103"/>
    </row>
    <row r="769" spans="9:9" ht="15.75" customHeight="1">
      <c r="I769" s="103"/>
    </row>
    <row r="770" spans="9:9" ht="15.75" customHeight="1">
      <c r="I770" s="103"/>
    </row>
    <row r="771" spans="9:9" ht="15.75" customHeight="1">
      <c r="I771" s="103"/>
    </row>
    <row r="772" spans="9:9" ht="15.75" customHeight="1">
      <c r="I772" s="103"/>
    </row>
    <row r="773" spans="9:9" ht="15.75" customHeight="1">
      <c r="I773" s="103"/>
    </row>
    <row r="774" spans="9:9" ht="15.75" customHeight="1">
      <c r="I774" s="103"/>
    </row>
    <row r="775" spans="9:9" ht="15.75" customHeight="1">
      <c r="I775" s="103"/>
    </row>
    <row r="776" spans="9:9" ht="15.75" customHeight="1">
      <c r="I776" s="103"/>
    </row>
    <row r="777" spans="9:9" ht="15.75" customHeight="1">
      <c r="I777" s="103"/>
    </row>
    <row r="778" spans="9:9" ht="15.75" customHeight="1">
      <c r="I778" s="103"/>
    </row>
    <row r="779" spans="9:9" ht="15.75" customHeight="1">
      <c r="I779" s="103"/>
    </row>
    <row r="780" spans="9:9" ht="15.75" customHeight="1">
      <c r="I780" s="103"/>
    </row>
    <row r="781" spans="9:9" ht="15.75" customHeight="1">
      <c r="I781" s="103"/>
    </row>
    <row r="782" spans="9:9" ht="15.75" customHeight="1">
      <c r="I782" s="103"/>
    </row>
    <row r="783" spans="9:9" ht="15.75" customHeight="1">
      <c r="I783" s="103"/>
    </row>
    <row r="784" spans="9:9" ht="15.75" customHeight="1">
      <c r="I784" s="103"/>
    </row>
    <row r="785" spans="9:9" ht="15.75" customHeight="1">
      <c r="I785" s="103"/>
    </row>
    <row r="786" spans="9:9" ht="15.75" customHeight="1">
      <c r="I786" s="103"/>
    </row>
    <row r="787" spans="9:9" ht="15.75" customHeight="1">
      <c r="I787" s="103"/>
    </row>
    <row r="788" spans="9:9" ht="15.75" customHeight="1">
      <c r="I788" s="103"/>
    </row>
    <row r="789" spans="9:9" ht="15.75" customHeight="1">
      <c r="I789" s="103"/>
    </row>
    <row r="790" spans="9:9" ht="15.75" customHeight="1">
      <c r="I790" s="103"/>
    </row>
    <row r="791" spans="9:9" ht="15.75" customHeight="1">
      <c r="I791" s="103"/>
    </row>
    <row r="792" spans="9:9" ht="15.75" customHeight="1">
      <c r="I792" s="103"/>
    </row>
    <row r="793" spans="9:9" ht="15.75" customHeight="1">
      <c r="I793" s="103"/>
    </row>
    <row r="794" spans="9:9" ht="15.75" customHeight="1">
      <c r="I794" s="103"/>
    </row>
    <row r="795" spans="9:9" ht="15.75" customHeight="1">
      <c r="I795" s="103"/>
    </row>
    <row r="796" spans="9:9" ht="15.75" customHeight="1">
      <c r="I796" s="103"/>
    </row>
    <row r="797" spans="9:9" ht="15.75" customHeight="1">
      <c r="I797" s="103"/>
    </row>
    <row r="798" spans="9:9" ht="15.75" customHeight="1">
      <c r="I798" s="103"/>
    </row>
    <row r="799" spans="9:9" ht="15.75" customHeight="1">
      <c r="I799" s="103"/>
    </row>
    <row r="800" spans="9:9" ht="15.75" customHeight="1">
      <c r="I800" s="103"/>
    </row>
    <row r="801" spans="9:9" ht="15.75" customHeight="1">
      <c r="I801" s="103"/>
    </row>
    <row r="802" spans="9:9" ht="15.75" customHeight="1">
      <c r="I802" s="103"/>
    </row>
    <row r="803" spans="9:9" ht="15.75" customHeight="1">
      <c r="I803" s="103"/>
    </row>
    <row r="804" spans="9:9" ht="15.75" customHeight="1">
      <c r="I804" s="103"/>
    </row>
    <row r="805" spans="9:9" ht="15.75" customHeight="1">
      <c r="I805" s="103"/>
    </row>
    <row r="806" spans="9:9" ht="15.75" customHeight="1">
      <c r="I806" s="103"/>
    </row>
    <row r="807" spans="9:9" ht="15.75" customHeight="1">
      <c r="I807" s="103"/>
    </row>
    <row r="808" spans="9:9" ht="15.75" customHeight="1">
      <c r="I808" s="103"/>
    </row>
    <row r="809" spans="9:9" ht="15.75" customHeight="1">
      <c r="I809" s="103"/>
    </row>
    <row r="810" spans="9:9" ht="15.75" customHeight="1">
      <c r="I810" s="103"/>
    </row>
    <row r="811" spans="9:9" ht="15.75" customHeight="1">
      <c r="I811" s="103"/>
    </row>
    <row r="812" spans="9:9" ht="15.75" customHeight="1">
      <c r="I812" s="103"/>
    </row>
    <row r="813" spans="9:9" ht="15.75" customHeight="1">
      <c r="I813" s="103"/>
    </row>
    <row r="814" spans="9:9" ht="15.75" customHeight="1">
      <c r="I814" s="103"/>
    </row>
    <row r="815" spans="9:9" ht="15.75" customHeight="1">
      <c r="I815" s="103"/>
    </row>
    <row r="816" spans="9:9" ht="15.75" customHeight="1">
      <c r="I816" s="103"/>
    </row>
    <row r="817" spans="9:9" ht="15.75" customHeight="1">
      <c r="I817" s="103"/>
    </row>
    <row r="818" spans="9:9" ht="15.75" customHeight="1">
      <c r="I818" s="103"/>
    </row>
    <row r="819" spans="9:9" ht="15.75" customHeight="1">
      <c r="I819" s="103"/>
    </row>
    <row r="820" spans="9:9" ht="15.75" customHeight="1">
      <c r="I820" s="103"/>
    </row>
    <row r="821" spans="9:9" ht="15.75" customHeight="1">
      <c r="I821" s="103"/>
    </row>
    <row r="822" spans="9:9" ht="15.75" customHeight="1">
      <c r="I822" s="103"/>
    </row>
    <row r="823" spans="9:9" ht="15.75" customHeight="1">
      <c r="I823" s="103"/>
    </row>
    <row r="824" spans="9:9" ht="15.75" customHeight="1">
      <c r="I824" s="103"/>
    </row>
    <row r="825" spans="9:9" ht="15.75" customHeight="1">
      <c r="I825" s="103"/>
    </row>
    <row r="826" spans="9:9" ht="15.75" customHeight="1">
      <c r="I826" s="103"/>
    </row>
    <row r="827" spans="9:9" ht="15.75" customHeight="1">
      <c r="I827" s="103"/>
    </row>
    <row r="828" spans="9:9" ht="15.75" customHeight="1">
      <c r="I828" s="103"/>
    </row>
    <row r="829" spans="9:9" ht="15.75" customHeight="1">
      <c r="I829" s="103"/>
    </row>
    <row r="830" spans="9:9" ht="15.75" customHeight="1">
      <c r="I830" s="103"/>
    </row>
    <row r="831" spans="9:9" ht="15.75" customHeight="1">
      <c r="I831" s="103"/>
    </row>
    <row r="832" spans="9:9" ht="15.75" customHeight="1">
      <c r="I832" s="103"/>
    </row>
    <row r="833" spans="9:9" ht="15.75" customHeight="1">
      <c r="I833" s="103"/>
    </row>
    <row r="834" spans="9:9" ht="15.75" customHeight="1">
      <c r="I834" s="103"/>
    </row>
    <row r="835" spans="9:9" ht="15.75" customHeight="1">
      <c r="I835" s="103"/>
    </row>
    <row r="836" spans="9:9" ht="15.75" customHeight="1">
      <c r="I836" s="103"/>
    </row>
    <row r="837" spans="9:9" ht="15.75" customHeight="1">
      <c r="I837" s="103"/>
    </row>
    <row r="838" spans="9:9" ht="15.75" customHeight="1">
      <c r="I838" s="103"/>
    </row>
    <row r="839" spans="9:9" ht="15.75" customHeight="1">
      <c r="I839" s="103"/>
    </row>
    <row r="840" spans="9:9" ht="15.75" customHeight="1">
      <c r="I840" s="103"/>
    </row>
    <row r="841" spans="9:9" ht="15.75" customHeight="1">
      <c r="I841" s="103"/>
    </row>
    <row r="842" spans="9:9" ht="15.75" customHeight="1">
      <c r="I842" s="103"/>
    </row>
    <row r="843" spans="9:9" ht="15.75" customHeight="1">
      <c r="I843" s="103"/>
    </row>
    <row r="844" spans="9:9" ht="15.75" customHeight="1">
      <c r="I844" s="103"/>
    </row>
    <row r="845" spans="9:9" ht="15.75" customHeight="1">
      <c r="I845" s="103"/>
    </row>
    <row r="846" spans="9:9" ht="15.75" customHeight="1">
      <c r="I846" s="103"/>
    </row>
    <row r="847" spans="9:9" ht="15.75" customHeight="1">
      <c r="I847" s="103"/>
    </row>
    <row r="848" spans="9:9" ht="15.75" customHeight="1">
      <c r="I848" s="103"/>
    </row>
    <row r="849" spans="9:9" ht="15.75" customHeight="1">
      <c r="I849" s="103"/>
    </row>
    <row r="850" spans="9:9" ht="15.75" customHeight="1">
      <c r="I850" s="103"/>
    </row>
    <row r="851" spans="9:9" ht="15.75" customHeight="1">
      <c r="I851" s="103"/>
    </row>
    <row r="852" spans="9:9" ht="15.75" customHeight="1">
      <c r="I852" s="103"/>
    </row>
    <row r="853" spans="9:9" ht="15.75" customHeight="1">
      <c r="I853" s="103"/>
    </row>
    <row r="854" spans="9:9" ht="15.75" customHeight="1">
      <c r="I854" s="103"/>
    </row>
    <row r="855" spans="9:9" ht="15.75" customHeight="1">
      <c r="I855" s="103"/>
    </row>
    <row r="856" spans="9:9" ht="15.75" customHeight="1">
      <c r="I856" s="103"/>
    </row>
    <row r="857" spans="9:9" ht="15.75" customHeight="1">
      <c r="I857" s="103"/>
    </row>
    <row r="858" spans="9:9" ht="15.75" customHeight="1">
      <c r="I858" s="103"/>
    </row>
    <row r="859" spans="9:9" ht="15.75" customHeight="1">
      <c r="I859" s="103"/>
    </row>
    <row r="860" spans="9:9" ht="15.75" customHeight="1">
      <c r="I860" s="103"/>
    </row>
    <row r="861" spans="9:9" ht="15.75" customHeight="1">
      <c r="I861" s="103"/>
    </row>
    <row r="862" spans="9:9" ht="15.75" customHeight="1">
      <c r="I862" s="103"/>
    </row>
    <row r="863" spans="9:9" ht="15.75" customHeight="1">
      <c r="I863" s="103"/>
    </row>
    <row r="864" spans="9:9" ht="15.75" customHeight="1">
      <c r="I864" s="103"/>
    </row>
    <row r="865" spans="9:9" ht="15.75" customHeight="1">
      <c r="I865" s="103"/>
    </row>
    <row r="866" spans="9:9" ht="15.75" customHeight="1">
      <c r="I866" s="103"/>
    </row>
    <row r="867" spans="9:9" ht="15.75" customHeight="1">
      <c r="I867" s="103"/>
    </row>
    <row r="868" spans="9:9" ht="15.75" customHeight="1">
      <c r="I868" s="103"/>
    </row>
    <row r="869" spans="9:9" ht="15.75" customHeight="1">
      <c r="I869" s="103"/>
    </row>
    <row r="870" spans="9:9" ht="15.75" customHeight="1">
      <c r="I870" s="103"/>
    </row>
    <row r="871" spans="9:9" ht="15.75" customHeight="1">
      <c r="I871" s="103"/>
    </row>
    <row r="872" spans="9:9" ht="15.75" customHeight="1">
      <c r="I872" s="103"/>
    </row>
    <row r="873" spans="9:9" ht="15.75" customHeight="1">
      <c r="I873" s="103"/>
    </row>
    <row r="874" spans="9:9" ht="15.75" customHeight="1">
      <c r="I874" s="103"/>
    </row>
    <row r="875" spans="9:9" ht="15.75" customHeight="1">
      <c r="I875" s="103"/>
    </row>
    <row r="876" spans="9:9" ht="15.75" customHeight="1">
      <c r="I876" s="103"/>
    </row>
    <row r="877" spans="9:9" ht="15.75" customHeight="1">
      <c r="I877" s="103"/>
    </row>
    <row r="878" spans="9:9" ht="15.75" customHeight="1">
      <c r="I878" s="103"/>
    </row>
    <row r="879" spans="9:9" ht="15.75" customHeight="1">
      <c r="I879" s="103"/>
    </row>
    <row r="880" spans="9:9" ht="15.75" customHeight="1">
      <c r="I880" s="103"/>
    </row>
    <row r="881" spans="9:9" ht="15.75" customHeight="1">
      <c r="I881" s="103"/>
    </row>
    <row r="882" spans="9:9" ht="15.75" customHeight="1">
      <c r="I882" s="103"/>
    </row>
    <row r="883" spans="9:9" ht="15.75" customHeight="1">
      <c r="I883" s="103"/>
    </row>
    <row r="884" spans="9:9" ht="15.75" customHeight="1">
      <c r="I884" s="103"/>
    </row>
    <row r="885" spans="9:9" ht="15.75" customHeight="1">
      <c r="I885" s="103"/>
    </row>
    <row r="886" spans="9:9" ht="15.75" customHeight="1">
      <c r="I886" s="103"/>
    </row>
    <row r="887" spans="9:9" ht="15.75" customHeight="1">
      <c r="I887" s="103"/>
    </row>
    <row r="888" spans="9:9" ht="15.75" customHeight="1">
      <c r="I888" s="103"/>
    </row>
    <row r="889" spans="9:9" ht="15.75" customHeight="1">
      <c r="I889" s="103"/>
    </row>
    <row r="890" spans="9:9" ht="15.75" customHeight="1">
      <c r="I890" s="103"/>
    </row>
    <row r="891" spans="9:9" ht="15.75" customHeight="1">
      <c r="I891" s="103"/>
    </row>
    <row r="892" spans="9:9" ht="15.75" customHeight="1">
      <c r="I892" s="103"/>
    </row>
    <row r="893" spans="9:9" ht="15.75" customHeight="1">
      <c r="I893" s="103"/>
    </row>
    <row r="894" spans="9:9" ht="15.75" customHeight="1">
      <c r="I894" s="103"/>
    </row>
    <row r="895" spans="9:9" ht="15.75" customHeight="1">
      <c r="I895" s="103"/>
    </row>
    <row r="896" spans="9:9" ht="15.75" customHeight="1">
      <c r="I896" s="103"/>
    </row>
    <row r="897" spans="9:9" ht="15.75" customHeight="1">
      <c r="I897" s="103"/>
    </row>
    <row r="898" spans="9:9" ht="15.75" customHeight="1">
      <c r="I898" s="103"/>
    </row>
    <row r="899" spans="9:9" ht="15.75" customHeight="1">
      <c r="I899" s="103"/>
    </row>
    <row r="900" spans="9:9" ht="15.75" customHeight="1">
      <c r="I900" s="103"/>
    </row>
    <row r="901" spans="9:9" ht="15.75" customHeight="1">
      <c r="I901" s="103"/>
    </row>
    <row r="902" spans="9:9" ht="15.75" customHeight="1">
      <c r="I902" s="103"/>
    </row>
    <row r="903" spans="9:9" ht="15.75" customHeight="1">
      <c r="I903" s="103"/>
    </row>
    <row r="904" spans="9:9" ht="15.75" customHeight="1">
      <c r="I904" s="103"/>
    </row>
    <row r="905" spans="9:9" ht="15.75" customHeight="1">
      <c r="I905" s="103"/>
    </row>
    <row r="906" spans="9:9" ht="15.75" customHeight="1">
      <c r="I906" s="103"/>
    </row>
    <row r="907" spans="9:9" ht="15.75" customHeight="1">
      <c r="I907" s="103"/>
    </row>
    <row r="908" spans="9:9" ht="15.75" customHeight="1">
      <c r="I908" s="103"/>
    </row>
    <row r="909" spans="9:9" ht="15.75" customHeight="1">
      <c r="I909" s="103"/>
    </row>
    <row r="910" spans="9:9" ht="15.75" customHeight="1">
      <c r="I910" s="103"/>
    </row>
    <row r="911" spans="9:9" ht="15.75" customHeight="1">
      <c r="I911" s="103"/>
    </row>
    <row r="912" spans="9:9" ht="15.75" customHeight="1">
      <c r="I912" s="103"/>
    </row>
    <row r="913" spans="9:9" ht="15.75" customHeight="1">
      <c r="I913" s="103"/>
    </row>
    <row r="914" spans="9:9" ht="15.75" customHeight="1">
      <c r="I914" s="103"/>
    </row>
    <row r="915" spans="9:9" ht="15.75" customHeight="1">
      <c r="I915" s="103"/>
    </row>
    <row r="916" spans="9:9" ht="15.75" customHeight="1">
      <c r="I916" s="103"/>
    </row>
    <row r="917" spans="9:9" ht="15.75" customHeight="1">
      <c r="I917" s="103"/>
    </row>
    <row r="918" spans="9:9" ht="15.75" customHeight="1">
      <c r="I918" s="103"/>
    </row>
    <row r="919" spans="9:9" ht="15.75" customHeight="1">
      <c r="I919" s="103"/>
    </row>
    <row r="920" spans="9:9" ht="15.75" customHeight="1">
      <c r="I920" s="103"/>
    </row>
    <row r="921" spans="9:9" ht="15.75" customHeight="1">
      <c r="I921" s="103"/>
    </row>
    <row r="922" spans="9:9" ht="15.75" customHeight="1">
      <c r="I922" s="103"/>
    </row>
    <row r="923" spans="9:9" ht="15.75" customHeight="1">
      <c r="I923" s="103"/>
    </row>
    <row r="924" spans="9:9" ht="15.75" customHeight="1">
      <c r="I924" s="103"/>
    </row>
    <row r="925" spans="9:9" ht="15.75" customHeight="1">
      <c r="I925" s="103"/>
    </row>
    <row r="926" spans="9:9" ht="15.75" customHeight="1">
      <c r="I926" s="103"/>
    </row>
    <row r="927" spans="9:9" ht="15.75" customHeight="1">
      <c r="I927" s="103"/>
    </row>
    <row r="928" spans="9:9" ht="15.75" customHeight="1">
      <c r="I928" s="103"/>
    </row>
    <row r="929" spans="9:9" ht="15.75" customHeight="1">
      <c r="I929" s="103"/>
    </row>
    <row r="930" spans="9:9" ht="15.75" customHeight="1">
      <c r="I930" s="103"/>
    </row>
    <row r="931" spans="9:9" ht="15.75" customHeight="1">
      <c r="I931" s="103"/>
    </row>
    <row r="932" spans="9:9" ht="15.75" customHeight="1">
      <c r="I932" s="103"/>
    </row>
    <row r="933" spans="9:9" ht="15.75" customHeight="1">
      <c r="I933" s="103"/>
    </row>
    <row r="934" spans="9:9" ht="15.75" customHeight="1">
      <c r="I934" s="103"/>
    </row>
    <row r="935" spans="9:9" ht="15.75" customHeight="1">
      <c r="I935" s="103"/>
    </row>
    <row r="936" spans="9:9" ht="15.75" customHeight="1">
      <c r="I936" s="103"/>
    </row>
    <row r="937" spans="9:9" ht="15.75" customHeight="1">
      <c r="I937" s="103"/>
    </row>
    <row r="938" spans="9:9" ht="15.75" customHeight="1">
      <c r="I938" s="103"/>
    </row>
    <row r="939" spans="9:9" ht="15.75" customHeight="1">
      <c r="I939" s="103"/>
    </row>
    <row r="940" spans="9:9" ht="15.75" customHeight="1">
      <c r="I940" s="103"/>
    </row>
    <row r="941" spans="9:9" ht="15.75" customHeight="1">
      <c r="I941" s="103"/>
    </row>
    <row r="942" spans="9:9" ht="15.75" customHeight="1">
      <c r="I942" s="103"/>
    </row>
    <row r="943" spans="9:9" ht="15.75" customHeight="1">
      <c r="I943" s="103"/>
    </row>
    <row r="944" spans="9:9" ht="15.75" customHeight="1">
      <c r="I944" s="103"/>
    </row>
    <row r="945" spans="9:9" ht="15.75" customHeight="1">
      <c r="I945" s="103"/>
    </row>
    <row r="946" spans="9:9" ht="15.75" customHeight="1">
      <c r="I946" s="103"/>
    </row>
    <row r="947" spans="9:9" ht="15.75" customHeight="1">
      <c r="I947" s="103"/>
    </row>
    <row r="948" spans="9:9" ht="15.75" customHeight="1">
      <c r="I948" s="103"/>
    </row>
    <row r="949" spans="9:9" ht="15.75" customHeight="1">
      <c r="I949" s="103"/>
    </row>
    <row r="950" spans="9:9" ht="15.75" customHeight="1">
      <c r="I950" s="103"/>
    </row>
    <row r="951" spans="9:9" ht="15.75" customHeight="1">
      <c r="I951" s="103"/>
    </row>
    <row r="952" spans="9:9" ht="15.75" customHeight="1">
      <c r="I952" s="103"/>
    </row>
    <row r="953" spans="9:9" ht="15.75" customHeight="1">
      <c r="I953" s="103"/>
    </row>
    <row r="954" spans="9:9" ht="15.75" customHeight="1">
      <c r="I954" s="103"/>
    </row>
    <row r="955" spans="9:9" ht="15.75" customHeight="1">
      <c r="I955" s="103"/>
    </row>
    <row r="956" spans="9:9" ht="15.75" customHeight="1">
      <c r="I956" s="103"/>
    </row>
    <row r="957" spans="9:9" ht="15.75" customHeight="1">
      <c r="I957" s="103"/>
    </row>
    <row r="958" spans="9:9" ht="15.75" customHeight="1">
      <c r="I958" s="103"/>
    </row>
    <row r="959" spans="9:9" ht="15.75" customHeight="1">
      <c r="I959" s="103"/>
    </row>
    <row r="960" spans="9:9" ht="15.75" customHeight="1">
      <c r="I960" s="103"/>
    </row>
    <row r="961" spans="9:9" ht="15.75" customHeight="1">
      <c r="I961" s="103"/>
    </row>
    <row r="962" spans="9:9" ht="15.75" customHeight="1">
      <c r="I962" s="103"/>
    </row>
    <row r="963" spans="9:9" ht="15.75" customHeight="1">
      <c r="I963" s="103"/>
    </row>
    <row r="964" spans="9:9" ht="15.75" customHeight="1">
      <c r="I964" s="103"/>
    </row>
    <row r="965" spans="9:9" ht="15.75" customHeight="1">
      <c r="I965" s="103"/>
    </row>
    <row r="966" spans="9:9" ht="15.75" customHeight="1">
      <c r="I966" s="103"/>
    </row>
    <row r="967" spans="9:9" ht="15.75" customHeight="1">
      <c r="I967" s="103"/>
    </row>
    <row r="968" spans="9:9" ht="15.75" customHeight="1">
      <c r="I968" s="103"/>
    </row>
    <row r="969" spans="9:9" ht="15.75" customHeight="1">
      <c r="I969" s="103"/>
    </row>
    <row r="970" spans="9:9" ht="15.75" customHeight="1">
      <c r="I970" s="103"/>
    </row>
    <row r="971" spans="9:9" ht="15.75" customHeight="1">
      <c r="I971" s="103"/>
    </row>
    <row r="972" spans="9:9" ht="15.75" customHeight="1">
      <c r="I972" s="103"/>
    </row>
    <row r="973" spans="9:9" ht="15.75" customHeight="1">
      <c r="I973" s="103"/>
    </row>
    <row r="974" spans="9:9" ht="15.75" customHeight="1">
      <c r="I974" s="103"/>
    </row>
    <row r="975" spans="9:9" ht="15.75" customHeight="1">
      <c r="I975" s="103"/>
    </row>
    <row r="976" spans="9:9" ht="15.75" customHeight="1">
      <c r="I976" s="103"/>
    </row>
    <row r="977" spans="9:9" ht="15.75" customHeight="1">
      <c r="I977" s="103"/>
    </row>
    <row r="978" spans="9:9" ht="15.75" customHeight="1">
      <c r="I978" s="103"/>
    </row>
    <row r="979" spans="9:9" ht="15.75" customHeight="1">
      <c r="I979" s="103"/>
    </row>
    <row r="980" spans="9:9" ht="15.75" customHeight="1">
      <c r="I980" s="103"/>
    </row>
    <row r="981" spans="9:9" ht="15.75" customHeight="1">
      <c r="I981" s="103"/>
    </row>
    <row r="982" spans="9:9" ht="15.75" customHeight="1">
      <c r="I982" s="103"/>
    </row>
    <row r="983" spans="9:9" ht="15.75" customHeight="1">
      <c r="I983" s="103"/>
    </row>
    <row r="984" spans="9:9" ht="15.75" customHeight="1">
      <c r="I984" s="103"/>
    </row>
    <row r="985" spans="9:9" ht="15.75" customHeight="1">
      <c r="I985" s="103"/>
    </row>
    <row r="986" spans="9:9" ht="15.75" customHeight="1">
      <c r="I986" s="103"/>
    </row>
    <row r="987" spans="9:9" ht="15.75" customHeight="1">
      <c r="I987" s="103"/>
    </row>
    <row r="988" spans="9:9" ht="15.75" customHeight="1">
      <c r="I988" s="103"/>
    </row>
    <row r="989" spans="9:9" ht="15.75" customHeight="1">
      <c r="I989" s="103"/>
    </row>
    <row r="990" spans="9:9" ht="15.75" customHeight="1">
      <c r="I990" s="103"/>
    </row>
    <row r="991" spans="9:9" ht="15.75" customHeight="1">
      <c r="I991" s="103"/>
    </row>
    <row r="992" spans="9:9" ht="15.75" customHeight="1">
      <c r="I992" s="103"/>
    </row>
    <row r="993" spans="9:9" ht="15.75" customHeight="1">
      <c r="I993" s="103"/>
    </row>
    <row r="994" spans="9:9" ht="15.75" customHeight="1">
      <c r="I994" s="103"/>
    </row>
    <row r="995" spans="9:9" ht="15.75" customHeight="1">
      <c r="I995" s="103"/>
    </row>
    <row r="996" spans="9:9" ht="15.75" customHeight="1">
      <c r="I996" s="103"/>
    </row>
    <row r="997" spans="9:9" ht="15.75" customHeight="1">
      <c r="I997" s="103"/>
    </row>
    <row r="998" spans="9:9" ht="15.75" customHeight="1">
      <c r="I998" s="103"/>
    </row>
    <row r="999" spans="9:9" ht="15.75" customHeight="1">
      <c r="I999" s="103"/>
    </row>
    <row r="1000" spans="9:9" ht="15.75" customHeight="1">
      <c r="I1000" s="103"/>
    </row>
  </sheetData>
  <mergeCells count="45">
    <mergeCell ref="C64:M64"/>
    <mergeCell ref="N64:O64"/>
    <mergeCell ref="A13:A15"/>
    <mergeCell ref="B13:B15"/>
    <mergeCell ref="L14:L15"/>
    <mergeCell ref="M14:M15"/>
    <mergeCell ref="C13:C15"/>
    <mergeCell ref="D13:O13"/>
    <mergeCell ref="D14:D15"/>
    <mergeCell ref="E14:E15"/>
    <mergeCell ref="F14:F15"/>
    <mergeCell ref="G14:G15"/>
    <mergeCell ref="H14:H15"/>
    <mergeCell ref="A1:R1"/>
    <mergeCell ref="A2:R2"/>
    <mergeCell ref="A9:R9"/>
    <mergeCell ref="A10:R10"/>
    <mergeCell ref="A11:R11"/>
    <mergeCell ref="C63:M63"/>
    <mergeCell ref="N63:O63"/>
    <mergeCell ref="I14:I15"/>
    <mergeCell ref="J14:J15"/>
    <mergeCell ref="P13:R14"/>
    <mergeCell ref="K14:K15"/>
    <mergeCell ref="N14:N15"/>
    <mergeCell ref="O14:O15"/>
    <mergeCell ref="A50:O50"/>
    <mergeCell ref="A51:O51"/>
    <mergeCell ref="C54:N54"/>
    <mergeCell ref="C55:M55"/>
    <mergeCell ref="N55:O55"/>
    <mergeCell ref="C56:M56"/>
    <mergeCell ref="N56:O56"/>
    <mergeCell ref="N60:O60"/>
    <mergeCell ref="C60:M60"/>
    <mergeCell ref="C61:M61"/>
    <mergeCell ref="N61:O61"/>
    <mergeCell ref="C62:M62"/>
    <mergeCell ref="N62:O62"/>
    <mergeCell ref="C57:M57"/>
    <mergeCell ref="N57:O57"/>
    <mergeCell ref="C58:M58"/>
    <mergeCell ref="N58:O58"/>
    <mergeCell ref="C59:M59"/>
    <mergeCell ref="N59:O59"/>
  </mergeCells>
  <conditionalFormatting sqref="D17:O41">
    <cfRule type="cellIs" dxfId="11" priority="1" operator="between">
      <formula>4</formula>
      <formula>5</formula>
    </cfRule>
    <cfRule type="cellIs" dxfId="10" priority="2" operator="equal">
      <formula>"н/а"</formula>
    </cfRule>
    <cfRule type="cellIs" dxfId="9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2" man="1"/>
  </row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  <pageSetUpPr fitToPage="1"/>
  </sheetPr>
  <dimension ref="A1:AJ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8.1640625" customWidth="1"/>
    <col min="5" max="5" width="8.5" customWidth="1"/>
    <col min="6" max="6" width="7.6640625" customWidth="1"/>
    <col min="7" max="7" width="6.6640625" customWidth="1"/>
    <col min="8" max="8" width="7.5" customWidth="1"/>
    <col min="9" max="9" width="7.33203125" customWidth="1"/>
    <col min="10" max="10" width="7.5" customWidth="1"/>
    <col min="11" max="11" width="7.83203125" customWidth="1"/>
    <col min="12" max="12" width="7.33203125" customWidth="1"/>
    <col min="13" max="13" width="8.1640625" customWidth="1"/>
    <col min="14" max="14" width="8.6640625" customWidth="1"/>
    <col min="15" max="15" width="7.33203125" customWidth="1"/>
    <col min="16" max="16" width="12.5" customWidth="1"/>
    <col min="17" max="17" width="6.5" customWidth="1"/>
    <col min="18" max="31" width="8.83203125" customWidth="1"/>
    <col min="32" max="36" width="9.1640625" customWidth="1"/>
  </cols>
  <sheetData>
    <row r="1" spans="1:36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">
      <c r="A10" s="119" t="s">
        <v>518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23" t="s">
        <v>9</v>
      </c>
      <c r="Q13" s="124"/>
      <c r="R13" s="125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96.5" customHeight="1">
      <c r="A14" s="121"/>
      <c r="B14" s="121"/>
      <c r="C14" s="121"/>
      <c r="D14" s="131" t="s">
        <v>453</v>
      </c>
      <c r="E14" s="131" t="s">
        <v>454</v>
      </c>
      <c r="F14" s="131" t="s">
        <v>455</v>
      </c>
      <c r="G14" s="131" t="s">
        <v>456</v>
      </c>
      <c r="H14" s="131" t="s">
        <v>457</v>
      </c>
      <c r="I14" s="131" t="s">
        <v>458</v>
      </c>
      <c r="J14" s="131" t="s">
        <v>459</v>
      </c>
      <c r="K14" s="131" t="s">
        <v>460</v>
      </c>
      <c r="L14" s="131" t="s">
        <v>461</v>
      </c>
      <c r="M14" s="131" t="s">
        <v>462</v>
      </c>
      <c r="N14" s="131" t="s">
        <v>463</v>
      </c>
      <c r="O14" s="142" t="s">
        <v>464</v>
      </c>
      <c r="P14" s="126"/>
      <c r="Q14" s="127"/>
      <c r="R14" s="128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43"/>
      <c r="P15" s="38" t="s">
        <v>17</v>
      </c>
      <c r="Q15" s="6" t="s">
        <v>18</v>
      </c>
      <c r="R15" s="7" t="s">
        <v>19</v>
      </c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>
      <c r="A16" s="8">
        <v>1</v>
      </c>
      <c r="B16" s="9">
        <v>2</v>
      </c>
      <c r="C16" s="9">
        <v>3</v>
      </c>
      <c r="D16" s="52">
        <v>4</v>
      </c>
      <c r="E16" s="9">
        <v>5</v>
      </c>
      <c r="F16" s="52">
        <v>6</v>
      </c>
      <c r="G16" s="9">
        <v>7</v>
      </c>
      <c r="H16" s="52">
        <v>8</v>
      </c>
      <c r="I16" s="9">
        <v>9</v>
      </c>
      <c r="J16" s="10">
        <v>10</v>
      </c>
      <c r="K16" s="9">
        <v>11</v>
      </c>
      <c r="L16" s="10">
        <v>12</v>
      </c>
      <c r="M16" s="9">
        <v>13</v>
      </c>
      <c r="N16" s="10">
        <v>14</v>
      </c>
      <c r="O16" s="91">
        <v>15</v>
      </c>
      <c r="P16" s="8">
        <v>16</v>
      </c>
      <c r="Q16" s="9">
        <v>17</v>
      </c>
      <c r="R16" s="34">
        <v>18</v>
      </c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25" customHeight="1">
      <c r="A17" s="12">
        <v>1</v>
      </c>
      <c r="B17" s="104"/>
      <c r="C17" s="13" t="s">
        <v>519</v>
      </c>
      <c r="D17" s="14">
        <v>4</v>
      </c>
      <c r="E17" s="14">
        <v>3</v>
      </c>
      <c r="F17" s="14">
        <v>3</v>
      </c>
      <c r="G17" s="14">
        <v>3</v>
      </c>
      <c r="H17" s="14">
        <v>4</v>
      </c>
      <c r="I17" s="14">
        <v>4</v>
      </c>
      <c r="J17" s="14">
        <v>3</v>
      </c>
      <c r="K17" s="14">
        <v>4</v>
      </c>
      <c r="L17" s="14"/>
      <c r="M17" s="14">
        <v>5</v>
      </c>
      <c r="N17" s="14">
        <v>3</v>
      </c>
      <c r="O17" s="14">
        <v>5</v>
      </c>
      <c r="P17" s="39">
        <v>3</v>
      </c>
      <c r="Q17" s="12">
        <v>0</v>
      </c>
      <c r="R17" s="40">
        <v>3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25" customHeight="1">
      <c r="A18" s="18">
        <v>2</v>
      </c>
      <c r="B18" s="18"/>
      <c r="C18" s="13" t="s">
        <v>520</v>
      </c>
      <c r="D18" s="20" t="s">
        <v>25</v>
      </c>
      <c r="E18" s="20" t="s">
        <v>25</v>
      </c>
      <c r="F18" s="20" t="s">
        <v>25</v>
      </c>
      <c r="G18" s="20" t="s">
        <v>25</v>
      </c>
      <c r="H18" s="20" t="s">
        <v>253</v>
      </c>
      <c r="I18" s="20" t="s">
        <v>25</v>
      </c>
      <c r="J18" s="20" t="s">
        <v>25</v>
      </c>
      <c r="K18" s="20" t="s">
        <v>25</v>
      </c>
      <c r="L18" s="20" t="s">
        <v>253</v>
      </c>
      <c r="M18" s="20">
        <v>2</v>
      </c>
      <c r="N18" s="20" t="s">
        <v>25</v>
      </c>
      <c r="O18" s="20" t="s">
        <v>253</v>
      </c>
      <c r="P18" s="39" t="s">
        <v>521</v>
      </c>
      <c r="Q18" s="105" t="s">
        <v>521</v>
      </c>
      <c r="R18" s="106" t="s">
        <v>521</v>
      </c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25" customHeight="1">
      <c r="A19" s="12">
        <v>3</v>
      </c>
      <c r="B19" s="80"/>
      <c r="C19" s="13" t="s">
        <v>522</v>
      </c>
      <c r="D19" s="20">
        <v>5</v>
      </c>
      <c r="E19" s="20">
        <v>4</v>
      </c>
      <c r="F19" s="20">
        <v>5</v>
      </c>
      <c r="G19" s="20">
        <v>4</v>
      </c>
      <c r="H19" s="20">
        <v>5</v>
      </c>
      <c r="I19" s="20">
        <v>5</v>
      </c>
      <c r="J19" s="20">
        <v>5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39">
        <v>0</v>
      </c>
      <c r="Q19" s="107">
        <v>0</v>
      </c>
      <c r="R19" s="108">
        <v>0</v>
      </c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25" customHeight="1">
      <c r="A20" s="12">
        <v>4</v>
      </c>
      <c r="B20" s="80"/>
      <c r="C20" s="13" t="s">
        <v>523</v>
      </c>
      <c r="D20" s="20">
        <v>5</v>
      </c>
      <c r="E20" s="20">
        <v>4</v>
      </c>
      <c r="F20" s="20">
        <v>5</v>
      </c>
      <c r="G20" s="20">
        <v>4</v>
      </c>
      <c r="H20" s="20">
        <v>5</v>
      </c>
      <c r="I20" s="20">
        <v>5</v>
      </c>
      <c r="J20" s="20">
        <v>5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39">
        <v>0</v>
      </c>
      <c r="Q20" s="107">
        <v>0</v>
      </c>
      <c r="R20" s="108">
        <v>0</v>
      </c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25" customHeight="1">
      <c r="A21" s="18">
        <v>5</v>
      </c>
      <c r="B21" s="18"/>
      <c r="C21" s="13" t="s">
        <v>524</v>
      </c>
      <c r="D21" s="20">
        <v>5</v>
      </c>
      <c r="E21" s="20">
        <v>4</v>
      </c>
      <c r="F21" s="20">
        <v>5</v>
      </c>
      <c r="G21" s="20">
        <v>4</v>
      </c>
      <c r="H21" s="20">
        <v>5</v>
      </c>
      <c r="I21" s="20">
        <v>5</v>
      </c>
      <c r="J21" s="20">
        <v>5</v>
      </c>
      <c r="K21" s="20">
        <v>5</v>
      </c>
      <c r="L21" s="20">
        <v>5</v>
      </c>
      <c r="M21" s="20">
        <v>5</v>
      </c>
      <c r="N21" s="20">
        <v>4</v>
      </c>
      <c r="O21" s="20">
        <v>5</v>
      </c>
      <c r="P21" s="39">
        <v>1</v>
      </c>
      <c r="Q21" s="107">
        <v>0</v>
      </c>
      <c r="R21" s="108">
        <v>1</v>
      </c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25" customHeight="1">
      <c r="A22" s="12">
        <v>6</v>
      </c>
      <c r="B22" s="18"/>
      <c r="C22" s="13" t="s">
        <v>525</v>
      </c>
      <c r="D22" s="20">
        <v>5</v>
      </c>
      <c r="E22" s="20">
        <v>4</v>
      </c>
      <c r="F22" s="20">
        <v>4</v>
      </c>
      <c r="G22" s="20">
        <v>5</v>
      </c>
      <c r="H22" s="20">
        <v>5</v>
      </c>
      <c r="I22" s="20">
        <v>5</v>
      </c>
      <c r="J22" s="20">
        <v>5</v>
      </c>
      <c r="K22" s="20">
        <v>4</v>
      </c>
      <c r="L22" s="20">
        <v>5</v>
      </c>
      <c r="M22" s="20">
        <v>5</v>
      </c>
      <c r="N22" s="20">
        <v>5</v>
      </c>
      <c r="O22" s="20">
        <v>4</v>
      </c>
      <c r="P22" s="39">
        <v>4</v>
      </c>
      <c r="Q22" s="107">
        <v>1</v>
      </c>
      <c r="R22" s="108">
        <v>3</v>
      </c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25" customHeight="1">
      <c r="A23" s="12">
        <v>7</v>
      </c>
      <c r="B23" s="80"/>
      <c r="C23" s="13" t="s">
        <v>526</v>
      </c>
      <c r="D23" s="20">
        <v>5</v>
      </c>
      <c r="E23" s="20">
        <v>4</v>
      </c>
      <c r="F23" s="20">
        <v>5</v>
      </c>
      <c r="G23" s="20">
        <v>4</v>
      </c>
      <c r="H23" s="20">
        <v>5</v>
      </c>
      <c r="I23" s="20">
        <v>5</v>
      </c>
      <c r="J23" s="20">
        <v>5</v>
      </c>
      <c r="K23" s="20">
        <v>4</v>
      </c>
      <c r="L23" s="20">
        <v>5</v>
      </c>
      <c r="M23" s="20">
        <v>5</v>
      </c>
      <c r="N23" s="20">
        <v>5</v>
      </c>
      <c r="O23" s="20">
        <v>4</v>
      </c>
      <c r="P23" s="39">
        <v>0</v>
      </c>
      <c r="Q23" s="107">
        <v>0</v>
      </c>
      <c r="R23" s="108">
        <v>0</v>
      </c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25" customHeight="1">
      <c r="A24" s="18">
        <v>8</v>
      </c>
      <c r="B24" s="80"/>
      <c r="C24" s="13" t="s">
        <v>527</v>
      </c>
      <c r="D24" s="20">
        <v>4</v>
      </c>
      <c r="E24" s="20">
        <v>4</v>
      </c>
      <c r="F24" s="20">
        <v>5</v>
      </c>
      <c r="G24" s="20">
        <v>4</v>
      </c>
      <c r="H24" s="20">
        <v>4</v>
      </c>
      <c r="I24" s="20">
        <v>5</v>
      </c>
      <c r="J24" s="20">
        <v>4</v>
      </c>
      <c r="K24" s="20">
        <v>4</v>
      </c>
      <c r="L24" s="20">
        <v>4</v>
      </c>
      <c r="M24" s="20">
        <v>5</v>
      </c>
      <c r="N24" s="20">
        <v>5</v>
      </c>
      <c r="O24" s="20">
        <v>5</v>
      </c>
      <c r="P24" s="39">
        <v>0</v>
      </c>
      <c r="Q24" s="107">
        <v>0</v>
      </c>
      <c r="R24" s="108">
        <v>0</v>
      </c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25" customHeight="1">
      <c r="A25" s="12">
        <v>9</v>
      </c>
      <c r="B25" s="80"/>
      <c r="C25" s="13" t="s">
        <v>528</v>
      </c>
      <c r="D25" s="20">
        <v>3</v>
      </c>
      <c r="E25" s="20">
        <v>3</v>
      </c>
      <c r="F25" s="20">
        <v>4</v>
      </c>
      <c r="G25" s="20">
        <v>3</v>
      </c>
      <c r="H25" s="20">
        <v>4</v>
      </c>
      <c r="I25" s="20">
        <v>4</v>
      </c>
      <c r="J25" s="20">
        <v>4</v>
      </c>
      <c r="K25" s="20">
        <v>4</v>
      </c>
      <c r="L25" s="20">
        <v>3</v>
      </c>
      <c r="M25" s="20">
        <v>5</v>
      </c>
      <c r="N25" s="20">
        <v>5</v>
      </c>
      <c r="O25" s="20">
        <v>5</v>
      </c>
      <c r="P25" s="39">
        <v>1</v>
      </c>
      <c r="Q25" s="107">
        <v>0</v>
      </c>
      <c r="R25" s="108">
        <v>1</v>
      </c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25" customHeight="1">
      <c r="A26" s="12">
        <v>10</v>
      </c>
      <c r="B26" s="18"/>
      <c r="C26" s="13" t="s">
        <v>529</v>
      </c>
      <c r="D26" s="20">
        <v>5</v>
      </c>
      <c r="E26" s="20">
        <v>4</v>
      </c>
      <c r="F26" s="20">
        <v>5</v>
      </c>
      <c r="G26" s="20">
        <v>4</v>
      </c>
      <c r="H26" s="20">
        <v>5</v>
      </c>
      <c r="I26" s="20">
        <v>5</v>
      </c>
      <c r="J26" s="20">
        <v>5</v>
      </c>
      <c r="K26" s="20">
        <v>5</v>
      </c>
      <c r="L26" s="20">
        <v>5</v>
      </c>
      <c r="M26" s="20">
        <v>5</v>
      </c>
      <c r="N26" s="20">
        <v>5</v>
      </c>
      <c r="O26" s="20">
        <v>4</v>
      </c>
      <c r="P26" s="39">
        <v>0</v>
      </c>
      <c r="Q26" s="107">
        <v>0</v>
      </c>
      <c r="R26" s="108">
        <v>0</v>
      </c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25" customHeight="1">
      <c r="A27" s="18">
        <v>11</v>
      </c>
      <c r="B27" s="80"/>
      <c r="C27" s="13" t="s">
        <v>530</v>
      </c>
      <c r="D27" s="20">
        <v>3</v>
      </c>
      <c r="E27" s="20">
        <v>3</v>
      </c>
      <c r="F27" s="20">
        <v>5</v>
      </c>
      <c r="G27" s="20">
        <v>4</v>
      </c>
      <c r="H27" s="20">
        <v>4</v>
      </c>
      <c r="I27" s="20">
        <v>5</v>
      </c>
      <c r="J27" s="20">
        <v>4</v>
      </c>
      <c r="K27" s="20">
        <v>3</v>
      </c>
      <c r="L27" s="20">
        <v>2</v>
      </c>
      <c r="M27" s="20">
        <v>5</v>
      </c>
      <c r="N27" s="20">
        <v>4</v>
      </c>
      <c r="O27" s="20">
        <v>5</v>
      </c>
      <c r="P27" s="39">
        <v>2</v>
      </c>
      <c r="Q27" s="107">
        <v>0</v>
      </c>
      <c r="R27" s="108">
        <v>2</v>
      </c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25" customHeight="1">
      <c r="A28" s="12">
        <v>12</v>
      </c>
      <c r="B28" s="80"/>
      <c r="C28" s="13" t="s">
        <v>531</v>
      </c>
      <c r="D28" s="20">
        <v>5</v>
      </c>
      <c r="E28" s="20">
        <v>4</v>
      </c>
      <c r="F28" s="20">
        <v>5</v>
      </c>
      <c r="G28" s="20">
        <v>4</v>
      </c>
      <c r="H28" s="20">
        <v>5</v>
      </c>
      <c r="I28" s="20">
        <v>5</v>
      </c>
      <c r="J28" s="20">
        <v>5</v>
      </c>
      <c r="K28" s="20">
        <v>5</v>
      </c>
      <c r="L28" s="20">
        <v>5</v>
      </c>
      <c r="M28" s="20">
        <v>5</v>
      </c>
      <c r="N28" s="20">
        <v>5</v>
      </c>
      <c r="O28" s="20">
        <v>4</v>
      </c>
      <c r="P28" s="39">
        <v>0</v>
      </c>
      <c r="Q28" s="107">
        <v>0</v>
      </c>
      <c r="R28" s="108">
        <v>0</v>
      </c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25" customHeight="1">
      <c r="A29" s="12">
        <v>13</v>
      </c>
      <c r="B29" s="80"/>
      <c r="C29" s="13" t="s">
        <v>532</v>
      </c>
      <c r="D29" s="20">
        <v>3</v>
      </c>
      <c r="E29" s="20">
        <v>3</v>
      </c>
      <c r="F29" s="20">
        <v>4</v>
      </c>
      <c r="G29" s="20">
        <v>3</v>
      </c>
      <c r="H29" s="20">
        <v>5</v>
      </c>
      <c r="I29" s="20">
        <v>5</v>
      </c>
      <c r="J29" s="20">
        <v>4</v>
      </c>
      <c r="K29" s="20">
        <v>2</v>
      </c>
      <c r="L29" s="20">
        <v>2</v>
      </c>
      <c r="M29" s="20">
        <v>5</v>
      </c>
      <c r="N29" s="20">
        <v>4</v>
      </c>
      <c r="O29" s="20">
        <v>5</v>
      </c>
      <c r="P29" s="39">
        <v>3</v>
      </c>
      <c r="Q29" s="107">
        <v>0</v>
      </c>
      <c r="R29" s="108">
        <v>3</v>
      </c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25" customHeight="1">
      <c r="A30" s="18">
        <v>14</v>
      </c>
      <c r="B30" s="18"/>
      <c r="C30" s="13" t="s">
        <v>533</v>
      </c>
      <c r="D30" s="20">
        <v>4</v>
      </c>
      <c r="E30" s="20">
        <v>3</v>
      </c>
      <c r="F30" s="20">
        <v>4</v>
      </c>
      <c r="G30" s="20">
        <v>3</v>
      </c>
      <c r="H30" s="20">
        <v>4</v>
      </c>
      <c r="I30" s="20">
        <v>4</v>
      </c>
      <c r="J30" s="20">
        <v>4</v>
      </c>
      <c r="K30" s="20">
        <v>4</v>
      </c>
      <c r="L30" s="20"/>
      <c r="M30" s="20">
        <v>5</v>
      </c>
      <c r="N30" s="20">
        <v>5</v>
      </c>
      <c r="O30" s="20">
        <v>4</v>
      </c>
      <c r="P30" s="39">
        <v>1</v>
      </c>
      <c r="Q30" s="107">
        <v>1</v>
      </c>
      <c r="R30" s="108">
        <v>0</v>
      </c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2">
        <v>15</v>
      </c>
      <c r="B31" s="80"/>
      <c r="C31" s="13" t="s">
        <v>534</v>
      </c>
      <c r="D31" s="20">
        <v>3</v>
      </c>
      <c r="E31" s="20" t="s">
        <v>25</v>
      </c>
      <c r="F31" s="20" t="s">
        <v>25</v>
      </c>
      <c r="G31" s="20">
        <v>3</v>
      </c>
      <c r="H31" s="20">
        <v>3</v>
      </c>
      <c r="I31" s="20">
        <v>4</v>
      </c>
      <c r="J31" s="20">
        <v>3</v>
      </c>
      <c r="K31" s="20" t="s">
        <v>25</v>
      </c>
      <c r="L31" s="20">
        <v>3</v>
      </c>
      <c r="M31" s="20">
        <v>5</v>
      </c>
      <c r="N31" s="20" t="s">
        <v>25</v>
      </c>
      <c r="O31" s="20" t="s">
        <v>25</v>
      </c>
      <c r="P31" s="39">
        <v>6</v>
      </c>
      <c r="Q31" s="107">
        <v>6</v>
      </c>
      <c r="R31" s="108">
        <v>0</v>
      </c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2">
        <v>16</v>
      </c>
      <c r="B32" s="18"/>
      <c r="C32" s="13" t="s">
        <v>535</v>
      </c>
      <c r="D32" s="20">
        <v>5</v>
      </c>
      <c r="E32" s="20">
        <v>4</v>
      </c>
      <c r="F32" s="20">
        <v>5</v>
      </c>
      <c r="G32" s="20">
        <v>4</v>
      </c>
      <c r="H32" s="20">
        <v>5</v>
      </c>
      <c r="I32" s="20">
        <v>3</v>
      </c>
      <c r="J32" s="20">
        <v>5</v>
      </c>
      <c r="K32" s="20">
        <v>5</v>
      </c>
      <c r="L32" s="20">
        <v>5</v>
      </c>
      <c r="M32" s="20">
        <v>5</v>
      </c>
      <c r="N32" s="20">
        <v>5</v>
      </c>
      <c r="O32" s="20">
        <v>5</v>
      </c>
      <c r="P32" s="39">
        <v>0</v>
      </c>
      <c r="Q32" s="107">
        <v>0</v>
      </c>
      <c r="R32" s="108">
        <v>0</v>
      </c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>
      <c r="A33" s="18">
        <v>17</v>
      </c>
      <c r="B33" s="80"/>
      <c r="C33" s="13" t="s">
        <v>536</v>
      </c>
      <c r="D33" s="20">
        <v>2</v>
      </c>
      <c r="E33" s="20">
        <v>3</v>
      </c>
      <c r="F33" s="20">
        <v>4</v>
      </c>
      <c r="G33" s="20">
        <v>4</v>
      </c>
      <c r="H33" s="20">
        <v>4</v>
      </c>
      <c r="I33" s="20">
        <v>4</v>
      </c>
      <c r="J33" s="20">
        <v>4</v>
      </c>
      <c r="K33" s="20">
        <v>4</v>
      </c>
      <c r="L33" s="20">
        <v>2</v>
      </c>
      <c r="M33" s="20">
        <v>5</v>
      </c>
      <c r="N33" s="20">
        <v>4</v>
      </c>
      <c r="O33" s="20">
        <v>4</v>
      </c>
      <c r="P33" s="39">
        <v>1</v>
      </c>
      <c r="Q33" s="107">
        <v>0</v>
      </c>
      <c r="R33" s="108">
        <v>1</v>
      </c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2">
        <v>18</v>
      </c>
      <c r="B34" s="80"/>
      <c r="C34" s="13" t="s">
        <v>537</v>
      </c>
      <c r="D34" s="20">
        <v>4</v>
      </c>
      <c r="E34" s="20">
        <v>3</v>
      </c>
      <c r="F34" s="20">
        <v>3</v>
      </c>
      <c r="G34" s="20">
        <v>3</v>
      </c>
      <c r="H34" s="20">
        <v>4</v>
      </c>
      <c r="I34" s="20">
        <v>4</v>
      </c>
      <c r="J34" s="20">
        <v>4</v>
      </c>
      <c r="K34" s="20">
        <v>2</v>
      </c>
      <c r="L34" s="20">
        <v>2</v>
      </c>
      <c r="M34" s="20">
        <v>5</v>
      </c>
      <c r="N34" s="20" t="s">
        <v>25</v>
      </c>
      <c r="O34" s="20">
        <v>5</v>
      </c>
      <c r="P34" s="39">
        <v>4</v>
      </c>
      <c r="Q34" s="107">
        <v>0</v>
      </c>
      <c r="R34" s="108">
        <v>4</v>
      </c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2">
        <v>19</v>
      </c>
      <c r="B35" s="18"/>
      <c r="C35" s="13" t="s">
        <v>538</v>
      </c>
      <c r="D35" s="20">
        <v>5</v>
      </c>
      <c r="E35" s="20">
        <v>4</v>
      </c>
      <c r="F35" s="20">
        <v>5</v>
      </c>
      <c r="G35" s="20">
        <v>4</v>
      </c>
      <c r="H35" s="20">
        <v>3</v>
      </c>
      <c r="I35" s="20">
        <v>5</v>
      </c>
      <c r="J35" s="20">
        <v>5</v>
      </c>
      <c r="K35" s="20">
        <v>5</v>
      </c>
      <c r="L35" s="20">
        <v>5</v>
      </c>
      <c r="M35" s="20">
        <v>5</v>
      </c>
      <c r="N35" s="20">
        <v>5</v>
      </c>
      <c r="O35" s="20">
        <v>4</v>
      </c>
      <c r="P35" s="39">
        <v>2</v>
      </c>
      <c r="Q35" s="107">
        <v>0</v>
      </c>
      <c r="R35" s="108">
        <v>2</v>
      </c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>
      <c r="A36" s="18">
        <v>20</v>
      </c>
      <c r="B36" s="80"/>
      <c r="C36" s="13" t="s">
        <v>539</v>
      </c>
      <c r="D36" s="20">
        <v>5</v>
      </c>
      <c r="E36" s="20">
        <v>4</v>
      </c>
      <c r="F36" s="20">
        <v>5</v>
      </c>
      <c r="G36" s="20">
        <v>4</v>
      </c>
      <c r="H36" s="20">
        <v>5</v>
      </c>
      <c r="I36" s="20">
        <v>5</v>
      </c>
      <c r="J36" s="20">
        <v>5</v>
      </c>
      <c r="K36" s="20">
        <v>5</v>
      </c>
      <c r="L36" s="20">
        <v>5</v>
      </c>
      <c r="M36" s="20">
        <v>5</v>
      </c>
      <c r="N36" s="20">
        <v>5</v>
      </c>
      <c r="O36" s="20">
        <v>5</v>
      </c>
      <c r="P36" s="39">
        <v>4</v>
      </c>
      <c r="Q36" s="107">
        <v>2</v>
      </c>
      <c r="R36" s="108">
        <v>2</v>
      </c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20.25" customHeight="1">
      <c r="A37" s="12">
        <v>21</v>
      </c>
      <c r="B37" s="12"/>
      <c r="C37" s="13" t="s">
        <v>540</v>
      </c>
      <c r="D37" s="14">
        <v>4</v>
      </c>
      <c r="E37" s="14">
        <v>4</v>
      </c>
      <c r="F37" s="14">
        <v>5</v>
      </c>
      <c r="G37" s="14">
        <v>4</v>
      </c>
      <c r="H37" s="14">
        <v>5</v>
      </c>
      <c r="I37" s="14">
        <v>4</v>
      </c>
      <c r="J37" s="14">
        <v>4</v>
      </c>
      <c r="K37" s="14">
        <v>5</v>
      </c>
      <c r="L37" s="14">
        <v>4</v>
      </c>
      <c r="M37" s="14">
        <v>5</v>
      </c>
      <c r="N37" s="14">
        <v>5</v>
      </c>
      <c r="O37" s="14">
        <v>4</v>
      </c>
      <c r="P37" s="39">
        <v>2</v>
      </c>
      <c r="Q37" s="12">
        <v>2</v>
      </c>
      <c r="R37" s="40">
        <v>0</v>
      </c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0.25" customHeight="1">
      <c r="A38" s="18">
        <v>22</v>
      </c>
      <c r="B38" s="18"/>
      <c r="C38" s="13" t="s">
        <v>541</v>
      </c>
      <c r="D38" s="20">
        <v>3</v>
      </c>
      <c r="E38" s="20">
        <v>3</v>
      </c>
      <c r="F38" s="20">
        <v>4</v>
      </c>
      <c r="G38" s="20">
        <v>4</v>
      </c>
      <c r="H38" s="20">
        <v>5</v>
      </c>
      <c r="I38" s="20">
        <v>5</v>
      </c>
      <c r="J38" s="20">
        <v>4</v>
      </c>
      <c r="K38" s="20">
        <v>2</v>
      </c>
      <c r="L38" s="20">
        <v>2</v>
      </c>
      <c r="M38" s="20">
        <v>5</v>
      </c>
      <c r="N38" s="20">
        <v>5</v>
      </c>
      <c r="O38" s="20">
        <v>5</v>
      </c>
      <c r="P38" s="21">
        <v>3</v>
      </c>
      <c r="Q38" s="18">
        <v>0</v>
      </c>
      <c r="R38" s="22">
        <v>3</v>
      </c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20.25" customHeight="1">
      <c r="A39" s="12">
        <v>23</v>
      </c>
      <c r="B39" s="18"/>
      <c r="C39" s="13" t="s">
        <v>542</v>
      </c>
      <c r="D39" s="20">
        <v>4</v>
      </c>
      <c r="E39" s="20">
        <v>3</v>
      </c>
      <c r="F39" s="20">
        <v>4</v>
      </c>
      <c r="G39" s="20">
        <v>4</v>
      </c>
      <c r="H39" s="20">
        <v>4</v>
      </c>
      <c r="I39" s="20">
        <v>4</v>
      </c>
      <c r="J39" s="20">
        <v>4</v>
      </c>
      <c r="K39" s="20">
        <v>3</v>
      </c>
      <c r="L39" s="20">
        <v>2</v>
      </c>
      <c r="M39" s="20">
        <v>5</v>
      </c>
      <c r="N39" s="20">
        <v>5</v>
      </c>
      <c r="O39" s="20">
        <v>5</v>
      </c>
      <c r="P39" s="21">
        <v>2</v>
      </c>
      <c r="Q39" s="18">
        <v>0</v>
      </c>
      <c r="R39" s="22">
        <v>2</v>
      </c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20.25" customHeight="1">
      <c r="A40" s="12">
        <v>24</v>
      </c>
      <c r="B40" s="18"/>
      <c r="C40" s="13" t="s">
        <v>543</v>
      </c>
      <c r="D40" s="20">
        <v>4</v>
      </c>
      <c r="E40" s="20">
        <v>4</v>
      </c>
      <c r="F40" s="20">
        <v>5</v>
      </c>
      <c r="G40" s="20">
        <v>4</v>
      </c>
      <c r="H40" s="20">
        <v>4</v>
      </c>
      <c r="I40" s="20">
        <v>5</v>
      </c>
      <c r="J40" s="20">
        <v>4</v>
      </c>
      <c r="K40" s="20">
        <v>5</v>
      </c>
      <c r="L40" s="20">
        <v>4</v>
      </c>
      <c r="M40" s="20">
        <v>5</v>
      </c>
      <c r="N40" s="20">
        <v>4</v>
      </c>
      <c r="O40" s="20">
        <v>4</v>
      </c>
      <c r="P40" s="21">
        <v>0</v>
      </c>
      <c r="Q40" s="18">
        <v>0</v>
      </c>
      <c r="R40" s="22">
        <v>0</v>
      </c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0.25" customHeight="1">
      <c r="A41" s="18">
        <v>25</v>
      </c>
      <c r="B41" s="18"/>
      <c r="C41" s="13" t="s">
        <v>544</v>
      </c>
      <c r="D41" s="20">
        <v>3</v>
      </c>
      <c r="E41" s="20">
        <v>3</v>
      </c>
      <c r="F41" s="20">
        <v>5</v>
      </c>
      <c r="G41" s="20">
        <v>4</v>
      </c>
      <c r="H41" s="20">
        <v>4</v>
      </c>
      <c r="I41" s="20">
        <v>5</v>
      </c>
      <c r="J41" s="20">
        <v>3</v>
      </c>
      <c r="K41" s="20">
        <v>5</v>
      </c>
      <c r="L41" s="20">
        <v>3</v>
      </c>
      <c r="M41" s="20">
        <v>5</v>
      </c>
      <c r="N41" s="20">
        <v>5</v>
      </c>
      <c r="O41" s="20">
        <v>5</v>
      </c>
      <c r="P41" s="21">
        <v>1</v>
      </c>
      <c r="Q41" s="18">
        <v>0</v>
      </c>
      <c r="R41" s="22">
        <v>1</v>
      </c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5" customHeight="1">
      <c r="A42" s="23"/>
      <c r="B42" s="23"/>
      <c r="C42" s="24" t="s">
        <v>43</v>
      </c>
      <c r="D42" s="25">
        <f t="shared" ref="D42:F42" si="0">(D45*5+D48*2)/(D45+D48)</f>
        <v>4.5</v>
      </c>
      <c r="E42" s="25">
        <f t="shared" si="0"/>
        <v>2</v>
      </c>
      <c r="F42" s="25">
        <f t="shared" si="0"/>
        <v>4.625</v>
      </c>
      <c r="G42" s="25">
        <f t="shared" ref="G42:O42" si="1">AVERAGE(G17:G41)</f>
        <v>3.7916666666666665</v>
      </c>
      <c r="H42" s="25">
        <f t="shared" si="1"/>
        <v>4.416666666666667</v>
      </c>
      <c r="I42" s="25">
        <f t="shared" si="1"/>
        <v>4.583333333333333</v>
      </c>
      <c r="J42" s="25">
        <f t="shared" si="1"/>
        <v>4.291666666666667</v>
      </c>
      <c r="K42" s="25">
        <f t="shared" si="1"/>
        <v>4.1304347826086953</v>
      </c>
      <c r="L42" s="25">
        <f t="shared" si="1"/>
        <v>3.7727272727272729</v>
      </c>
      <c r="M42" s="25">
        <f t="shared" si="1"/>
        <v>4.88</v>
      </c>
      <c r="N42" s="25">
        <f t="shared" si="1"/>
        <v>4.6818181818181817</v>
      </c>
      <c r="O42" s="25">
        <f t="shared" si="1"/>
        <v>4.6086956521739131</v>
      </c>
      <c r="P42" s="26">
        <f>Q42+R42</f>
        <v>40</v>
      </c>
      <c r="Q42" s="26">
        <f t="shared" ref="Q42:R42" si="2">SUM(Q17:Q41)</f>
        <v>12</v>
      </c>
      <c r="R42" s="26">
        <f t="shared" si="2"/>
        <v>28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 t="s">
        <v>44</v>
      </c>
      <c r="D43" s="27">
        <f t="shared" ref="D43:O43" si="3">(D45+D46+D47)/SUM(D45:D48)*100</f>
        <v>92</v>
      </c>
      <c r="E43" s="27">
        <f t="shared" si="3"/>
        <v>92</v>
      </c>
      <c r="F43" s="27">
        <f t="shared" si="3"/>
        <v>92</v>
      </c>
      <c r="G43" s="27">
        <f t="shared" si="3"/>
        <v>96</v>
      </c>
      <c r="H43" s="27">
        <f t="shared" si="3"/>
        <v>96</v>
      </c>
      <c r="I43" s="27">
        <f t="shared" si="3"/>
        <v>96</v>
      </c>
      <c r="J43" s="27">
        <f t="shared" si="3"/>
        <v>96</v>
      </c>
      <c r="K43" s="27">
        <f t="shared" si="3"/>
        <v>80</v>
      </c>
      <c r="L43" s="27">
        <f t="shared" si="3"/>
        <v>69.565217391304344</v>
      </c>
      <c r="M43" s="27">
        <f t="shared" si="3"/>
        <v>96</v>
      </c>
      <c r="N43" s="27">
        <f t="shared" si="3"/>
        <v>88</v>
      </c>
      <c r="O43" s="27">
        <f t="shared" si="3"/>
        <v>92</v>
      </c>
      <c r="P43" s="23"/>
      <c r="Q43" s="23"/>
      <c r="R43" s="2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customHeight="1">
      <c r="A44" s="23"/>
      <c r="B44" s="23"/>
      <c r="C44" s="24" t="s">
        <v>45</v>
      </c>
      <c r="D44" s="27">
        <f t="shared" ref="D44:O44" si="4">(D45+D46)/SUM(D45:D48)*100</f>
        <v>68</v>
      </c>
      <c r="E44" s="27">
        <f t="shared" si="4"/>
        <v>52</v>
      </c>
      <c r="F44" s="27">
        <f t="shared" si="4"/>
        <v>84</v>
      </c>
      <c r="G44" s="27">
        <f t="shared" si="4"/>
        <v>72</v>
      </c>
      <c r="H44" s="27">
        <f t="shared" si="4"/>
        <v>88</v>
      </c>
      <c r="I44" s="27">
        <f t="shared" si="4"/>
        <v>92</v>
      </c>
      <c r="J44" s="27">
        <f t="shared" si="4"/>
        <v>84</v>
      </c>
      <c r="K44" s="27">
        <f t="shared" si="4"/>
        <v>72</v>
      </c>
      <c r="L44" s="27">
        <f t="shared" si="4"/>
        <v>56.521739130434781</v>
      </c>
      <c r="M44" s="27">
        <f t="shared" si="4"/>
        <v>96</v>
      </c>
      <c r="N44" s="27">
        <f t="shared" si="4"/>
        <v>84</v>
      </c>
      <c r="O44" s="27">
        <f t="shared" si="4"/>
        <v>92</v>
      </c>
      <c r="P44" s="23"/>
      <c r="Q44" s="23"/>
      <c r="R44" s="2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 customHeight="1">
      <c r="A45" s="23"/>
      <c r="B45" s="23"/>
      <c r="C45" s="24">
        <v>5</v>
      </c>
      <c r="D45" s="28">
        <f t="shared" ref="D45:O45" si="5">COUNTIF(D$17:D$41,"5")</f>
        <v>10</v>
      </c>
      <c r="E45" s="28">
        <f t="shared" si="5"/>
        <v>0</v>
      </c>
      <c r="F45" s="28">
        <f t="shared" si="5"/>
        <v>14</v>
      </c>
      <c r="G45" s="28">
        <f t="shared" si="5"/>
        <v>1</v>
      </c>
      <c r="H45" s="28">
        <f t="shared" si="5"/>
        <v>12</v>
      </c>
      <c r="I45" s="28">
        <f t="shared" si="5"/>
        <v>15</v>
      </c>
      <c r="J45" s="28">
        <f t="shared" si="5"/>
        <v>10</v>
      </c>
      <c r="K45" s="28">
        <f t="shared" si="5"/>
        <v>11</v>
      </c>
      <c r="L45" s="28">
        <f t="shared" si="5"/>
        <v>10</v>
      </c>
      <c r="M45" s="28">
        <f t="shared" si="5"/>
        <v>24</v>
      </c>
      <c r="N45" s="28">
        <f t="shared" si="5"/>
        <v>16</v>
      </c>
      <c r="O45" s="28">
        <f t="shared" si="5"/>
        <v>14</v>
      </c>
      <c r="P45" s="23"/>
      <c r="Q45" s="23"/>
      <c r="R45" s="2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 customHeight="1">
      <c r="A46" s="23"/>
      <c r="B46" s="23"/>
      <c r="C46" s="24">
        <v>4</v>
      </c>
      <c r="D46" s="28">
        <f t="shared" ref="D46:O46" si="6">COUNTIF(D$17:D$41,"4")</f>
        <v>7</v>
      </c>
      <c r="E46" s="28">
        <f t="shared" si="6"/>
        <v>13</v>
      </c>
      <c r="F46" s="28">
        <f t="shared" si="6"/>
        <v>7</v>
      </c>
      <c r="G46" s="28">
        <f t="shared" si="6"/>
        <v>17</v>
      </c>
      <c r="H46" s="28">
        <f t="shared" si="6"/>
        <v>10</v>
      </c>
      <c r="I46" s="28">
        <f t="shared" si="6"/>
        <v>8</v>
      </c>
      <c r="J46" s="28">
        <f t="shared" si="6"/>
        <v>11</v>
      </c>
      <c r="K46" s="28">
        <f t="shared" si="6"/>
        <v>7</v>
      </c>
      <c r="L46" s="28">
        <f t="shared" si="6"/>
        <v>3</v>
      </c>
      <c r="M46" s="28">
        <f t="shared" si="6"/>
        <v>0</v>
      </c>
      <c r="N46" s="28">
        <f t="shared" si="6"/>
        <v>5</v>
      </c>
      <c r="O46" s="28">
        <f t="shared" si="6"/>
        <v>9</v>
      </c>
      <c r="P46" s="23"/>
      <c r="Q46" s="23"/>
      <c r="R46" s="2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 customHeight="1">
      <c r="A47" s="23"/>
      <c r="B47" s="23"/>
      <c r="C47" s="24">
        <v>3</v>
      </c>
      <c r="D47" s="28">
        <f t="shared" ref="D47:O47" si="7">COUNTIF(D$17:D$41,"3")</f>
        <v>6</v>
      </c>
      <c r="E47" s="28">
        <f t="shared" si="7"/>
        <v>10</v>
      </c>
      <c r="F47" s="28">
        <f t="shared" si="7"/>
        <v>2</v>
      </c>
      <c r="G47" s="28">
        <f t="shared" si="7"/>
        <v>6</v>
      </c>
      <c r="H47" s="28">
        <f t="shared" si="7"/>
        <v>2</v>
      </c>
      <c r="I47" s="28">
        <f t="shared" si="7"/>
        <v>1</v>
      </c>
      <c r="J47" s="28">
        <f t="shared" si="7"/>
        <v>3</v>
      </c>
      <c r="K47" s="28">
        <f t="shared" si="7"/>
        <v>2</v>
      </c>
      <c r="L47" s="28">
        <f t="shared" si="7"/>
        <v>3</v>
      </c>
      <c r="M47" s="28">
        <f t="shared" si="7"/>
        <v>0</v>
      </c>
      <c r="N47" s="28">
        <f t="shared" si="7"/>
        <v>1</v>
      </c>
      <c r="O47" s="28">
        <f t="shared" si="7"/>
        <v>0</v>
      </c>
      <c r="P47" s="23"/>
      <c r="Q47" s="23"/>
      <c r="R47" s="2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 customHeight="1">
      <c r="A48" s="23"/>
      <c r="B48" s="23"/>
      <c r="C48" s="24">
        <v>2</v>
      </c>
      <c r="D48" s="28">
        <f t="shared" ref="D48:O48" si="8">COUNTIF(D$17:D$41,"2")+COUNTIF(D$17:D$41,"н/а")</f>
        <v>2</v>
      </c>
      <c r="E48" s="28">
        <f t="shared" si="8"/>
        <v>2</v>
      </c>
      <c r="F48" s="28">
        <f t="shared" si="8"/>
        <v>2</v>
      </c>
      <c r="G48" s="28">
        <f t="shared" si="8"/>
        <v>1</v>
      </c>
      <c r="H48" s="28">
        <f t="shared" si="8"/>
        <v>1</v>
      </c>
      <c r="I48" s="28">
        <f t="shared" si="8"/>
        <v>1</v>
      </c>
      <c r="J48" s="28">
        <f t="shared" si="8"/>
        <v>1</v>
      </c>
      <c r="K48" s="28">
        <f t="shared" si="8"/>
        <v>5</v>
      </c>
      <c r="L48" s="28">
        <f t="shared" si="8"/>
        <v>7</v>
      </c>
      <c r="M48" s="28">
        <f t="shared" si="8"/>
        <v>1</v>
      </c>
      <c r="N48" s="28">
        <f t="shared" si="8"/>
        <v>3</v>
      </c>
      <c r="O48" s="28">
        <f t="shared" si="8"/>
        <v>2</v>
      </c>
      <c r="P48" s="23"/>
      <c r="Q48" s="23"/>
      <c r="R48" s="2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 customHeight="1">
      <c r="A49" s="23"/>
      <c r="B49" s="23"/>
      <c r="C49" s="29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27.75" customHeight="1">
      <c r="A50" s="137" t="s">
        <v>46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23"/>
      <c r="Q50" s="23"/>
      <c r="R50" s="2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0.25" customHeight="1">
      <c r="A51" s="137" t="s">
        <v>545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23"/>
      <c r="Q51" s="23"/>
      <c r="R51" s="2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6.5" customHeight="1">
      <c r="A52" s="23"/>
      <c r="B52" s="23"/>
      <c r="C52" s="2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>
      <c r="A54" s="23"/>
      <c r="B54" s="23"/>
      <c r="C54" s="139" t="s">
        <v>48</v>
      </c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23"/>
      <c r="P54" s="23"/>
      <c r="Q54" s="23"/>
      <c r="R54" s="2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>
      <c r="A55" s="23"/>
      <c r="B55" s="23"/>
      <c r="C55" s="133" t="s">
        <v>49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5"/>
      <c r="N55" s="140">
        <f>SUM(E45:E48)</f>
        <v>25</v>
      </c>
      <c r="O55" s="135"/>
      <c r="P55" s="30"/>
      <c r="Q55" s="23"/>
      <c r="R55" s="2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>
      <c r="A56" s="23"/>
      <c r="B56" s="23"/>
      <c r="C56" s="133" t="s">
        <v>50</v>
      </c>
      <c r="D56" s="134"/>
      <c r="E56" s="134"/>
      <c r="F56" s="134"/>
      <c r="G56" s="134"/>
      <c r="H56" s="134"/>
      <c r="I56" s="134"/>
      <c r="J56" s="134"/>
      <c r="K56" s="134"/>
      <c r="L56" s="134"/>
      <c r="M56" s="135"/>
      <c r="N56" s="140"/>
      <c r="O56" s="135"/>
      <c r="P56" s="30"/>
      <c r="Q56" s="23"/>
      <c r="R56" s="2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>
      <c r="A57" s="23"/>
      <c r="B57" s="23"/>
      <c r="C57" s="133" t="s">
        <v>51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  <c r="N57" s="140">
        <f>COUNTIF($B$17:$B$41,"ОТЛ")</f>
        <v>0</v>
      </c>
      <c r="O57" s="135"/>
      <c r="P57" s="30"/>
      <c r="Q57" s="23"/>
      <c r="R57" s="2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>
      <c r="A58" s="23"/>
      <c r="B58" s="23"/>
      <c r="C58" s="133" t="s">
        <v>52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5"/>
      <c r="N58" s="140">
        <f>COUNTIF($B$17:$B$41,"4-5")</f>
        <v>0</v>
      </c>
      <c r="O58" s="135"/>
      <c r="P58" s="30"/>
      <c r="Q58" s="23"/>
      <c r="R58" s="2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>
      <c r="A59" s="23"/>
      <c r="B59" s="23"/>
      <c r="C59" s="133" t="s">
        <v>53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5"/>
      <c r="N59" s="140">
        <f>COUNTIF($B$17:$B$41,"4")</f>
        <v>0</v>
      </c>
      <c r="O59" s="135"/>
      <c r="P59" s="30"/>
      <c r="Q59" s="23"/>
      <c r="R59" s="2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>
      <c r="A60" s="23"/>
      <c r="B60" s="23"/>
      <c r="C60" s="136" t="s">
        <v>54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5"/>
      <c r="N60" s="140">
        <f>COUNTIF($B$17:$B$41,"1/3")</f>
        <v>0</v>
      </c>
      <c r="O60" s="135"/>
      <c r="P60" s="30"/>
      <c r="Q60" s="23"/>
      <c r="R60" s="2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>
      <c r="A61" s="23"/>
      <c r="B61" s="23"/>
      <c r="C61" s="133" t="s">
        <v>55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5"/>
      <c r="N61" s="140">
        <f>COUNTIF($B$17:$B$41,"НСП")</f>
        <v>0</v>
      </c>
      <c r="O61" s="135"/>
      <c r="P61" s="30"/>
      <c r="Q61" s="23"/>
      <c r="R61" s="2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>
      <c r="A62" s="23"/>
      <c r="B62" s="23"/>
      <c r="C62" s="133" t="s">
        <v>56</v>
      </c>
      <c r="D62" s="134"/>
      <c r="E62" s="134"/>
      <c r="F62" s="134"/>
      <c r="G62" s="134"/>
      <c r="H62" s="134"/>
      <c r="I62" s="134"/>
      <c r="J62" s="134"/>
      <c r="K62" s="134"/>
      <c r="L62" s="134"/>
      <c r="M62" s="135"/>
      <c r="N62" s="141">
        <f t="shared" ref="N62:N63" si="9">AVERAGE(D43:O43)</f>
        <v>90.463768115942045</v>
      </c>
      <c r="O62" s="135"/>
      <c r="P62" s="30"/>
      <c r="Q62" s="23"/>
      <c r="R62" s="2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>
      <c r="A63" s="23"/>
      <c r="B63" s="23"/>
      <c r="C63" s="133" t="s">
        <v>57</v>
      </c>
      <c r="D63" s="134"/>
      <c r="E63" s="134"/>
      <c r="F63" s="134"/>
      <c r="G63" s="134"/>
      <c r="H63" s="134"/>
      <c r="I63" s="134"/>
      <c r="J63" s="134"/>
      <c r="K63" s="134"/>
      <c r="L63" s="134"/>
      <c r="M63" s="135"/>
      <c r="N63" s="141">
        <f t="shared" si="9"/>
        <v>78.376811594202891</v>
      </c>
      <c r="O63" s="135"/>
      <c r="P63" s="30"/>
      <c r="Q63" s="23"/>
      <c r="R63" s="2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>
      <c r="A64" s="23"/>
      <c r="B64" s="23"/>
      <c r="C64" s="133" t="s">
        <v>58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5"/>
      <c r="N64" s="141">
        <f>AVERAGE(D42:O42)</f>
        <v>4.1901674352217837</v>
      </c>
      <c r="O64" s="135"/>
      <c r="P64" s="30"/>
      <c r="Q64" s="23"/>
      <c r="R64" s="2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/>
    <row r="266" spans="1:36" ht="15.75" customHeight="1"/>
    <row r="267" spans="1:36" ht="15.75" customHeight="1"/>
    <row r="268" spans="1:36" ht="15.75" customHeight="1"/>
    <row r="269" spans="1:36" ht="15.75" customHeight="1"/>
    <row r="270" spans="1:36" ht="15.75" customHeight="1"/>
    <row r="271" spans="1:36" ht="15.75" customHeight="1"/>
    <row r="272" spans="1:3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C64:M64"/>
    <mergeCell ref="N64:O64"/>
    <mergeCell ref="A13:A15"/>
    <mergeCell ref="B13:B15"/>
    <mergeCell ref="L14:L15"/>
    <mergeCell ref="M14:M15"/>
    <mergeCell ref="C13:C15"/>
    <mergeCell ref="D13:O13"/>
    <mergeCell ref="D14:D15"/>
    <mergeCell ref="E14:E15"/>
    <mergeCell ref="F14:F15"/>
    <mergeCell ref="G14:G15"/>
    <mergeCell ref="H14:H15"/>
    <mergeCell ref="A1:R1"/>
    <mergeCell ref="A2:R2"/>
    <mergeCell ref="A9:R9"/>
    <mergeCell ref="A10:R10"/>
    <mergeCell ref="A11:R11"/>
    <mergeCell ref="C63:M63"/>
    <mergeCell ref="N63:O63"/>
    <mergeCell ref="I14:I15"/>
    <mergeCell ref="J14:J15"/>
    <mergeCell ref="P13:R14"/>
    <mergeCell ref="K14:K15"/>
    <mergeCell ref="N14:N15"/>
    <mergeCell ref="O14:O15"/>
    <mergeCell ref="A50:O50"/>
    <mergeCell ref="A51:O51"/>
    <mergeCell ref="C54:N54"/>
    <mergeCell ref="C55:M55"/>
    <mergeCell ref="N55:O55"/>
    <mergeCell ref="C56:M56"/>
    <mergeCell ref="N56:O56"/>
    <mergeCell ref="N60:O60"/>
    <mergeCell ref="C60:M60"/>
    <mergeCell ref="C61:M61"/>
    <mergeCell ref="N61:O61"/>
    <mergeCell ref="C62:M62"/>
    <mergeCell ref="N62:O62"/>
    <mergeCell ref="C57:M57"/>
    <mergeCell ref="N57:O57"/>
    <mergeCell ref="C58:M58"/>
    <mergeCell ref="N58:O58"/>
    <mergeCell ref="C59:M59"/>
    <mergeCell ref="N59:O59"/>
  </mergeCells>
  <conditionalFormatting sqref="D17:O41">
    <cfRule type="cellIs" dxfId="8" priority="1" operator="between">
      <formula>4</formula>
      <formula>5</formula>
    </cfRule>
    <cfRule type="cellIs" dxfId="7" priority="2" operator="equal">
      <formula>"н/а"</formula>
    </cfRule>
    <cfRule type="cellIs" dxfId="6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J1000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12" width="9.33203125" customWidth="1"/>
    <col min="13" max="13" width="9.5" customWidth="1"/>
    <col min="14" max="15" width="9.33203125" customWidth="1"/>
    <col min="16" max="16" width="12.5" customWidth="1"/>
    <col min="17" max="17" width="8.1640625" customWidth="1"/>
    <col min="18" max="31" width="8.83203125" customWidth="1"/>
    <col min="32" max="36" width="9.1640625" customWidth="1"/>
  </cols>
  <sheetData>
    <row r="1" spans="1:36" ht="15.75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">
      <c r="A10" s="119" t="s">
        <v>546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23" t="s">
        <v>9</v>
      </c>
      <c r="Q13" s="124"/>
      <c r="R13" s="125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02.5" customHeight="1">
      <c r="A14" s="121"/>
      <c r="B14" s="121"/>
      <c r="C14" s="121"/>
      <c r="D14" s="131" t="s">
        <v>453</v>
      </c>
      <c r="E14" s="131" t="s">
        <v>454</v>
      </c>
      <c r="F14" s="131" t="s">
        <v>455</v>
      </c>
      <c r="G14" s="131" t="s">
        <v>456</v>
      </c>
      <c r="H14" s="131" t="s">
        <v>457</v>
      </c>
      <c r="I14" s="131" t="s">
        <v>458</v>
      </c>
      <c r="J14" s="131" t="s">
        <v>459</v>
      </c>
      <c r="K14" s="131" t="s">
        <v>547</v>
      </c>
      <c r="L14" s="131" t="s">
        <v>461</v>
      </c>
      <c r="M14" s="131" t="s">
        <v>462</v>
      </c>
      <c r="N14" s="131" t="s">
        <v>463</v>
      </c>
      <c r="O14" s="142" t="s">
        <v>464</v>
      </c>
      <c r="P14" s="126"/>
      <c r="Q14" s="127"/>
      <c r="R14" s="128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43"/>
      <c r="P15" s="38" t="s">
        <v>17</v>
      </c>
      <c r="Q15" s="6" t="s">
        <v>18</v>
      </c>
      <c r="R15" s="7" t="s">
        <v>19</v>
      </c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>
      <c r="A16" s="8">
        <v>1</v>
      </c>
      <c r="B16" s="9">
        <v>2</v>
      </c>
      <c r="C16" s="9">
        <v>3</v>
      </c>
      <c r="D16" s="52">
        <v>4</v>
      </c>
      <c r="E16" s="9">
        <v>5</v>
      </c>
      <c r="F16" s="52">
        <v>6</v>
      </c>
      <c r="G16" s="9">
        <v>7</v>
      </c>
      <c r="H16" s="52">
        <v>8</v>
      </c>
      <c r="I16" s="9">
        <v>9</v>
      </c>
      <c r="J16" s="10">
        <v>10</v>
      </c>
      <c r="K16" s="9">
        <v>11</v>
      </c>
      <c r="L16" s="10">
        <v>12</v>
      </c>
      <c r="M16" s="9">
        <v>13</v>
      </c>
      <c r="N16" s="10">
        <v>14</v>
      </c>
      <c r="O16" s="91">
        <v>15</v>
      </c>
      <c r="P16" s="8">
        <v>16</v>
      </c>
      <c r="Q16" s="9">
        <v>17</v>
      </c>
      <c r="R16" s="34">
        <v>18</v>
      </c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25" customHeight="1">
      <c r="A17" s="12">
        <v>1</v>
      </c>
      <c r="B17" s="12"/>
      <c r="C17" s="13" t="s">
        <v>548</v>
      </c>
      <c r="D17" s="14">
        <v>4</v>
      </c>
      <c r="E17" s="14">
        <v>4</v>
      </c>
      <c r="F17" s="14">
        <v>4</v>
      </c>
      <c r="G17" s="14">
        <v>4</v>
      </c>
      <c r="H17" s="14">
        <v>5</v>
      </c>
      <c r="I17" s="109">
        <v>4</v>
      </c>
      <c r="J17" s="14">
        <v>4</v>
      </c>
      <c r="K17" s="14">
        <v>5</v>
      </c>
      <c r="L17" s="14">
        <v>4</v>
      </c>
      <c r="M17" s="14">
        <v>5</v>
      </c>
      <c r="N17" s="14">
        <v>4</v>
      </c>
      <c r="O17" s="14">
        <v>4</v>
      </c>
      <c r="P17" s="39">
        <v>46</v>
      </c>
      <c r="Q17" s="12">
        <v>46</v>
      </c>
      <c r="R17" s="40">
        <v>0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25" customHeight="1">
      <c r="A18" s="18">
        <v>2</v>
      </c>
      <c r="B18" s="18"/>
      <c r="C18" s="13" t="s">
        <v>549</v>
      </c>
      <c r="D18" s="20">
        <v>5</v>
      </c>
      <c r="E18" s="20"/>
      <c r="F18" s="20">
        <v>4</v>
      </c>
      <c r="G18" s="20">
        <v>4</v>
      </c>
      <c r="H18" s="20">
        <v>5</v>
      </c>
      <c r="I18" s="20">
        <v>5</v>
      </c>
      <c r="J18" s="20">
        <v>5</v>
      </c>
      <c r="K18" s="20">
        <v>5</v>
      </c>
      <c r="L18" s="20">
        <v>4</v>
      </c>
      <c r="M18" s="20">
        <v>5</v>
      </c>
      <c r="N18" s="20">
        <v>4</v>
      </c>
      <c r="O18" s="20">
        <v>4</v>
      </c>
      <c r="P18" s="21">
        <v>19</v>
      </c>
      <c r="Q18" s="18">
        <v>15</v>
      </c>
      <c r="R18" s="22">
        <v>4</v>
      </c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25" customHeight="1">
      <c r="A19" s="12">
        <v>3</v>
      </c>
      <c r="B19" s="18"/>
      <c r="C19" s="13" t="s">
        <v>550</v>
      </c>
      <c r="D19" s="20">
        <v>4</v>
      </c>
      <c r="E19" s="20">
        <v>4</v>
      </c>
      <c r="F19" s="20">
        <v>5</v>
      </c>
      <c r="G19" s="20">
        <v>4</v>
      </c>
      <c r="H19" s="20">
        <v>5</v>
      </c>
      <c r="I19" s="20">
        <v>5</v>
      </c>
      <c r="J19" s="20">
        <v>5</v>
      </c>
      <c r="K19" s="20">
        <v>5</v>
      </c>
      <c r="L19" s="20">
        <v>5</v>
      </c>
      <c r="M19" s="20">
        <v>5</v>
      </c>
      <c r="N19" s="20">
        <v>5</v>
      </c>
      <c r="O19" s="20">
        <v>4</v>
      </c>
      <c r="P19" s="21">
        <v>1</v>
      </c>
      <c r="Q19" s="18">
        <v>1</v>
      </c>
      <c r="R19" s="22">
        <v>0</v>
      </c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25" customHeight="1">
      <c r="A20" s="12">
        <v>4</v>
      </c>
      <c r="B20" s="18"/>
      <c r="C20" s="13" t="s">
        <v>551</v>
      </c>
      <c r="D20" s="20">
        <v>4</v>
      </c>
      <c r="E20" s="20">
        <v>3</v>
      </c>
      <c r="F20" s="20">
        <v>2</v>
      </c>
      <c r="G20" s="20">
        <v>4</v>
      </c>
      <c r="H20" s="20">
        <v>3</v>
      </c>
      <c r="I20" s="20">
        <v>2</v>
      </c>
      <c r="J20" s="20">
        <v>4</v>
      </c>
      <c r="K20" s="20">
        <v>4</v>
      </c>
      <c r="L20" s="20">
        <v>4</v>
      </c>
      <c r="M20" s="20">
        <v>5</v>
      </c>
      <c r="N20" s="20">
        <v>4</v>
      </c>
      <c r="O20" s="20">
        <v>4</v>
      </c>
      <c r="P20" s="21">
        <v>32</v>
      </c>
      <c r="Q20" s="18">
        <v>28</v>
      </c>
      <c r="R20" s="22">
        <v>4</v>
      </c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25" customHeight="1">
      <c r="A21" s="18">
        <v>5</v>
      </c>
      <c r="B21" s="18"/>
      <c r="C21" s="13" t="s">
        <v>552</v>
      </c>
      <c r="D21" s="20">
        <v>5</v>
      </c>
      <c r="E21" s="20">
        <v>5</v>
      </c>
      <c r="F21" s="20">
        <v>4</v>
      </c>
      <c r="G21" s="20">
        <v>5</v>
      </c>
      <c r="H21" s="20">
        <v>4</v>
      </c>
      <c r="I21" s="20">
        <v>4</v>
      </c>
      <c r="J21" s="20">
        <v>5</v>
      </c>
      <c r="K21" s="20">
        <v>5</v>
      </c>
      <c r="L21" s="20">
        <v>4</v>
      </c>
      <c r="M21" s="20">
        <v>5</v>
      </c>
      <c r="N21" s="20">
        <v>4</v>
      </c>
      <c r="O21" s="20">
        <v>4</v>
      </c>
      <c r="P21" s="21">
        <v>28</v>
      </c>
      <c r="Q21" s="18">
        <v>28</v>
      </c>
      <c r="R21" s="22">
        <v>0</v>
      </c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25" customHeight="1">
      <c r="A22" s="12">
        <v>6</v>
      </c>
      <c r="B22" s="18"/>
      <c r="C22" s="13" t="s">
        <v>553</v>
      </c>
      <c r="D22" s="20">
        <v>4</v>
      </c>
      <c r="E22" s="20">
        <v>2</v>
      </c>
      <c r="F22" s="20">
        <v>4</v>
      </c>
      <c r="G22" s="20">
        <v>4</v>
      </c>
      <c r="H22" s="20">
        <v>5</v>
      </c>
      <c r="I22" s="20">
        <v>4</v>
      </c>
      <c r="J22" s="20">
        <v>4</v>
      </c>
      <c r="K22" s="20">
        <v>4</v>
      </c>
      <c r="L22" s="20">
        <v>3</v>
      </c>
      <c r="M22" s="20">
        <v>5</v>
      </c>
      <c r="N22" s="20">
        <v>4</v>
      </c>
      <c r="O22" s="20">
        <v>4</v>
      </c>
      <c r="P22" s="21">
        <v>8</v>
      </c>
      <c r="Q22" s="18">
        <v>8</v>
      </c>
      <c r="R22" s="22">
        <v>0</v>
      </c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25" customHeight="1">
      <c r="A23" s="12">
        <v>7</v>
      </c>
      <c r="B23" s="18"/>
      <c r="C23" s="13" t="s">
        <v>554</v>
      </c>
      <c r="D23" s="20">
        <v>3</v>
      </c>
      <c r="E23" s="20">
        <v>3</v>
      </c>
      <c r="F23" s="20">
        <v>4</v>
      </c>
      <c r="G23" s="20">
        <v>3</v>
      </c>
      <c r="H23" s="20" t="s">
        <v>25</v>
      </c>
      <c r="I23" s="20">
        <v>4</v>
      </c>
      <c r="J23" s="20">
        <v>3</v>
      </c>
      <c r="K23" s="20">
        <v>4</v>
      </c>
      <c r="L23" s="20">
        <v>2</v>
      </c>
      <c r="M23" s="20">
        <v>5</v>
      </c>
      <c r="N23" s="20">
        <v>4</v>
      </c>
      <c r="O23" s="20">
        <v>3</v>
      </c>
      <c r="P23" s="21">
        <v>7</v>
      </c>
      <c r="Q23" s="18">
        <v>3</v>
      </c>
      <c r="R23" s="22">
        <v>4</v>
      </c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25" customHeight="1">
      <c r="A24" s="18">
        <v>8</v>
      </c>
      <c r="B24" s="18"/>
      <c r="C24" s="13" t="s">
        <v>555</v>
      </c>
      <c r="D24" s="20">
        <v>4</v>
      </c>
      <c r="E24" s="20">
        <v>5</v>
      </c>
      <c r="F24" s="20">
        <v>4</v>
      </c>
      <c r="G24" s="20">
        <v>4</v>
      </c>
      <c r="H24" s="20">
        <v>4</v>
      </c>
      <c r="I24" s="20">
        <v>4</v>
      </c>
      <c r="J24" s="20">
        <v>5</v>
      </c>
      <c r="K24" s="20">
        <v>4</v>
      </c>
      <c r="L24" s="20" t="s">
        <v>253</v>
      </c>
      <c r="M24" s="20">
        <v>5</v>
      </c>
      <c r="N24" s="20">
        <v>4</v>
      </c>
      <c r="O24" s="20">
        <v>3</v>
      </c>
      <c r="P24" s="21">
        <v>18</v>
      </c>
      <c r="Q24" s="18">
        <v>18</v>
      </c>
      <c r="R24" s="22">
        <v>0</v>
      </c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25" customHeight="1">
      <c r="A25" s="12">
        <v>9</v>
      </c>
      <c r="B25" s="18"/>
      <c r="C25" s="13" t="s">
        <v>556</v>
      </c>
      <c r="D25" s="20">
        <v>4</v>
      </c>
      <c r="E25" s="20">
        <v>5</v>
      </c>
      <c r="F25" s="20">
        <v>4</v>
      </c>
      <c r="G25" s="20">
        <v>5</v>
      </c>
      <c r="H25" s="20">
        <v>5</v>
      </c>
      <c r="I25" s="20">
        <v>5</v>
      </c>
      <c r="J25" s="20">
        <v>5</v>
      </c>
      <c r="K25" s="20">
        <v>4</v>
      </c>
      <c r="L25" s="20">
        <v>5</v>
      </c>
      <c r="M25" s="20">
        <v>5</v>
      </c>
      <c r="N25" s="20">
        <v>4</v>
      </c>
      <c r="O25" s="20">
        <v>3</v>
      </c>
      <c r="P25" s="21">
        <v>2</v>
      </c>
      <c r="Q25" s="18">
        <v>0</v>
      </c>
      <c r="R25" s="22">
        <v>2</v>
      </c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25" customHeight="1">
      <c r="A26" s="12">
        <v>10</v>
      </c>
      <c r="B26" s="18"/>
      <c r="C26" s="13" t="s">
        <v>557</v>
      </c>
      <c r="D26" s="20">
        <v>4</v>
      </c>
      <c r="E26" s="20">
        <v>5</v>
      </c>
      <c r="F26" s="20">
        <v>5</v>
      </c>
      <c r="G26" s="20">
        <v>5</v>
      </c>
      <c r="H26" s="20">
        <v>5</v>
      </c>
      <c r="I26" s="20">
        <v>4</v>
      </c>
      <c r="J26" s="20">
        <v>5</v>
      </c>
      <c r="K26" s="20">
        <v>3</v>
      </c>
      <c r="L26" s="20">
        <v>4</v>
      </c>
      <c r="M26" s="20">
        <v>5</v>
      </c>
      <c r="N26" s="20">
        <v>5</v>
      </c>
      <c r="O26" s="20">
        <v>5</v>
      </c>
      <c r="P26" s="21">
        <v>2</v>
      </c>
      <c r="Q26" s="18">
        <v>0</v>
      </c>
      <c r="R26" s="22">
        <v>2</v>
      </c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25" customHeight="1">
      <c r="A27" s="18">
        <v>11</v>
      </c>
      <c r="B27" s="18"/>
      <c r="C27" s="13" t="s">
        <v>558</v>
      </c>
      <c r="D27" s="20">
        <v>5</v>
      </c>
      <c r="E27" s="20">
        <v>5</v>
      </c>
      <c r="F27" s="20">
        <v>5</v>
      </c>
      <c r="G27" s="20">
        <v>5</v>
      </c>
      <c r="H27" s="20">
        <v>5</v>
      </c>
      <c r="I27" s="20">
        <v>5</v>
      </c>
      <c r="J27" s="20">
        <v>5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1">
        <v>1</v>
      </c>
      <c r="Q27" s="18">
        <v>1</v>
      </c>
      <c r="R27" s="22">
        <v>0</v>
      </c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25" customHeight="1">
      <c r="A28" s="12">
        <v>12</v>
      </c>
      <c r="B28" s="18"/>
      <c r="C28" s="13" t="s">
        <v>559</v>
      </c>
      <c r="D28" s="20">
        <v>5</v>
      </c>
      <c r="E28" s="20">
        <v>5</v>
      </c>
      <c r="F28" s="20">
        <v>5</v>
      </c>
      <c r="G28" s="20">
        <v>5</v>
      </c>
      <c r="H28" s="20">
        <v>5</v>
      </c>
      <c r="I28" s="20">
        <v>5</v>
      </c>
      <c r="J28" s="20">
        <v>5</v>
      </c>
      <c r="K28" s="20">
        <v>5</v>
      </c>
      <c r="L28" s="20">
        <v>4</v>
      </c>
      <c r="M28" s="20">
        <v>5</v>
      </c>
      <c r="N28" s="20">
        <v>5</v>
      </c>
      <c r="O28" s="20">
        <v>5</v>
      </c>
      <c r="P28" s="21">
        <v>6</v>
      </c>
      <c r="Q28" s="18">
        <v>6</v>
      </c>
      <c r="R28" s="22">
        <v>0</v>
      </c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25" customHeight="1">
      <c r="A29" s="12">
        <v>13</v>
      </c>
      <c r="B29" s="18"/>
      <c r="C29" s="13" t="s">
        <v>560</v>
      </c>
      <c r="D29" s="20">
        <v>5</v>
      </c>
      <c r="E29" s="20">
        <v>5</v>
      </c>
      <c r="F29" s="20">
        <v>5</v>
      </c>
      <c r="G29" s="20">
        <v>5</v>
      </c>
      <c r="H29" s="20">
        <v>4</v>
      </c>
      <c r="I29" s="20">
        <v>5</v>
      </c>
      <c r="J29" s="20">
        <v>4</v>
      </c>
      <c r="K29" s="20">
        <v>5</v>
      </c>
      <c r="L29" s="20">
        <v>4</v>
      </c>
      <c r="M29" s="20">
        <v>5</v>
      </c>
      <c r="N29" s="20">
        <v>5</v>
      </c>
      <c r="O29" s="20">
        <v>5</v>
      </c>
      <c r="P29" s="21">
        <v>3</v>
      </c>
      <c r="Q29" s="18">
        <v>1</v>
      </c>
      <c r="R29" s="22">
        <v>2</v>
      </c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25" customHeight="1">
      <c r="A30" s="18">
        <v>14</v>
      </c>
      <c r="B30" s="18"/>
      <c r="C30" s="13" t="s">
        <v>561</v>
      </c>
      <c r="D30" s="20">
        <v>5</v>
      </c>
      <c r="E30" s="20">
        <v>5</v>
      </c>
      <c r="F30" s="20">
        <v>5</v>
      </c>
      <c r="G30" s="20">
        <v>5</v>
      </c>
      <c r="H30" s="20">
        <v>5</v>
      </c>
      <c r="I30" s="20">
        <v>5</v>
      </c>
      <c r="J30" s="20">
        <v>5</v>
      </c>
      <c r="K30" s="20">
        <v>5</v>
      </c>
      <c r="L30" s="20">
        <v>5</v>
      </c>
      <c r="M30" s="20">
        <v>5</v>
      </c>
      <c r="N30" s="20">
        <v>5</v>
      </c>
      <c r="O30" s="20">
        <v>5</v>
      </c>
      <c r="P30" s="21">
        <v>8</v>
      </c>
      <c r="Q30" s="18">
        <v>8</v>
      </c>
      <c r="R30" s="22">
        <v>0</v>
      </c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2">
        <v>15</v>
      </c>
      <c r="B31" s="18"/>
      <c r="C31" s="13" t="s">
        <v>562</v>
      </c>
      <c r="D31" s="20">
        <v>5</v>
      </c>
      <c r="E31" s="20">
        <v>5</v>
      </c>
      <c r="F31" s="20">
        <v>5</v>
      </c>
      <c r="G31" s="20">
        <v>5</v>
      </c>
      <c r="H31" s="20">
        <v>5</v>
      </c>
      <c r="I31" s="20">
        <v>5</v>
      </c>
      <c r="J31" s="20">
        <v>5</v>
      </c>
      <c r="K31" s="20">
        <v>5</v>
      </c>
      <c r="L31" s="20">
        <v>4</v>
      </c>
      <c r="M31" s="20">
        <v>5</v>
      </c>
      <c r="N31" s="20">
        <v>5</v>
      </c>
      <c r="O31" s="20">
        <v>5</v>
      </c>
      <c r="P31" s="21">
        <v>15</v>
      </c>
      <c r="Q31" s="18">
        <v>15</v>
      </c>
      <c r="R31" s="22">
        <v>0</v>
      </c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2">
        <v>16</v>
      </c>
      <c r="B32" s="18"/>
      <c r="C32" s="13" t="s">
        <v>563</v>
      </c>
      <c r="D32" s="20">
        <v>3</v>
      </c>
      <c r="E32" s="20">
        <v>5</v>
      </c>
      <c r="F32" s="20">
        <v>2</v>
      </c>
      <c r="G32" s="20">
        <v>3</v>
      </c>
      <c r="H32" s="20">
        <v>3</v>
      </c>
      <c r="I32" s="20">
        <v>3</v>
      </c>
      <c r="J32" s="20">
        <v>4</v>
      </c>
      <c r="K32" s="20">
        <v>4</v>
      </c>
      <c r="L32" s="20">
        <v>2</v>
      </c>
      <c r="M32" s="20">
        <v>5</v>
      </c>
      <c r="N32" s="20">
        <v>3</v>
      </c>
      <c r="O32" s="20">
        <v>3</v>
      </c>
      <c r="P32" s="21">
        <v>40</v>
      </c>
      <c r="Q32" s="18">
        <v>40</v>
      </c>
      <c r="R32" s="22">
        <v>0</v>
      </c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>
      <c r="A33" s="18">
        <v>17</v>
      </c>
      <c r="B33" s="18"/>
      <c r="C33" s="13" t="s">
        <v>564</v>
      </c>
      <c r="D33" s="20">
        <v>5</v>
      </c>
      <c r="E33" s="20">
        <v>4</v>
      </c>
      <c r="F33" s="20">
        <v>4</v>
      </c>
      <c r="G33" s="20">
        <v>5</v>
      </c>
      <c r="H33" s="20">
        <v>5</v>
      </c>
      <c r="I33" s="20">
        <v>5</v>
      </c>
      <c r="J33" s="20">
        <v>5</v>
      </c>
      <c r="K33" s="20">
        <v>4</v>
      </c>
      <c r="L33" s="20">
        <v>4</v>
      </c>
      <c r="M33" s="20">
        <v>5</v>
      </c>
      <c r="N33" s="20">
        <v>5</v>
      </c>
      <c r="O33" s="20">
        <v>4</v>
      </c>
      <c r="P33" s="21">
        <v>0</v>
      </c>
      <c r="Q33" s="18">
        <v>0</v>
      </c>
      <c r="R33" s="22">
        <v>0</v>
      </c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2">
        <v>18</v>
      </c>
      <c r="B34" s="18"/>
      <c r="C34" s="13" t="s">
        <v>565</v>
      </c>
      <c r="D34" s="20">
        <v>5</v>
      </c>
      <c r="E34" s="20">
        <v>5</v>
      </c>
      <c r="F34" s="20">
        <v>5</v>
      </c>
      <c r="G34" s="20">
        <v>5</v>
      </c>
      <c r="H34" s="20">
        <v>5</v>
      </c>
      <c r="I34" s="20">
        <v>5</v>
      </c>
      <c r="J34" s="20">
        <v>5</v>
      </c>
      <c r="K34" s="20">
        <v>4</v>
      </c>
      <c r="L34" s="20">
        <v>5</v>
      </c>
      <c r="M34" s="20">
        <v>5</v>
      </c>
      <c r="N34" s="20">
        <v>5</v>
      </c>
      <c r="O34" s="20">
        <v>4</v>
      </c>
      <c r="P34" s="21">
        <v>1</v>
      </c>
      <c r="Q34" s="18">
        <v>1</v>
      </c>
      <c r="R34" s="22">
        <v>0</v>
      </c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2">
        <v>19</v>
      </c>
      <c r="B35" s="18"/>
      <c r="C35" s="13" t="s">
        <v>566</v>
      </c>
      <c r="D35" s="20">
        <v>5</v>
      </c>
      <c r="E35" s="20">
        <v>5</v>
      </c>
      <c r="F35" s="20">
        <v>5</v>
      </c>
      <c r="G35" s="20">
        <v>5</v>
      </c>
      <c r="H35" s="20">
        <v>4</v>
      </c>
      <c r="I35" s="20">
        <v>5</v>
      </c>
      <c r="J35" s="20">
        <v>5</v>
      </c>
      <c r="K35" s="20">
        <v>4</v>
      </c>
      <c r="L35" s="20">
        <v>5</v>
      </c>
      <c r="M35" s="20">
        <v>5</v>
      </c>
      <c r="N35" s="20">
        <v>5</v>
      </c>
      <c r="O35" s="20">
        <v>5</v>
      </c>
      <c r="P35" s="21">
        <v>0</v>
      </c>
      <c r="Q35" s="18">
        <v>0</v>
      </c>
      <c r="R35" s="22">
        <v>0</v>
      </c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>
      <c r="A36" s="18">
        <v>20</v>
      </c>
      <c r="B36" s="18"/>
      <c r="C36" s="13" t="s">
        <v>567</v>
      </c>
      <c r="D36" s="20">
        <v>5</v>
      </c>
      <c r="E36" s="20">
        <v>5</v>
      </c>
      <c r="F36" s="20">
        <v>5</v>
      </c>
      <c r="G36" s="20">
        <v>5</v>
      </c>
      <c r="H36" s="20">
        <v>5</v>
      </c>
      <c r="I36" s="20">
        <v>4</v>
      </c>
      <c r="J36" s="20">
        <v>5</v>
      </c>
      <c r="K36" s="20">
        <v>4</v>
      </c>
      <c r="L36" s="20">
        <v>4</v>
      </c>
      <c r="M36" s="20">
        <v>5</v>
      </c>
      <c r="N36" s="20">
        <v>5</v>
      </c>
      <c r="O36" s="20">
        <v>4</v>
      </c>
      <c r="P36" s="21">
        <v>32</v>
      </c>
      <c r="Q36" s="18">
        <v>32</v>
      </c>
      <c r="R36" s="22">
        <v>0</v>
      </c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20.25" customHeight="1">
      <c r="A37" s="12">
        <v>21</v>
      </c>
      <c r="B37" s="12"/>
      <c r="C37" s="13" t="s">
        <v>568</v>
      </c>
      <c r="D37" s="14">
        <v>3</v>
      </c>
      <c r="E37" s="14">
        <v>5</v>
      </c>
      <c r="F37" s="14">
        <v>4</v>
      </c>
      <c r="G37" s="14">
        <v>4</v>
      </c>
      <c r="H37" s="14">
        <v>3</v>
      </c>
      <c r="I37" s="14">
        <v>4</v>
      </c>
      <c r="J37" s="14">
        <v>4</v>
      </c>
      <c r="K37" s="14">
        <v>4</v>
      </c>
      <c r="L37" s="14">
        <v>3</v>
      </c>
      <c r="M37" s="14">
        <v>5</v>
      </c>
      <c r="N37" s="14">
        <v>4</v>
      </c>
      <c r="O37" s="14">
        <v>4</v>
      </c>
      <c r="P37" s="39">
        <v>2</v>
      </c>
      <c r="Q37" s="12">
        <v>0</v>
      </c>
      <c r="R37" s="40">
        <v>2</v>
      </c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0.25" customHeight="1">
      <c r="A38" s="18">
        <v>22</v>
      </c>
      <c r="B38" s="18"/>
      <c r="C38" s="13" t="s">
        <v>569</v>
      </c>
      <c r="D38" s="20">
        <v>3</v>
      </c>
      <c r="E38" s="20">
        <v>4</v>
      </c>
      <c r="F38" s="20">
        <v>3</v>
      </c>
      <c r="G38" s="20">
        <v>3</v>
      </c>
      <c r="H38" s="20" t="s">
        <v>25</v>
      </c>
      <c r="I38" s="20">
        <v>3</v>
      </c>
      <c r="J38" s="20">
        <v>2</v>
      </c>
      <c r="K38" s="20">
        <v>3</v>
      </c>
      <c r="L38" s="20">
        <v>2</v>
      </c>
      <c r="M38" s="20">
        <v>5</v>
      </c>
      <c r="N38" s="20">
        <v>4</v>
      </c>
      <c r="O38" s="20" t="s">
        <v>25</v>
      </c>
      <c r="P38" s="21">
        <v>10</v>
      </c>
      <c r="Q38" s="18">
        <v>0</v>
      </c>
      <c r="R38" s="22">
        <v>10</v>
      </c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20.25" customHeight="1">
      <c r="A39" s="12">
        <v>23</v>
      </c>
      <c r="B39" s="18"/>
      <c r="C39" s="13" t="s">
        <v>570</v>
      </c>
      <c r="D39" s="20">
        <v>2</v>
      </c>
      <c r="E39" s="20">
        <v>2</v>
      </c>
      <c r="F39" s="20">
        <v>3</v>
      </c>
      <c r="G39" s="20">
        <v>3</v>
      </c>
      <c r="H39" s="20" t="s">
        <v>25</v>
      </c>
      <c r="I39" s="20">
        <v>3</v>
      </c>
      <c r="J39" s="20">
        <v>3</v>
      </c>
      <c r="K39" s="20">
        <v>3</v>
      </c>
      <c r="L39" s="20">
        <v>2</v>
      </c>
      <c r="M39" s="20">
        <v>5</v>
      </c>
      <c r="N39" s="20">
        <v>3</v>
      </c>
      <c r="O39" s="20">
        <v>4</v>
      </c>
      <c r="P39" s="21">
        <v>2</v>
      </c>
      <c r="Q39" s="18">
        <v>0</v>
      </c>
      <c r="R39" s="22">
        <v>2</v>
      </c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20.25" customHeight="1">
      <c r="A40" s="12">
        <v>24</v>
      </c>
      <c r="B40" s="18"/>
      <c r="C40" s="13" t="s">
        <v>571</v>
      </c>
      <c r="D40" s="20">
        <v>5</v>
      </c>
      <c r="E40" s="20">
        <v>4</v>
      </c>
      <c r="F40" s="20">
        <v>3</v>
      </c>
      <c r="G40" s="20">
        <v>4</v>
      </c>
      <c r="H40" s="20">
        <v>4</v>
      </c>
      <c r="I40" s="20">
        <v>4</v>
      </c>
      <c r="J40" s="20">
        <v>4</v>
      </c>
      <c r="K40" s="20">
        <v>3</v>
      </c>
      <c r="L40" s="20">
        <v>3</v>
      </c>
      <c r="M40" s="20">
        <v>5</v>
      </c>
      <c r="N40" s="20">
        <v>5</v>
      </c>
      <c r="O40" s="20">
        <v>3</v>
      </c>
      <c r="P40" s="21">
        <v>0</v>
      </c>
      <c r="Q40" s="18">
        <v>0</v>
      </c>
      <c r="R40" s="22">
        <v>0</v>
      </c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0.25" customHeight="1">
      <c r="A41" s="12">
        <v>25</v>
      </c>
      <c r="B41" s="18"/>
      <c r="C41" s="13" t="s">
        <v>572</v>
      </c>
      <c r="D41" s="20">
        <v>3</v>
      </c>
      <c r="E41" s="20">
        <v>2</v>
      </c>
      <c r="F41" s="20">
        <v>2</v>
      </c>
      <c r="G41" s="20">
        <v>2</v>
      </c>
      <c r="H41" s="20"/>
      <c r="I41" s="20"/>
      <c r="J41" s="20">
        <v>2</v>
      </c>
      <c r="K41" s="20"/>
      <c r="L41" s="20"/>
      <c r="M41" s="20">
        <v>5</v>
      </c>
      <c r="N41" s="20">
        <v>3</v>
      </c>
      <c r="O41" s="20"/>
      <c r="P41" s="21">
        <v>9</v>
      </c>
      <c r="Q41" s="18">
        <v>0</v>
      </c>
      <c r="R41" s="22">
        <v>9</v>
      </c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20.25" customHeight="1">
      <c r="A42" s="18">
        <v>26</v>
      </c>
      <c r="B42" s="18"/>
      <c r="C42" s="13" t="s">
        <v>573</v>
      </c>
      <c r="D42" s="20">
        <v>4</v>
      </c>
      <c r="E42" s="20">
        <v>5</v>
      </c>
      <c r="F42" s="20">
        <v>5</v>
      </c>
      <c r="G42" s="20">
        <v>3</v>
      </c>
      <c r="H42" s="20">
        <v>5</v>
      </c>
      <c r="I42" s="20"/>
      <c r="J42" s="20">
        <v>5</v>
      </c>
      <c r="K42" s="20">
        <v>4</v>
      </c>
      <c r="L42" s="20">
        <v>2</v>
      </c>
      <c r="M42" s="20">
        <v>5</v>
      </c>
      <c r="N42" s="20">
        <v>4</v>
      </c>
      <c r="O42" s="20">
        <v>5</v>
      </c>
      <c r="P42" s="21">
        <v>0</v>
      </c>
      <c r="Q42" s="18">
        <v>0</v>
      </c>
      <c r="R42" s="22">
        <v>0</v>
      </c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/>
      <c r="D43" s="25">
        <f t="shared" ref="D43:E43" si="0">(D46*5+D49*2)/(D46+D49)</f>
        <v>4.7692307692307692</v>
      </c>
      <c r="E43" s="25">
        <f t="shared" si="0"/>
        <v>4.5</v>
      </c>
      <c r="F43" s="25">
        <f t="shared" ref="F43:O43" si="1">AVERAGE(F17:F42)</f>
        <v>4.0769230769230766</v>
      </c>
      <c r="G43" s="25">
        <f t="shared" si="1"/>
        <v>4.1923076923076925</v>
      </c>
      <c r="H43" s="25">
        <f t="shared" si="1"/>
        <v>4.5</v>
      </c>
      <c r="I43" s="25">
        <f t="shared" si="1"/>
        <v>4.25</v>
      </c>
      <c r="J43" s="25">
        <f t="shared" si="1"/>
        <v>4.3461538461538458</v>
      </c>
      <c r="K43" s="25">
        <f t="shared" si="1"/>
        <v>4.2</v>
      </c>
      <c r="L43" s="25">
        <f t="shared" si="1"/>
        <v>3.7083333333333335</v>
      </c>
      <c r="M43" s="25">
        <f t="shared" si="1"/>
        <v>5</v>
      </c>
      <c r="N43" s="25">
        <f t="shared" si="1"/>
        <v>4.3461538461538458</v>
      </c>
      <c r="O43" s="25">
        <f t="shared" si="1"/>
        <v>4.125</v>
      </c>
      <c r="P43" s="26">
        <f>Q43+R43</f>
        <v>292</v>
      </c>
      <c r="Q43" s="26">
        <f>SUM(Q17:Q40)</f>
        <v>251</v>
      </c>
      <c r="R43" s="26">
        <f>SUM(R17:R42)</f>
        <v>41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customHeight="1">
      <c r="A44" s="23"/>
      <c r="B44" s="23"/>
      <c r="C44" s="24" t="s">
        <v>44</v>
      </c>
      <c r="D44" s="27">
        <f t="shared" ref="D44:O44" si="2">(D46+D47+D48)/SUM(D46:D49)*100</f>
        <v>96.15384615384616</v>
      </c>
      <c r="E44" s="27">
        <f t="shared" si="2"/>
        <v>88</v>
      </c>
      <c r="F44" s="27">
        <f t="shared" si="2"/>
        <v>88.461538461538453</v>
      </c>
      <c r="G44" s="27">
        <f t="shared" si="2"/>
        <v>96.15384615384616</v>
      </c>
      <c r="H44" s="27">
        <f t="shared" si="2"/>
        <v>88</v>
      </c>
      <c r="I44" s="27">
        <f t="shared" si="2"/>
        <v>95.833333333333343</v>
      </c>
      <c r="J44" s="27">
        <f t="shared" si="2"/>
        <v>92.307692307692307</v>
      </c>
      <c r="K44" s="27">
        <f t="shared" si="2"/>
        <v>100</v>
      </c>
      <c r="L44" s="27">
        <f t="shared" si="2"/>
        <v>76</v>
      </c>
      <c r="M44" s="27">
        <f t="shared" si="2"/>
        <v>100</v>
      </c>
      <c r="N44" s="27">
        <f t="shared" si="2"/>
        <v>100</v>
      </c>
      <c r="O44" s="27">
        <f t="shared" si="2"/>
        <v>96</v>
      </c>
      <c r="P44" s="23"/>
      <c r="Q44" s="23"/>
      <c r="R44" s="2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 customHeight="1">
      <c r="A45" s="23"/>
      <c r="B45" s="23"/>
      <c r="C45" s="24" t="s">
        <v>45</v>
      </c>
      <c r="D45" s="27">
        <f t="shared" ref="D45:O45" si="3">(D46+D47)/SUM(D46:D49)*100</f>
        <v>76.923076923076934</v>
      </c>
      <c r="E45" s="27">
        <f t="shared" si="3"/>
        <v>80</v>
      </c>
      <c r="F45" s="27">
        <f t="shared" si="3"/>
        <v>76.923076923076934</v>
      </c>
      <c r="G45" s="27">
        <f t="shared" si="3"/>
        <v>76.923076923076934</v>
      </c>
      <c r="H45" s="27">
        <f t="shared" si="3"/>
        <v>76</v>
      </c>
      <c r="I45" s="27">
        <f t="shared" si="3"/>
        <v>83.333333333333343</v>
      </c>
      <c r="J45" s="27">
        <f t="shared" si="3"/>
        <v>84.615384615384613</v>
      </c>
      <c r="K45" s="27">
        <f t="shared" si="3"/>
        <v>84</v>
      </c>
      <c r="L45" s="27">
        <f t="shared" si="3"/>
        <v>64</v>
      </c>
      <c r="M45" s="27">
        <f t="shared" si="3"/>
        <v>100</v>
      </c>
      <c r="N45" s="27">
        <f t="shared" si="3"/>
        <v>88.461538461538453</v>
      </c>
      <c r="O45" s="27">
        <f t="shared" si="3"/>
        <v>76</v>
      </c>
      <c r="P45" s="23"/>
      <c r="Q45" s="23"/>
      <c r="R45" s="2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 customHeight="1">
      <c r="A46" s="23"/>
      <c r="B46" s="23"/>
      <c r="C46" s="24">
        <v>5</v>
      </c>
      <c r="D46" s="28">
        <f t="shared" ref="D46:O46" si="4">COUNTIF(D$17:D$42,"5")</f>
        <v>12</v>
      </c>
      <c r="E46" s="28">
        <f t="shared" si="4"/>
        <v>15</v>
      </c>
      <c r="F46" s="28">
        <f t="shared" si="4"/>
        <v>11</v>
      </c>
      <c r="G46" s="28">
        <f t="shared" si="4"/>
        <v>12</v>
      </c>
      <c r="H46" s="28">
        <f t="shared" si="4"/>
        <v>14</v>
      </c>
      <c r="I46" s="28">
        <f t="shared" si="4"/>
        <v>11</v>
      </c>
      <c r="J46" s="28">
        <f t="shared" si="4"/>
        <v>15</v>
      </c>
      <c r="K46" s="28">
        <f t="shared" si="4"/>
        <v>9</v>
      </c>
      <c r="L46" s="28">
        <f t="shared" si="4"/>
        <v>6</v>
      </c>
      <c r="M46" s="28">
        <f t="shared" si="4"/>
        <v>26</v>
      </c>
      <c r="N46" s="28">
        <f t="shared" si="4"/>
        <v>12</v>
      </c>
      <c r="O46" s="28">
        <f t="shared" si="4"/>
        <v>8</v>
      </c>
      <c r="P46" s="23"/>
      <c r="Q46" s="23"/>
      <c r="R46" s="2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 customHeight="1">
      <c r="A47" s="23"/>
      <c r="B47" s="23"/>
      <c r="C47" s="24">
        <v>4</v>
      </c>
      <c r="D47" s="28">
        <f t="shared" ref="D47:O47" si="5">COUNTIF(D$17:D$42,"4")</f>
        <v>8</v>
      </c>
      <c r="E47" s="28">
        <f t="shared" si="5"/>
        <v>5</v>
      </c>
      <c r="F47" s="28">
        <f t="shared" si="5"/>
        <v>9</v>
      </c>
      <c r="G47" s="28">
        <f t="shared" si="5"/>
        <v>8</v>
      </c>
      <c r="H47" s="28">
        <f t="shared" si="5"/>
        <v>5</v>
      </c>
      <c r="I47" s="28">
        <f t="shared" si="5"/>
        <v>9</v>
      </c>
      <c r="J47" s="28">
        <f t="shared" si="5"/>
        <v>7</v>
      </c>
      <c r="K47" s="28">
        <f t="shared" si="5"/>
        <v>12</v>
      </c>
      <c r="L47" s="28">
        <f t="shared" si="5"/>
        <v>10</v>
      </c>
      <c r="M47" s="28">
        <f t="shared" si="5"/>
        <v>0</v>
      </c>
      <c r="N47" s="28">
        <f t="shared" si="5"/>
        <v>11</v>
      </c>
      <c r="O47" s="28">
        <f t="shared" si="5"/>
        <v>11</v>
      </c>
      <c r="P47" s="23"/>
      <c r="Q47" s="23"/>
      <c r="R47" s="2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 customHeight="1">
      <c r="A48" s="23"/>
      <c r="B48" s="23"/>
      <c r="C48" s="24">
        <v>3</v>
      </c>
      <c r="D48" s="28">
        <f t="shared" ref="D48:O48" si="6">COUNTIF(D$17:D$42,"3")</f>
        <v>5</v>
      </c>
      <c r="E48" s="28">
        <f t="shared" si="6"/>
        <v>2</v>
      </c>
      <c r="F48" s="28">
        <f t="shared" si="6"/>
        <v>3</v>
      </c>
      <c r="G48" s="28">
        <f t="shared" si="6"/>
        <v>5</v>
      </c>
      <c r="H48" s="28">
        <f t="shared" si="6"/>
        <v>3</v>
      </c>
      <c r="I48" s="28">
        <f t="shared" si="6"/>
        <v>3</v>
      </c>
      <c r="J48" s="28">
        <f t="shared" si="6"/>
        <v>2</v>
      </c>
      <c r="K48" s="28">
        <f t="shared" si="6"/>
        <v>4</v>
      </c>
      <c r="L48" s="28">
        <f t="shared" si="6"/>
        <v>3</v>
      </c>
      <c r="M48" s="28">
        <f t="shared" si="6"/>
        <v>0</v>
      </c>
      <c r="N48" s="28">
        <f t="shared" si="6"/>
        <v>3</v>
      </c>
      <c r="O48" s="28">
        <f t="shared" si="6"/>
        <v>5</v>
      </c>
      <c r="P48" s="23"/>
      <c r="Q48" s="23"/>
      <c r="R48" s="2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 customHeight="1">
      <c r="A49" s="23"/>
      <c r="B49" s="23"/>
      <c r="C49" s="24">
        <v>2</v>
      </c>
      <c r="D49" s="28">
        <f t="shared" ref="D49:O49" si="7">COUNTIF(D$17:D$42,"2")+COUNTIF(D$17:D$42,"н/а")</f>
        <v>1</v>
      </c>
      <c r="E49" s="28">
        <f t="shared" si="7"/>
        <v>3</v>
      </c>
      <c r="F49" s="28">
        <f t="shared" si="7"/>
        <v>3</v>
      </c>
      <c r="G49" s="28">
        <f t="shared" si="7"/>
        <v>1</v>
      </c>
      <c r="H49" s="28">
        <f t="shared" si="7"/>
        <v>3</v>
      </c>
      <c r="I49" s="28">
        <f t="shared" si="7"/>
        <v>1</v>
      </c>
      <c r="J49" s="28">
        <f t="shared" si="7"/>
        <v>2</v>
      </c>
      <c r="K49" s="28">
        <f t="shared" si="7"/>
        <v>0</v>
      </c>
      <c r="L49" s="28">
        <f t="shared" si="7"/>
        <v>6</v>
      </c>
      <c r="M49" s="28">
        <f t="shared" si="7"/>
        <v>0</v>
      </c>
      <c r="N49" s="28">
        <f t="shared" si="7"/>
        <v>0</v>
      </c>
      <c r="O49" s="28">
        <f t="shared" si="7"/>
        <v>1</v>
      </c>
      <c r="P49" s="23"/>
      <c r="Q49" s="23"/>
      <c r="R49" s="2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6.5" customHeight="1">
      <c r="A50" s="23"/>
      <c r="B50" s="23"/>
      <c r="C50" s="29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.75" customHeight="1">
      <c r="A51" s="137" t="s">
        <v>46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23"/>
      <c r="Q51" s="23"/>
      <c r="R51" s="2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20.25" customHeight="1">
      <c r="A52" s="137" t="s">
        <v>574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23"/>
      <c r="Q52" s="23"/>
      <c r="R52" s="2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>
      <c r="A54" s="23"/>
      <c r="B54" s="23"/>
      <c r="C54" s="29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>
      <c r="A55" s="23"/>
      <c r="B55" s="23"/>
      <c r="C55" s="139" t="s">
        <v>48</v>
      </c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23"/>
      <c r="P55" s="23"/>
      <c r="Q55" s="23"/>
      <c r="R55" s="2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>
      <c r="A56" s="23"/>
      <c r="B56" s="23"/>
      <c r="C56" s="133" t="s">
        <v>49</v>
      </c>
      <c r="D56" s="134"/>
      <c r="E56" s="134"/>
      <c r="F56" s="134"/>
      <c r="G56" s="134"/>
      <c r="H56" s="134"/>
      <c r="I56" s="134"/>
      <c r="J56" s="134"/>
      <c r="K56" s="134"/>
      <c r="L56" s="134"/>
      <c r="M56" s="135"/>
      <c r="N56" s="140">
        <f>SUM(E46:E49)</f>
        <v>25</v>
      </c>
      <c r="O56" s="135"/>
      <c r="P56" s="30"/>
      <c r="Q56" s="23"/>
      <c r="R56" s="2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>
      <c r="A57" s="23"/>
      <c r="B57" s="23"/>
      <c r="C57" s="133" t="s">
        <v>50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  <c r="N57" s="140"/>
      <c r="O57" s="135"/>
      <c r="P57" s="30"/>
      <c r="Q57" s="23"/>
      <c r="R57" s="2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>
      <c r="A58" s="23"/>
      <c r="B58" s="23"/>
      <c r="C58" s="133" t="s">
        <v>51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5"/>
      <c r="N58" s="140">
        <f>COUNTIF($B$17:$B$42,"ОТЛ")</f>
        <v>0</v>
      </c>
      <c r="O58" s="135"/>
      <c r="P58" s="30"/>
      <c r="Q58" s="23"/>
      <c r="R58" s="2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>
      <c r="A59" s="23"/>
      <c r="B59" s="23"/>
      <c r="C59" s="133" t="s">
        <v>52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5"/>
      <c r="N59" s="140">
        <f>COUNTIF($B$17:$B$42,"4-5")</f>
        <v>0</v>
      </c>
      <c r="O59" s="135"/>
      <c r="P59" s="30"/>
      <c r="Q59" s="23"/>
      <c r="R59" s="2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>
      <c r="A60" s="23"/>
      <c r="B60" s="23"/>
      <c r="C60" s="133" t="s">
        <v>53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5"/>
      <c r="N60" s="140">
        <f>COUNTIF($B$17:$B$42,"4")</f>
        <v>0</v>
      </c>
      <c r="O60" s="135"/>
      <c r="P60" s="30"/>
      <c r="Q60" s="23"/>
      <c r="R60" s="2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>
      <c r="A61" s="23"/>
      <c r="B61" s="23"/>
      <c r="C61" s="136" t="s">
        <v>54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5"/>
      <c r="N61" s="140">
        <f>COUNTIF($B$17:$B$42,"1/3")</f>
        <v>0</v>
      </c>
      <c r="O61" s="135"/>
      <c r="P61" s="30"/>
      <c r="Q61" s="23"/>
      <c r="R61" s="2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>
      <c r="A62" s="23"/>
      <c r="B62" s="23"/>
      <c r="C62" s="133" t="s">
        <v>55</v>
      </c>
      <c r="D62" s="134"/>
      <c r="E62" s="134"/>
      <c r="F62" s="134"/>
      <c r="G62" s="134"/>
      <c r="H62" s="134"/>
      <c r="I62" s="134"/>
      <c r="J62" s="134"/>
      <c r="K62" s="134"/>
      <c r="L62" s="134"/>
      <c r="M62" s="135"/>
      <c r="N62" s="140">
        <f>COUNTIF($B$17:$B$42,"НСП")</f>
        <v>0</v>
      </c>
      <c r="O62" s="135"/>
      <c r="P62" s="30"/>
      <c r="Q62" s="23"/>
      <c r="R62" s="2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>
      <c r="A63" s="23"/>
      <c r="B63" s="23"/>
      <c r="C63" s="133" t="s">
        <v>56</v>
      </c>
      <c r="D63" s="134"/>
      <c r="E63" s="134"/>
      <c r="F63" s="134"/>
      <c r="G63" s="134"/>
      <c r="H63" s="134"/>
      <c r="I63" s="134"/>
      <c r="J63" s="134"/>
      <c r="K63" s="134"/>
      <c r="L63" s="134"/>
      <c r="M63" s="135"/>
      <c r="N63" s="141">
        <f t="shared" ref="N63:N64" si="8">AVERAGE(D44:O44)</f>
        <v>93.075854700854691</v>
      </c>
      <c r="O63" s="135"/>
      <c r="P63" s="30"/>
      <c r="Q63" s="23"/>
      <c r="R63" s="2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>
      <c r="A64" s="23"/>
      <c r="B64" s="23"/>
      <c r="C64" s="133" t="s">
        <v>57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5"/>
      <c r="N64" s="141">
        <f t="shared" si="8"/>
        <v>80.598290598290603</v>
      </c>
      <c r="O64" s="135"/>
      <c r="P64" s="30"/>
      <c r="Q64" s="23"/>
      <c r="R64" s="2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>
      <c r="A65" s="23"/>
      <c r="B65" s="23"/>
      <c r="C65" s="133" t="s">
        <v>58</v>
      </c>
      <c r="D65" s="134"/>
      <c r="E65" s="134"/>
      <c r="F65" s="134"/>
      <c r="G65" s="134"/>
      <c r="H65" s="134"/>
      <c r="I65" s="134"/>
      <c r="J65" s="134"/>
      <c r="K65" s="134"/>
      <c r="L65" s="134"/>
      <c r="M65" s="135"/>
      <c r="N65" s="141">
        <f>AVERAGE(D43:O43)</f>
        <v>4.3345085470085474</v>
      </c>
      <c r="O65" s="135"/>
      <c r="P65" s="30"/>
      <c r="Q65" s="23"/>
      <c r="R65" s="2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6.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</row>
    <row r="70" spans="1:3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</row>
    <row r="267" spans="1:36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</row>
    <row r="268" spans="1:36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</row>
    <row r="269" spans="1:36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</row>
    <row r="270" spans="1:36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</row>
    <row r="271" spans="1:36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</row>
    <row r="272" spans="1:36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</row>
    <row r="273" spans="1:36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</row>
    <row r="274" spans="1:36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</row>
    <row r="275" spans="1:36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</row>
    <row r="276" spans="1:3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</row>
    <row r="277" spans="1:36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</row>
    <row r="278" spans="1:36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</row>
    <row r="279" spans="1:36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</row>
    <row r="280" spans="1:36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</row>
    <row r="281" spans="1:36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</row>
    <row r="282" spans="1:36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</row>
    <row r="283" spans="1:36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</row>
    <row r="284" spans="1:36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</row>
    <row r="285" spans="1:36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</row>
    <row r="286" spans="1:3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</row>
    <row r="287" spans="1:36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</row>
    <row r="288" spans="1:36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</row>
    <row r="289" spans="1:36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</row>
    <row r="290" spans="1:36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</row>
    <row r="291" spans="1:36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</row>
    <row r="292" spans="1:36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</row>
    <row r="293" spans="1:36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</row>
    <row r="294" spans="1:36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</row>
    <row r="295" spans="1:36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</row>
    <row r="296" spans="1:3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</row>
    <row r="297" spans="1:36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</row>
    <row r="298" spans="1:36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</row>
    <row r="299" spans="1:36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</row>
    <row r="300" spans="1:36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</row>
    <row r="301" spans="1:36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</row>
    <row r="302" spans="1:36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</row>
    <row r="303" spans="1:36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</row>
    <row r="304" spans="1:36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</row>
    <row r="305" spans="1:36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</row>
    <row r="306" spans="1:3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</row>
    <row r="307" spans="1:36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</row>
    <row r="308" spans="1:36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</row>
    <row r="309" spans="1:36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</row>
    <row r="310" spans="1:36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</row>
    <row r="311" spans="1:36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</row>
    <row r="312" spans="1:36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</row>
    <row r="313" spans="1:36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</row>
    <row r="314" spans="1:36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</row>
    <row r="315" spans="1:36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</row>
    <row r="316" spans="1:3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</row>
    <row r="317" spans="1:36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</row>
    <row r="318" spans="1:36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</row>
    <row r="319" spans="1:36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</row>
    <row r="320" spans="1:36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</row>
    <row r="321" spans="1:36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</row>
    <row r="322" spans="1:36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</row>
    <row r="323" spans="1:36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</row>
    <row r="324" spans="1:36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</row>
    <row r="325" spans="1:36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</row>
    <row r="326" spans="1:3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</row>
    <row r="327" spans="1:36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</row>
    <row r="328" spans="1:36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</row>
    <row r="329" spans="1:36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</row>
    <row r="330" spans="1:36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</row>
    <row r="331" spans="1:36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</row>
    <row r="332" spans="1:36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</row>
    <row r="333" spans="1:36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</row>
    <row r="334" spans="1:36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</row>
    <row r="335" spans="1:36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</row>
    <row r="336" spans="1: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</row>
    <row r="337" spans="1:36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</row>
    <row r="338" spans="1:36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</row>
    <row r="339" spans="1:36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</row>
    <row r="340" spans="1:36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</row>
    <row r="341" spans="1:36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</row>
    <row r="342" spans="1:36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</row>
    <row r="343" spans="1:36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</row>
    <row r="344" spans="1:36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</row>
    <row r="345" spans="1:36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</row>
    <row r="346" spans="1:3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</row>
    <row r="347" spans="1:36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</row>
    <row r="348" spans="1:36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</row>
    <row r="349" spans="1:36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</row>
    <row r="350" spans="1:36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</row>
    <row r="351" spans="1:36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</row>
    <row r="352" spans="1:36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</row>
    <row r="353" spans="1:36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</row>
    <row r="354" spans="1:36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</row>
    <row r="355" spans="1:36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</row>
    <row r="356" spans="1:3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</row>
    <row r="357" spans="1:36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</row>
    <row r="358" spans="1:36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</row>
    <row r="359" spans="1:36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</row>
    <row r="360" spans="1:36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</row>
    <row r="361" spans="1:36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</row>
    <row r="362" spans="1:36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</row>
    <row r="363" spans="1:36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</row>
    <row r="364" spans="1:36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</row>
    <row r="365" spans="1:36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</row>
    <row r="366" spans="1:3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</row>
    <row r="367" spans="1:36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</row>
    <row r="368" spans="1:36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</row>
    <row r="369" spans="1:36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</row>
    <row r="370" spans="1:36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</row>
    <row r="371" spans="1:36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</row>
    <row r="372" spans="1:36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</row>
    <row r="373" spans="1:36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</row>
    <row r="374" spans="1:36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</row>
    <row r="375" spans="1:36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</row>
    <row r="376" spans="1:3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</row>
    <row r="377" spans="1:36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</row>
    <row r="378" spans="1:36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</row>
    <row r="379" spans="1:36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</row>
    <row r="380" spans="1:36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</row>
    <row r="381" spans="1:36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</row>
    <row r="382" spans="1:36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</row>
    <row r="383" spans="1:36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</row>
    <row r="384" spans="1:36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</row>
    <row r="385" spans="1:36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</row>
    <row r="386" spans="1:3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</row>
    <row r="387" spans="1:36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</row>
    <row r="388" spans="1:36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</row>
    <row r="389" spans="1:36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</row>
    <row r="390" spans="1:36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</row>
    <row r="391" spans="1:36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</row>
    <row r="392" spans="1:36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</row>
    <row r="393" spans="1:36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</row>
    <row r="394" spans="1:36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</row>
    <row r="395" spans="1:36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</row>
    <row r="396" spans="1:3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</row>
    <row r="397" spans="1:36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</row>
    <row r="398" spans="1:36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</row>
    <row r="399" spans="1:36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</row>
    <row r="400" spans="1:36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</row>
    <row r="401" spans="1:36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</row>
    <row r="402" spans="1:36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</row>
    <row r="403" spans="1:36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</row>
    <row r="404" spans="1:36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</row>
    <row r="405" spans="1:36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</row>
    <row r="406" spans="1:3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</row>
    <row r="407" spans="1:36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</row>
    <row r="408" spans="1:36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</row>
    <row r="409" spans="1:36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</row>
    <row r="410" spans="1:36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</row>
    <row r="411" spans="1:36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</row>
    <row r="412" spans="1:36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</row>
    <row r="413" spans="1:36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</row>
    <row r="414" spans="1:36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</row>
    <row r="415" spans="1:36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</row>
    <row r="416" spans="1:3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</row>
    <row r="417" spans="1:36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</row>
    <row r="418" spans="1:36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</row>
    <row r="419" spans="1:36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</row>
    <row r="420" spans="1:36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</row>
    <row r="421" spans="1:36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</row>
    <row r="422" spans="1:36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</row>
    <row r="423" spans="1:36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</row>
    <row r="424" spans="1:36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</row>
    <row r="425" spans="1:36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</row>
    <row r="426" spans="1:3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</row>
    <row r="427" spans="1:36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</row>
    <row r="428" spans="1:36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</row>
    <row r="429" spans="1:36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</row>
    <row r="430" spans="1:36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</row>
    <row r="431" spans="1:36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</row>
    <row r="432" spans="1:36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</row>
    <row r="433" spans="1:36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</row>
    <row r="434" spans="1:36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</row>
    <row r="435" spans="1:36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</row>
    <row r="436" spans="1: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</row>
    <row r="437" spans="1:36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</row>
    <row r="438" spans="1:36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</row>
    <row r="439" spans="1:36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</row>
    <row r="440" spans="1:36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</row>
    <row r="441" spans="1:36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</row>
    <row r="442" spans="1:36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</row>
    <row r="443" spans="1:36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</row>
    <row r="444" spans="1:36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</row>
    <row r="445" spans="1:36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</row>
    <row r="446" spans="1:3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</row>
    <row r="447" spans="1:36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</row>
    <row r="448" spans="1:36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</row>
    <row r="449" spans="1:36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</row>
    <row r="450" spans="1:36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</row>
    <row r="451" spans="1:36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</row>
    <row r="452" spans="1:36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</row>
    <row r="453" spans="1:36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</row>
    <row r="454" spans="1:36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</row>
    <row r="455" spans="1:36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</row>
    <row r="456" spans="1:3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</row>
    <row r="457" spans="1:36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</row>
    <row r="458" spans="1:36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</row>
    <row r="459" spans="1:36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</row>
    <row r="460" spans="1:36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</row>
    <row r="461" spans="1:36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</row>
    <row r="462" spans="1:36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</row>
    <row r="463" spans="1:36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</row>
    <row r="464" spans="1:36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</row>
    <row r="465" spans="1:36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</row>
    <row r="466" spans="1:3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</row>
    <row r="467" spans="1:36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</row>
    <row r="468" spans="1:36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</row>
    <row r="469" spans="1:36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</row>
    <row r="470" spans="1:36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</row>
    <row r="471" spans="1:36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</row>
    <row r="472" spans="1:36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</row>
    <row r="473" spans="1:36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</row>
    <row r="474" spans="1:36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</row>
    <row r="475" spans="1:36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</row>
    <row r="476" spans="1:3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</row>
    <row r="477" spans="1:36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</row>
    <row r="478" spans="1:36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</row>
    <row r="479" spans="1:36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</row>
    <row r="480" spans="1:36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</row>
    <row r="481" spans="1:36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</row>
    <row r="482" spans="1:36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</row>
    <row r="483" spans="1:36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</row>
    <row r="484" spans="1:36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</row>
    <row r="485" spans="1:36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</row>
    <row r="486" spans="1:3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</row>
    <row r="487" spans="1:36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</row>
    <row r="488" spans="1:36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</row>
    <row r="489" spans="1:36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</row>
    <row r="490" spans="1:36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</row>
    <row r="491" spans="1:36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</row>
    <row r="492" spans="1:36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</row>
    <row r="493" spans="1:36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</row>
    <row r="494" spans="1:36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</row>
    <row r="495" spans="1:36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</row>
    <row r="496" spans="1:3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</row>
    <row r="497" spans="1:36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</row>
    <row r="498" spans="1:36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</row>
    <row r="499" spans="1:36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</row>
    <row r="500" spans="1:36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</row>
    <row r="501" spans="1:36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</row>
    <row r="502" spans="1:36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</row>
    <row r="503" spans="1:36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</row>
    <row r="504" spans="1:36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</row>
    <row r="505" spans="1:36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</row>
    <row r="506" spans="1:3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</row>
    <row r="507" spans="1:36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</row>
    <row r="508" spans="1:36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</row>
    <row r="509" spans="1:36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</row>
    <row r="510" spans="1:36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</row>
    <row r="511" spans="1:36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</row>
    <row r="512" spans="1:36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</row>
    <row r="513" spans="1:36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</row>
    <row r="514" spans="1:36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</row>
    <row r="515" spans="1:36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</row>
    <row r="516" spans="1:3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</row>
    <row r="517" spans="1:36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</row>
    <row r="518" spans="1:36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</row>
    <row r="519" spans="1:36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</row>
    <row r="520" spans="1:36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</row>
    <row r="521" spans="1:36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</row>
    <row r="522" spans="1:36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</row>
    <row r="523" spans="1:36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</row>
    <row r="524" spans="1:36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</row>
    <row r="525" spans="1:36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</row>
    <row r="526" spans="1:3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</row>
    <row r="527" spans="1:36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</row>
    <row r="528" spans="1:36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</row>
    <row r="529" spans="1:36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</row>
    <row r="530" spans="1:36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</row>
    <row r="531" spans="1:36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</row>
    <row r="532" spans="1:36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</row>
    <row r="533" spans="1:36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</row>
    <row r="534" spans="1:36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</row>
    <row r="535" spans="1:36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</row>
    <row r="536" spans="1: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</row>
    <row r="537" spans="1:36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</row>
    <row r="538" spans="1:36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</row>
    <row r="539" spans="1:36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</row>
    <row r="540" spans="1:36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</row>
    <row r="541" spans="1:36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</row>
    <row r="542" spans="1:36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</row>
    <row r="543" spans="1:36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</row>
    <row r="544" spans="1:36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</row>
    <row r="545" spans="1:36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</row>
    <row r="546" spans="1:3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</row>
    <row r="547" spans="1:36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</row>
    <row r="548" spans="1:36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</row>
    <row r="549" spans="1:36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</row>
    <row r="550" spans="1:36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</row>
    <row r="551" spans="1:36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</row>
    <row r="552" spans="1:36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</row>
    <row r="553" spans="1:36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</row>
    <row r="554" spans="1:36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</row>
    <row r="555" spans="1:36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</row>
    <row r="556" spans="1:3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</row>
    <row r="557" spans="1:36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</row>
    <row r="558" spans="1:36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</row>
    <row r="559" spans="1:36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</row>
    <row r="560" spans="1:36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</row>
    <row r="561" spans="1:36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</row>
    <row r="562" spans="1:36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</row>
    <row r="563" spans="1:36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</row>
    <row r="564" spans="1:36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</row>
    <row r="565" spans="1:36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</row>
    <row r="566" spans="1:3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</row>
    <row r="567" spans="1:36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</row>
    <row r="568" spans="1:36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</row>
    <row r="569" spans="1:36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</row>
    <row r="570" spans="1:36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</row>
    <row r="571" spans="1:36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</row>
    <row r="572" spans="1:36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</row>
    <row r="573" spans="1:36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</row>
    <row r="574" spans="1:36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</row>
    <row r="575" spans="1:36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</row>
    <row r="576" spans="1:3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</row>
    <row r="577" spans="1:36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</row>
    <row r="578" spans="1:36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</row>
    <row r="579" spans="1:36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</row>
    <row r="580" spans="1:36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</row>
    <row r="581" spans="1:36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</row>
    <row r="582" spans="1:36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</row>
    <row r="583" spans="1:36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</row>
    <row r="584" spans="1:36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</row>
    <row r="585" spans="1:36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</row>
    <row r="586" spans="1:3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</row>
    <row r="587" spans="1:36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</row>
    <row r="588" spans="1:36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</row>
    <row r="589" spans="1:36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</row>
    <row r="590" spans="1:36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</row>
    <row r="591" spans="1:36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</row>
    <row r="592" spans="1:36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</row>
    <row r="593" spans="1:36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</row>
    <row r="594" spans="1:36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</row>
    <row r="595" spans="1:36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</row>
    <row r="596" spans="1:3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</row>
    <row r="597" spans="1:36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</row>
    <row r="598" spans="1:36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</row>
    <row r="599" spans="1:36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</row>
    <row r="600" spans="1:36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</row>
    <row r="601" spans="1:36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</row>
    <row r="602" spans="1:36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</row>
    <row r="603" spans="1:36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</row>
    <row r="604" spans="1:36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</row>
    <row r="605" spans="1:36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</row>
    <row r="606" spans="1:3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</row>
    <row r="607" spans="1:36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</row>
    <row r="608" spans="1:36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</row>
    <row r="609" spans="1:36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</row>
    <row r="610" spans="1:36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</row>
    <row r="611" spans="1:36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</row>
    <row r="612" spans="1:36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</row>
    <row r="613" spans="1:36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</row>
    <row r="614" spans="1:36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</row>
    <row r="615" spans="1:36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</row>
    <row r="616" spans="1:3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</row>
    <row r="617" spans="1:36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</row>
    <row r="618" spans="1:36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</row>
    <row r="619" spans="1:36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</row>
    <row r="620" spans="1:36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</row>
    <row r="621" spans="1:36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</row>
    <row r="622" spans="1:36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</row>
    <row r="623" spans="1:36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</row>
    <row r="624" spans="1:36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</row>
    <row r="625" spans="1:36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</row>
    <row r="626" spans="1:3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</row>
    <row r="627" spans="1:36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</row>
    <row r="628" spans="1:36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</row>
    <row r="629" spans="1:36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</row>
    <row r="630" spans="1:36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</row>
    <row r="631" spans="1:36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</row>
    <row r="632" spans="1:36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</row>
    <row r="633" spans="1:36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</row>
    <row r="634" spans="1:36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</row>
    <row r="635" spans="1:36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</row>
    <row r="636" spans="1: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</row>
    <row r="637" spans="1:36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</row>
    <row r="638" spans="1:36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</row>
    <row r="639" spans="1:36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</row>
    <row r="640" spans="1:36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</row>
    <row r="641" spans="1:36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</row>
    <row r="642" spans="1:36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</row>
    <row r="643" spans="1:36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</row>
    <row r="644" spans="1:36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</row>
    <row r="645" spans="1:36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</row>
    <row r="646" spans="1:3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</row>
    <row r="647" spans="1:36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</row>
    <row r="648" spans="1:36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</row>
    <row r="649" spans="1:36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</row>
    <row r="650" spans="1:36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</row>
    <row r="651" spans="1:36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</row>
    <row r="652" spans="1:36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</row>
    <row r="653" spans="1:36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</row>
    <row r="654" spans="1:36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</row>
    <row r="655" spans="1:36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</row>
    <row r="656" spans="1:3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</row>
    <row r="657" spans="1:36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</row>
    <row r="658" spans="1:36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</row>
    <row r="659" spans="1:36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</row>
    <row r="660" spans="1:36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</row>
    <row r="661" spans="1:36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</row>
    <row r="662" spans="1:36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</row>
    <row r="663" spans="1:36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</row>
    <row r="664" spans="1:36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</row>
    <row r="665" spans="1:36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</row>
    <row r="666" spans="1:3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</row>
    <row r="667" spans="1:36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</row>
    <row r="668" spans="1:36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</row>
    <row r="669" spans="1:36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</row>
    <row r="670" spans="1:36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</row>
    <row r="671" spans="1:36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</row>
    <row r="672" spans="1:36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</row>
    <row r="673" spans="1:36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</row>
    <row r="674" spans="1:36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</row>
    <row r="675" spans="1:36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</row>
    <row r="676" spans="1:3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</row>
    <row r="677" spans="1:36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</row>
    <row r="678" spans="1:36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</row>
    <row r="679" spans="1:36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</row>
    <row r="680" spans="1:36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</row>
    <row r="681" spans="1:36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</row>
    <row r="682" spans="1:36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</row>
    <row r="683" spans="1:36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</row>
    <row r="684" spans="1:36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</row>
    <row r="685" spans="1:36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</row>
    <row r="686" spans="1:3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</row>
    <row r="687" spans="1:36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</row>
    <row r="688" spans="1:36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</row>
    <row r="689" spans="1:36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</row>
    <row r="690" spans="1:36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</row>
    <row r="691" spans="1:36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</row>
    <row r="692" spans="1:36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</row>
    <row r="693" spans="1:36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</row>
    <row r="694" spans="1:36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</row>
    <row r="695" spans="1:36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</row>
    <row r="696" spans="1:3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</row>
    <row r="697" spans="1:36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</row>
    <row r="698" spans="1:36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</row>
    <row r="699" spans="1:36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</row>
    <row r="700" spans="1:36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</row>
    <row r="701" spans="1:36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</row>
    <row r="702" spans="1:36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</row>
    <row r="703" spans="1:36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</row>
    <row r="704" spans="1:36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</row>
    <row r="705" spans="1:36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</row>
    <row r="706" spans="1:3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</row>
    <row r="707" spans="1:36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</row>
    <row r="708" spans="1:36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</row>
    <row r="709" spans="1:36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</row>
    <row r="710" spans="1:36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</row>
    <row r="711" spans="1:36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</row>
    <row r="712" spans="1:36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</row>
    <row r="713" spans="1:36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</row>
    <row r="714" spans="1:36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</row>
    <row r="715" spans="1:36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</row>
    <row r="716" spans="1:3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</row>
    <row r="717" spans="1:36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</row>
    <row r="718" spans="1:36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</row>
    <row r="719" spans="1:36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</row>
    <row r="720" spans="1:36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</row>
    <row r="721" spans="1:36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</row>
    <row r="722" spans="1:36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</row>
    <row r="723" spans="1:36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</row>
    <row r="724" spans="1:36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</row>
    <row r="725" spans="1:36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</row>
    <row r="726" spans="1:3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</row>
    <row r="727" spans="1:36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</row>
    <row r="728" spans="1:36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</row>
    <row r="729" spans="1:36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</row>
    <row r="730" spans="1:36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</row>
    <row r="731" spans="1:36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</row>
    <row r="732" spans="1:36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</row>
    <row r="733" spans="1:36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</row>
    <row r="734" spans="1:36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</row>
    <row r="735" spans="1:36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</row>
    <row r="736" spans="1: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</row>
    <row r="737" spans="1:36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</row>
    <row r="738" spans="1:36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</row>
    <row r="739" spans="1:36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</row>
    <row r="740" spans="1:36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</row>
    <row r="741" spans="1:36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</row>
    <row r="742" spans="1:36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</row>
    <row r="743" spans="1:36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</row>
    <row r="744" spans="1:36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</row>
    <row r="745" spans="1:36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</row>
    <row r="746" spans="1:3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</row>
    <row r="747" spans="1:36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</row>
    <row r="748" spans="1:36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</row>
    <row r="749" spans="1:36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</row>
    <row r="750" spans="1:36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</row>
    <row r="751" spans="1:36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</row>
    <row r="752" spans="1:36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</row>
    <row r="753" spans="1:36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</row>
    <row r="754" spans="1:36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</row>
    <row r="755" spans="1:36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</row>
    <row r="756" spans="1:3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</row>
    <row r="757" spans="1:36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</row>
    <row r="758" spans="1:36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</row>
    <row r="759" spans="1:36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</row>
    <row r="760" spans="1:36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</row>
    <row r="761" spans="1:36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</row>
    <row r="762" spans="1:36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</row>
    <row r="763" spans="1:36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</row>
    <row r="764" spans="1:36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</row>
    <row r="765" spans="1:36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</row>
    <row r="766" spans="1:3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</row>
    <row r="767" spans="1:36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</row>
    <row r="768" spans="1:36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</row>
    <row r="769" spans="1:36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</row>
    <row r="770" spans="1:36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</row>
    <row r="771" spans="1:36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</row>
    <row r="772" spans="1:36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</row>
    <row r="773" spans="1:36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</row>
    <row r="774" spans="1:36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</row>
    <row r="775" spans="1:36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</row>
    <row r="776" spans="1:3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</row>
    <row r="777" spans="1:36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</row>
    <row r="778" spans="1:36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</row>
    <row r="779" spans="1:36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</row>
    <row r="780" spans="1:36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</row>
    <row r="781" spans="1:36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</row>
    <row r="782" spans="1:36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</row>
    <row r="783" spans="1:36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</row>
    <row r="784" spans="1:36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</row>
    <row r="785" spans="1:36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</row>
    <row r="786" spans="1:3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</row>
    <row r="787" spans="1:36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</row>
    <row r="788" spans="1:36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</row>
    <row r="789" spans="1:36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</row>
    <row r="790" spans="1:36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</row>
    <row r="791" spans="1:36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</row>
    <row r="792" spans="1:36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</row>
    <row r="793" spans="1:36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</row>
    <row r="794" spans="1:36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</row>
    <row r="795" spans="1:36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</row>
    <row r="796" spans="1:3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</row>
    <row r="797" spans="1:36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</row>
    <row r="798" spans="1:36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</row>
    <row r="799" spans="1:36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</row>
    <row r="800" spans="1:36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</row>
    <row r="801" spans="1:36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</row>
    <row r="802" spans="1:36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</row>
    <row r="803" spans="1:36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</row>
    <row r="804" spans="1:36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</row>
    <row r="805" spans="1:36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</row>
    <row r="806" spans="1:3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</row>
    <row r="807" spans="1:36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</row>
    <row r="808" spans="1:36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</row>
    <row r="809" spans="1:36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</row>
    <row r="810" spans="1:36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</row>
    <row r="811" spans="1:36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</row>
    <row r="812" spans="1:36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</row>
    <row r="813" spans="1:36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</row>
    <row r="814" spans="1:36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</row>
    <row r="815" spans="1:36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</row>
    <row r="816" spans="1:3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</row>
    <row r="817" spans="1:36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</row>
    <row r="818" spans="1:36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</row>
    <row r="819" spans="1:36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</row>
    <row r="820" spans="1:36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</row>
    <row r="821" spans="1:36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</row>
    <row r="822" spans="1:36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</row>
    <row r="823" spans="1:36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</row>
    <row r="824" spans="1:36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</row>
    <row r="825" spans="1:36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</row>
    <row r="826" spans="1:3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</row>
    <row r="827" spans="1:36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</row>
    <row r="828" spans="1:36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</row>
    <row r="829" spans="1:36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</row>
    <row r="830" spans="1:36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</row>
    <row r="831" spans="1:36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</row>
    <row r="832" spans="1:36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</row>
    <row r="833" spans="1:36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</row>
    <row r="834" spans="1:36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</row>
    <row r="835" spans="1:36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</row>
    <row r="836" spans="1: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</row>
    <row r="837" spans="1:36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</row>
    <row r="838" spans="1:36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</row>
    <row r="839" spans="1:36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</row>
    <row r="840" spans="1:36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</row>
    <row r="841" spans="1:36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</row>
    <row r="842" spans="1:36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</row>
    <row r="843" spans="1:36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</row>
    <row r="844" spans="1:36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</row>
    <row r="845" spans="1:36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</row>
    <row r="846" spans="1:3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</row>
    <row r="847" spans="1:36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</row>
    <row r="848" spans="1:36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</row>
    <row r="849" spans="1:36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</row>
    <row r="850" spans="1:36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</row>
    <row r="851" spans="1:36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</row>
    <row r="852" spans="1:36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</row>
    <row r="853" spans="1:36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</row>
    <row r="854" spans="1:36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</row>
    <row r="855" spans="1:36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</row>
    <row r="856" spans="1:3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</row>
    <row r="857" spans="1:36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</row>
    <row r="858" spans="1:36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</row>
    <row r="859" spans="1:36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</row>
    <row r="860" spans="1:36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</row>
    <row r="861" spans="1:36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</row>
    <row r="862" spans="1:36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</row>
    <row r="863" spans="1:36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</row>
    <row r="864" spans="1:36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</row>
    <row r="865" spans="1:36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</row>
    <row r="866" spans="1:3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</row>
    <row r="867" spans="1:36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</row>
    <row r="868" spans="1:36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</row>
    <row r="869" spans="1:36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</row>
    <row r="870" spans="1:36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</row>
    <row r="871" spans="1:36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</row>
    <row r="872" spans="1:36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</row>
    <row r="873" spans="1:36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</row>
    <row r="874" spans="1:36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</row>
    <row r="875" spans="1:36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</row>
    <row r="876" spans="1:3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</row>
    <row r="877" spans="1:36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</row>
    <row r="878" spans="1:36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</row>
    <row r="879" spans="1:36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</row>
    <row r="880" spans="1:36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</row>
    <row r="881" spans="1:36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</row>
    <row r="882" spans="1:36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</row>
    <row r="883" spans="1:36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</row>
    <row r="884" spans="1:36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</row>
    <row r="885" spans="1:36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</row>
    <row r="886" spans="1:3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</row>
    <row r="887" spans="1:36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</row>
    <row r="888" spans="1:36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</row>
    <row r="889" spans="1:36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</row>
    <row r="890" spans="1:36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</row>
    <row r="891" spans="1:36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</row>
    <row r="892" spans="1:36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</row>
    <row r="893" spans="1:36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</row>
    <row r="894" spans="1:36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</row>
    <row r="895" spans="1:36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</row>
    <row r="896" spans="1:3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</row>
    <row r="897" spans="1:36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</row>
    <row r="898" spans="1:36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</row>
    <row r="899" spans="1:36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</row>
    <row r="900" spans="1:36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</row>
    <row r="901" spans="1:36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</row>
    <row r="902" spans="1:36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</row>
    <row r="903" spans="1:36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</row>
    <row r="904" spans="1:36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</row>
    <row r="905" spans="1:36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</row>
    <row r="906" spans="1:3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</row>
    <row r="907" spans="1:36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</row>
    <row r="908" spans="1:36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</row>
    <row r="909" spans="1:36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</row>
    <row r="910" spans="1:36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</row>
    <row r="911" spans="1:36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</row>
    <row r="912" spans="1:36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</row>
    <row r="913" spans="1:36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</row>
    <row r="914" spans="1:36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</row>
    <row r="915" spans="1:36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</row>
    <row r="916" spans="1:3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</row>
    <row r="917" spans="1:36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</row>
    <row r="918" spans="1:36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</row>
    <row r="919" spans="1:36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</row>
    <row r="920" spans="1:36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</row>
    <row r="921" spans="1:36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</row>
    <row r="922" spans="1:36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</row>
    <row r="923" spans="1:36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</row>
    <row r="924" spans="1:36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</row>
    <row r="925" spans="1:36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</row>
    <row r="926" spans="1:3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</row>
    <row r="927" spans="1:36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</row>
    <row r="928" spans="1:36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</row>
    <row r="929" spans="1:36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</row>
    <row r="930" spans="1:36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</row>
    <row r="931" spans="1:36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</row>
    <row r="932" spans="1:36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</row>
    <row r="933" spans="1:36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</row>
    <row r="934" spans="1:36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</row>
    <row r="935" spans="1:36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</row>
    <row r="936" spans="1: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</row>
    <row r="937" spans="1:36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</row>
    <row r="938" spans="1:36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</row>
    <row r="939" spans="1:36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</row>
    <row r="940" spans="1:36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</row>
    <row r="941" spans="1:36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</row>
    <row r="942" spans="1:36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</row>
    <row r="943" spans="1:36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</row>
    <row r="944" spans="1:36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</row>
    <row r="945" spans="1:36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</row>
    <row r="946" spans="1:3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</row>
    <row r="947" spans="1:36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</row>
    <row r="948" spans="1:36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</row>
    <row r="949" spans="1:36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</row>
    <row r="950" spans="1:36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</row>
    <row r="951" spans="1:36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</row>
    <row r="952" spans="1:36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</row>
    <row r="953" spans="1:36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</row>
    <row r="954" spans="1:36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</row>
    <row r="955" spans="1:36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</row>
    <row r="956" spans="1:3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</row>
    <row r="957" spans="1:36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</row>
    <row r="958" spans="1:36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</row>
    <row r="959" spans="1:36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</row>
    <row r="960" spans="1:36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</row>
    <row r="961" spans="1:36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</row>
    <row r="962" spans="1:36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</row>
    <row r="963" spans="1:36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</row>
    <row r="964" spans="1:36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</row>
    <row r="965" spans="1:36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</row>
    <row r="966" spans="1:3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</row>
    <row r="967" spans="1:36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</row>
    <row r="968" spans="1:36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</row>
    <row r="969" spans="1:36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</row>
    <row r="970" spans="1:36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</row>
    <row r="971" spans="1:36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</row>
    <row r="972" spans="1:36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</row>
    <row r="973" spans="1:36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</row>
    <row r="974" spans="1:36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</row>
    <row r="975" spans="1:36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</row>
    <row r="976" spans="1:3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</row>
    <row r="977" spans="1:36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</row>
    <row r="978" spans="1:36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</row>
    <row r="979" spans="1:36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</row>
    <row r="980" spans="1:36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</row>
    <row r="981" spans="1:36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</row>
    <row r="982" spans="1:36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</row>
    <row r="983" spans="1:36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</row>
    <row r="984" spans="1:36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</row>
    <row r="985" spans="1:36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</row>
    <row r="986" spans="1:3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</row>
    <row r="987" spans="1:36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</row>
    <row r="988" spans="1:36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</row>
    <row r="989" spans="1:36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</row>
    <row r="990" spans="1:36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</row>
    <row r="991" spans="1:36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</row>
    <row r="992" spans="1:36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</row>
    <row r="993" spans="1:36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</row>
    <row r="994" spans="1:36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</row>
    <row r="995" spans="1:36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</row>
    <row r="996" spans="1:3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</row>
    <row r="997" spans="1:36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</row>
    <row r="998" spans="1:36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</row>
    <row r="999" spans="1:36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</row>
    <row r="1000" spans="1:36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</row>
  </sheetData>
  <mergeCells count="45">
    <mergeCell ref="C65:M65"/>
    <mergeCell ref="N65:O65"/>
    <mergeCell ref="A13:A15"/>
    <mergeCell ref="B13:B15"/>
    <mergeCell ref="L14:L15"/>
    <mergeCell ref="M14:M15"/>
    <mergeCell ref="C13:C15"/>
    <mergeCell ref="D13:O13"/>
    <mergeCell ref="D14:D15"/>
    <mergeCell ref="E14:E15"/>
    <mergeCell ref="F14:F15"/>
    <mergeCell ref="G14:G15"/>
    <mergeCell ref="H14:H15"/>
    <mergeCell ref="A1:R1"/>
    <mergeCell ref="A2:R2"/>
    <mergeCell ref="A9:R9"/>
    <mergeCell ref="A10:R10"/>
    <mergeCell ref="A11:R11"/>
    <mergeCell ref="C64:M64"/>
    <mergeCell ref="N64:O64"/>
    <mergeCell ref="I14:I15"/>
    <mergeCell ref="J14:J15"/>
    <mergeCell ref="P13:R14"/>
    <mergeCell ref="K14:K15"/>
    <mergeCell ref="N14:N15"/>
    <mergeCell ref="O14:O15"/>
    <mergeCell ref="A51:O51"/>
    <mergeCell ref="A52:O52"/>
    <mergeCell ref="C55:N55"/>
    <mergeCell ref="C56:M56"/>
    <mergeCell ref="N56:O56"/>
    <mergeCell ref="C57:M57"/>
    <mergeCell ref="N57:O57"/>
    <mergeCell ref="N61:O61"/>
    <mergeCell ref="C61:M61"/>
    <mergeCell ref="C62:M62"/>
    <mergeCell ref="N62:O62"/>
    <mergeCell ref="C63:M63"/>
    <mergeCell ref="N63:O63"/>
    <mergeCell ref="C58:M58"/>
    <mergeCell ref="N58:O58"/>
    <mergeCell ref="C59:M59"/>
    <mergeCell ref="N59:O59"/>
    <mergeCell ref="C60:M60"/>
    <mergeCell ref="N60:O60"/>
  </mergeCells>
  <conditionalFormatting sqref="D17:O42">
    <cfRule type="cellIs" dxfId="5" priority="1" operator="between">
      <formula>4</formula>
      <formula>5</formula>
    </cfRule>
    <cfRule type="cellIs" dxfId="4" priority="2" operator="equal">
      <formula>"н/а"</formula>
    </cfRule>
    <cfRule type="cellIs" dxfId="3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3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AJ1001"/>
  <sheetViews>
    <sheetView workbookViewId="0"/>
  </sheetViews>
  <sheetFormatPr baseColWidth="10" defaultColWidth="14.5" defaultRowHeight="15" customHeight="1"/>
  <cols>
    <col min="1" max="2" width="6" customWidth="1"/>
    <col min="3" max="3" width="40.6640625" customWidth="1"/>
    <col min="4" max="4" width="9.33203125" customWidth="1"/>
    <col min="5" max="5" width="9.5" customWidth="1"/>
    <col min="6" max="12" width="9.33203125" customWidth="1"/>
    <col min="13" max="13" width="9.5" customWidth="1"/>
    <col min="14" max="15" width="9.33203125" customWidth="1"/>
    <col min="16" max="16" width="12.5" customWidth="1"/>
    <col min="17" max="17" width="8.1640625" customWidth="1"/>
    <col min="18" max="31" width="8.83203125" customWidth="1"/>
    <col min="32" max="36" width="9.1640625" customWidth="1"/>
  </cols>
  <sheetData>
    <row r="1" spans="1:36" ht="15.75" customHeight="1">
      <c r="A1" s="116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5.2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.7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.75" customHeight="1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">
      <c r="A9" s="118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">
      <c r="A10" s="119" t="s">
        <v>575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>
      <c r="A11" s="119" t="s">
        <v>4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9" customHeight="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>
      <c r="A13" s="120" t="s">
        <v>5</v>
      </c>
      <c r="B13" s="120" t="s">
        <v>6</v>
      </c>
      <c r="C13" s="120" t="s">
        <v>7</v>
      </c>
      <c r="D13" s="144" t="s">
        <v>8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23" t="s">
        <v>9</v>
      </c>
      <c r="Q13" s="124"/>
      <c r="R13" s="125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95" customHeight="1">
      <c r="A14" s="121"/>
      <c r="B14" s="121"/>
      <c r="C14" s="121"/>
      <c r="D14" s="131" t="s">
        <v>453</v>
      </c>
      <c r="E14" s="131" t="s">
        <v>576</v>
      </c>
      <c r="F14" s="131" t="s">
        <v>455</v>
      </c>
      <c r="G14" s="131" t="s">
        <v>577</v>
      </c>
      <c r="H14" s="131" t="s">
        <v>457</v>
      </c>
      <c r="I14" s="131" t="s">
        <v>458</v>
      </c>
      <c r="J14" s="131" t="s">
        <v>459</v>
      </c>
      <c r="K14" s="131" t="s">
        <v>578</v>
      </c>
      <c r="L14" s="131" t="s">
        <v>461</v>
      </c>
      <c r="M14" s="131" t="s">
        <v>60</v>
      </c>
      <c r="N14" s="131" t="s">
        <v>579</v>
      </c>
      <c r="O14" s="142" t="s">
        <v>580</v>
      </c>
      <c r="P14" s="126"/>
      <c r="Q14" s="127"/>
      <c r="R14" s="128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22"/>
      <c r="B15" s="121"/>
      <c r="C15" s="12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43"/>
      <c r="P15" s="38" t="s">
        <v>17</v>
      </c>
      <c r="Q15" s="6" t="s">
        <v>18</v>
      </c>
      <c r="R15" s="7" t="s">
        <v>19</v>
      </c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>
      <c r="A16" s="8">
        <v>1</v>
      </c>
      <c r="B16" s="9">
        <v>2</v>
      </c>
      <c r="C16" s="9">
        <v>3</v>
      </c>
      <c r="D16" s="52">
        <v>4</v>
      </c>
      <c r="E16" s="9">
        <v>5</v>
      </c>
      <c r="F16" s="52">
        <v>6</v>
      </c>
      <c r="G16" s="9">
        <v>7</v>
      </c>
      <c r="H16" s="52">
        <v>8</v>
      </c>
      <c r="I16" s="9">
        <v>9</v>
      </c>
      <c r="J16" s="10">
        <v>10</v>
      </c>
      <c r="K16" s="9">
        <v>11</v>
      </c>
      <c r="L16" s="10">
        <v>12</v>
      </c>
      <c r="M16" s="9">
        <v>13</v>
      </c>
      <c r="N16" s="10">
        <v>14</v>
      </c>
      <c r="O16" s="91">
        <v>15</v>
      </c>
      <c r="P16" s="8">
        <v>16</v>
      </c>
      <c r="Q16" s="9">
        <v>17</v>
      </c>
      <c r="R16" s="34">
        <v>18</v>
      </c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25" customHeight="1">
      <c r="A17" s="12">
        <v>1</v>
      </c>
      <c r="B17" s="12"/>
      <c r="C17" s="13" t="s">
        <v>581</v>
      </c>
      <c r="D17" s="14">
        <v>4</v>
      </c>
      <c r="E17" s="14">
        <v>5</v>
      </c>
      <c r="F17" s="14">
        <v>4</v>
      </c>
      <c r="G17" s="14">
        <v>4</v>
      </c>
      <c r="H17" s="14">
        <v>5</v>
      </c>
      <c r="I17" s="20">
        <v>5</v>
      </c>
      <c r="J17" s="14">
        <v>4</v>
      </c>
      <c r="K17" s="14">
        <v>5</v>
      </c>
      <c r="L17" s="14">
        <v>4</v>
      </c>
      <c r="M17" s="14">
        <v>5</v>
      </c>
      <c r="N17" s="14">
        <v>3</v>
      </c>
      <c r="O17" s="14">
        <v>4</v>
      </c>
      <c r="P17" s="39"/>
      <c r="Q17" s="12"/>
      <c r="R17" s="40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25" customHeight="1">
      <c r="A18" s="18">
        <v>2</v>
      </c>
      <c r="B18" s="18"/>
      <c r="C18" s="13" t="s">
        <v>582</v>
      </c>
      <c r="D18" s="20">
        <v>4</v>
      </c>
      <c r="E18" s="20">
        <v>3</v>
      </c>
      <c r="F18" s="20">
        <v>4</v>
      </c>
      <c r="G18" s="20">
        <v>3</v>
      </c>
      <c r="H18" s="20">
        <v>4</v>
      </c>
      <c r="I18" s="20">
        <v>3</v>
      </c>
      <c r="J18" s="20">
        <v>3</v>
      </c>
      <c r="K18" s="20">
        <v>4</v>
      </c>
      <c r="L18" s="20">
        <v>4</v>
      </c>
      <c r="M18" s="20">
        <v>4</v>
      </c>
      <c r="N18" s="20">
        <v>4</v>
      </c>
      <c r="O18" s="20">
        <v>4</v>
      </c>
      <c r="P18" s="21"/>
      <c r="Q18" s="18"/>
      <c r="R18" s="22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25" customHeight="1">
      <c r="A19" s="12">
        <v>3</v>
      </c>
      <c r="B19" s="18"/>
      <c r="C19" s="13" t="s">
        <v>583</v>
      </c>
      <c r="D19" s="20">
        <v>5</v>
      </c>
      <c r="E19" s="20">
        <v>4</v>
      </c>
      <c r="F19" s="20">
        <v>4</v>
      </c>
      <c r="G19" s="20">
        <v>3</v>
      </c>
      <c r="H19" s="20">
        <v>5</v>
      </c>
      <c r="I19" s="20">
        <v>5</v>
      </c>
      <c r="J19" s="20">
        <v>4</v>
      </c>
      <c r="K19" s="20">
        <v>5</v>
      </c>
      <c r="L19" s="20">
        <v>3</v>
      </c>
      <c r="M19" s="20">
        <v>4</v>
      </c>
      <c r="N19" s="20">
        <v>4</v>
      </c>
      <c r="O19" s="20">
        <v>4</v>
      </c>
      <c r="P19" s="21"/>
      <c r="Q19" s="18"/>
      <c r="R19" s="22"/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25" customHeight="1">
      <c r="A20" s="12">
        <v>4</v>
      </c>
      <c r="B20" s="18"/>
      <c r="C20" s="13" t="s">
        <v>584</v>
      </c>
      <c r="D20" s="20">
        <v>5</v>
      </c>
      <c r="E20" s="20">
        <v>4</v>
      </c>
      <c r="F20" s="20">
        <v>5</v>
      </c>
      <c r="G20" s="20">
        <v>3</v>
      </c>
      <c r="H20" s="20">
        <v>5</v>
      </c>
      <c r="I20" s="20">
        <v>5</v>
      </c>
      <c r="J20" s="20">
        <v>4</v>
      </c>
      <c r="K20" s="20">
        <v>5</v>
      </c>
      <c r="L20" s="20">
        <v>5</v>
      </c>
      <c r="M20" s="20">
        <v>5</v>
      </c>
      <c r="N20" s="20">
        <v>4</v>
      </c>
      <c r="O20" s="20">
        <v>4</v>
      </c>
      <c r="P20" s="21"/>
      <c r="Q20" s="18"/>
      <c r="R20" s="22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25" customHeight="1">
      <c r="A21" s="18">
        <v>5</v>
      </c>
      <c r="B21" s="18"/>
      <c r="C21" s="13" t="s">
        <v>585</v>
      </c>
      <c r="D21" s="20">
        <v>2</v>
      </c>
      <c r="E21" s="20">
        <v>2</v>
      </c>
      <c r="F21" s="20">
        <v>2</v>
      </c>
      <c r="G21" s="20">
        <v>2</v>
      </c>
      <c r="H21" s="20">
        <v>3</v>
      </c>
      <c r="I21" s="20">
        <v>2</v>
      </c>
      <c r="J21" s="20">
        <v>2</v>
      </c>
      <c r="K21" s="20" t="s">
        <v>25</v>
      </c>
      <c r="L21" s="20">
        <v>2</v>
      </c>
      <c r="M21" s="20">
        <v>3</v>
      </c>
      <c r="N21" s="20" t="s">
        <v>253</v>
      </c>
      <c r="O21" s="20" t="s">
        <v>25</v>
      </c>
      <c r="P21" s="21"/>
      <c r="Q21" s="18"/>
      <c r="R21" s="22"/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25" customHeight="1">
      <c r="A22" s="12">
        <v>6</v>
      </c>
      <c r="B22" s="18"/>
      <c r="C22" s="13" t="s">
        <v>586</v>
      </c>
      <c r="D22" s="20">
        <v>4</v>
      </c>
      <c r="E22" s="20">
        <v>3</v>
      </c>
      <c r="F22" s="20">
        <v>4</v>
      </c>
      <c r="G22" s="20">
        <v>4</v>
      </c>
      <c r="H22" s="20">
        <v>5</v>
      </c>
      <c r="I22" s="20">
        <v>2</v>
      </c>
      <c r="J22" s="20">
        <v>4</v>
      </c>
      <c r="K22" s="20">
        <v>5</v>
      </c>
      <c r="L22" s="20">
        <v>3</v>
      </c>
      <c r="M22" s="20">
        <v>4</v>
      </c>
      <c r="N22" s="20">
        <v>4</v>
      </c>
      <c r="O22" s="20">
        <v>4</v>
      </c>
      <c r="P22" s="21"/>
      <c r="Q22" s="18"/>
      <c r="R22" s="22"/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25" customHeight="1">
      <c r="A23" s="12">
        <v>7</v>
      </c>
      <c r="B23" s="18"/>
      <c r="C23" s="13" t="s">
        <v>587</v>
      </c>
      <c r="D23" s="20">
        <v>3</v>
      </c>
      <c r="E23" s="20">
        <v>3</v>
      </c>
      <c r="F23" s="20">
        <v>4</v>
      </c>
      <c r="G23" s="20">
        <v>2</v>
      </c>
      <c r="H23" s="20">
        <v>3</v>
      </c>
      <c r="I23" s="20">
        <v>4</v>
      </c>
      <c r="J23" s="20">
        <v>3</v>
      </c>
      <c r="K23" s="20">
        <v>5</v>
      </c>
      <c r="L23" s="20">
        <v>4</v>
      </c>
      <c r="M23" s="20">
        <v>5</v>
      </c>
      <c r="N23" s="20">
        <v>4</v>
      </c>
      <c r="O23" s="20">
        <v>4</v>
      </c>
      <c r="P23" s="21"/>
      <c r="Q23" s="18"/>
      <c r="R23" s="22"/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25" customHeight="1">
      <c r="A24" s="18">
        <v>8</v>
      </c>
      <c r="B24" s="18"/>
      <c r="C24" s="13" t="s">
        <v>588</v>
      </c>
      <c r="D24" s="20" t="s">
        <v>25</v>
      </c>
      <c r="E24" s="20" t="s">
        <v>25</v>
      </c>
      <c r="F24" s="20">
        <v>3</v>
      </c>
      <c r="G24" s="20" t="s">
        <v>25</v>
      </c>
      <c r="H24" s="20" t="s">
        <v>253</v>
      </c>
      <c r="I24" s="20">
        <v>2</v>
      </c>
      <c r="J24" s="20" t="s">
        <v>25</v>
      </c>
      <c r="K24" s="20"/>
      <c r="L24" s="20" t="s">
        <v>589</v>
      </c>
      <c r="M24" s="20"/>
      <c r="N24" s="20" t="s">
        <v>253</v>
      </c>
      <c r="O24" s="20" t="s">
        <v>25</v>
      </c>
      <c r="P24" s="21"/>
      <c r="Q24" s="18"/>
      <c r="R24" s="22"/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25" customHeight="1">
      <c r="A25" s="12">
        <v>9</v>
      </c>
      <c r="B25" s="18"/>
      <c r="C25" s="13" t="s">
        <v>590</v>
      </c>
      <c r="D25" s="20">
        <v>4</v>
      </c>
      <c r="E25" s="20">
        <v>3</v>
      </c>
      <c r="F25" s="20">
        <v>4</v>
      </c>
      <c r="G25" s="20">
        <v>3</v>
      </c>
      <c r="H25" s="20">
        <v>3</v>
      </c>
      <c r="I25" s="20">
        <v>2</v>
      </c>
      <c r="J25" s="20">
        <v>4</v>
      </c>
      <c r="K25" s="20">
        <v>5</v>
      </c>
      <c r="L25" s="20">
        <v>3</v>
      </c>
      <c r="M25" s="20">
        <v>5</v>
      </c>
      <c r="N25" s="20">
        <v>4</v>
      </c>
      <c r="O25" s="20">
        <v>4</v>
      </c>
      <c r="P25" s="21"/>
      <c r="Q25" s="18"/>
      <c r="R25" s="22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25" customHeight="1">
      <c r="A26" s="12">
        <v>10</v>
      </c>
      <c r="B26" s="18"/>
      <c r="C26" s="13" t="s">
        <v>591</v>
      </c>
      <c r="D26" s="20">
        <v>5</v>
      </c>
      <c r="E26" s="20">
        <v>5</v>
      </c>
      <c r="F26" s="20">
        <v>5</v>
      </c>
      <c r="G26" s="20">
        <v>4</v>
      </c>
      <c r="H26" s="20">
        <v>5</v>
      </c>
      <c r="I26" s="20">
        <v>5</v>
      </c>
      <c r="J26" s="20">
        <v>5</v>
      </c>
      <c r="K26" s="20">
        <v>5</v>
      </c>
      <c r="L26" s="20">
        <v>4</v>
      </c>
      <c r="M26" s="20">
        <v>5</v>
      </c>
      <c r="N26" s="20">
        <v>4</v>
      </c>
      <c r="O26" s="20">
        <v>4</v>
      </c>
      <c r="P26" s="21"/>
      <c r="Q26" s="18"/>
      <c r="R26" s="22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25" customHeight="1">
      <c r="A27" s="18">
        <v>11</v>
      </c>
      <c r="B27" s="18"/>
      <c r="C27" s="13" t="s">
        <v>592</v>
      </c>
      <c r="D27" s="20"/>
      <c r="E27" s="20">
        <v>4</v>
      </c>
      <c r="F27" s="20">
        <v>4</v>
      </c>
      <c r="G27" s="20">
        <v>3</v>
      </c>
      <c r="H27" s="20">
        <v>5</v>
      </c>
      <c r="I27" s="20">
        <v>3</v>
      </c>
      <c r="J27" s="20">
        <v>3</v>
      </c>
      <c r="K27" s="20">
        <v>3</v>
      </c>
      <c r="L27" s="20">
        <v>3</v>
      </c>
      <c r="M27" s="20">
        <v>4</v>
      </c>
      <c r="N27" s="20">
        <v>4</v>
      </c>
      <c r="O27" s="20">
        <v>4</v>
      </c>
      <c r="P27" s="21"/>
      <c r="Q27" s="18"/>
      <c r="R27" s="22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25" customHeight="1">
      <c r="A28" s="12">
        <v>12</v>
      </c>
      <c r="B28" s="18"/>
      <c r="C28" s="13" t="s">
        <v>593</v>
      </c>
      <c r="D28" s="20" t="s">
        <v>25</v>
      </c>
      <c r="E28" s="20">
        <v>2</v>
      </c>
      <c r="F28" s="20" t="s">
        <v>25</v>
      </c>
      <c r="G28" s="20">
        <v>2</v>
      </c>
      <c r="H28" s="20">
        <v>3</v>
      </c>
      <c r="I28" s="20">
        <v>2</v>
      </c>
      <c r="J28" s="20" t="s">
        <v>25</v>
      </c>
      <c r="K28" s="20">
        <v>3</v>
      </c>
      <c r="L28" s="20">
        <v>2</v>
      </c>
      <c r="M28" s="20">
        <v>3</v>
      </c>
      <c r="N28" s="20">
        <v>4</v>
      </c>
      <c r="O28" s="20">
        <v>4</v>
      </c>
      <c r="P28" s="21"/>
      <c r="Q28" s="18"/>
      <c r="R28" s="22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25" customHeight="1">
      <c r="A29" s="12">
        <v>13</v>
      </c>
      <c r="B29" s="18"/>
      <c r="C29" s="13" t="s">
        <v>594</v>
      </c>
      <c r="D29" s="20">
        <v>5</v>
      </c>
      <c r="E29" s="20">
        <v>4</v>
      </c>
      <c r="F29" s="20">
        <v>5</v>
      </c>
      <c r="G29" s="20">
        <v>2</v>
      </c>
      <c r="H29" s="20">
        <v>5</v>
      </c>
      <c r="I29" s="20">
        <v>5</v>
      </c>
      <c r="J29" s="20">
        <v>5</v>
      </c>
      <c r="K29" s="20">
        <v>5</v>
      </c>
      <c r="L29" s="20">
        <v>5</v>
      </c>
      <c r="M29" s="20">
        <v>5</v>
      </c>
      <c r="N29" s="20">
        <v>4</v>
      </c>
      <c r="O29" s="20">
        <v>4</v>
      </c>
      <c r="P29" s="21"/>
      <c r="Q29" s="18"/>
      <c r="R29" s="22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25" customHeight="1">
      <c r="A30" s="18">
        <v>14</v>
      </c>
      <c r="B30" s="18"/>
      <c r="C30" s="13" t="s">
        <v>595</v>
      </c>
      <c r="D30" s="20">
        <v>5</v>
      </c>
      <c r="E30" s="20">
        <v>5</v>
      </c>
      <c r="F30" s="20">
        <v>5</v>
      </c>
      <c r="G30" s="20">
        <v>5</v>
      </c>
      <c r="H30" s="20">
        <v>5</v>
      </c>
      <c r="I30" s="20">
        <v>5</v>
      </c>
      <c r="J30" s="20">
        <v>5</v>
      </c>
      <c r="K30" s="20">
        <v>5</v>
      </c>
      <c r="L30" s="20">
        <v>5</v>
      </c>
      <c r="M30" s="20">
        <v>5</v>
      </c>
      <c r="N30" s="20">
        <v>5</v>
      </c>
      <c r="O30" s="20">
        <v>4</v>
      </c>
      <c r="P30" s="21"/>
      <c r="Q30" s="18"/>
      <c r="R30" s="22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2">
        <v>15</v>
      </c>
      <c r="B31" s="18"/>
      <c r="C31" s="13" t="s">
        <v>596</v>
      </c>
      <c r="D31" s="20">
        <v>3</v>
      </c>
      <c r="E31" s="20">
        <v>4</v>
      </c>
      <c r="F31" s="20">
        <v>4</v>
      </c>
      <c r="G31" s="20">
        <v>3</v>
      </c>
      <c r="H31" s="20">
        <v>4</v>
      </c>
      <c r="I31" s="20">
        <v>5</v>
      </c>
      <c r="J31" s="20">
        <v>4</v>
      </c>
      <c r="K31" s="20">
        <v>5</v>
      </c>
      <c r="L31" s="20">
        <v>3</v>
      </c>
      <c r="M31" s="20">
        <v>5</v>
      </c>
      <c r="N31" s="20">
        <v>4</v>
      </c>
      <c r="O31" s="20">
        <v>4</v>
      </c>
      <c r="P31" s="21"/>
      <c r="Q31" s="18"/>
      <c r="R31" s="22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2">
        <v>16</v>
      </c>
      <c r="B32" s="18"/>
      <c r="C32" s="13" t="s">
        <v>597</v>
      </c>
      <c r="D32" s="20">
        <v>5</v>
      </c>
      <c r="E32" s="20">
        <v>4</v>
      </c>
      <c r="F32" s="20">
        <v>4</v>
      </c>
      <c r="G32" s="20">
        <v>5</v>
      </c>
      <c r="H32" s="20">
        <v>5</v>
      </c>
      <c r="I32" s="20">
        <v>5</v>
      </c>
      <c r="J32" s="20">
        <v>5</v>
      </c>
      <c r="K32" s="20">
        <v>5</v>
      </c>
      <c r="L32" s="20">
        <v>4</v>
      </c>
      <c r="M32" s="20">
        <v>5</v>
      </c>
      <c r="N32" s="20">
        <v>4</v>
      </c>
      <c r="O32" s="20">
        <v>4</v>
      </c>
      <c r="P32" s="21"/>
      <c r="Q32" s="18"/>
      <c r="R32" s="22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>
      <c r="A33" s="18">
        <v>17</v>
      </c>
      <c r="B33" s="18"/>
      <c r="C33" s="13" t="s">
        <v>598</v>
      </c>
      <c r="D33" s="20">
        <v>2</v>
      </c>
      <c r="E33" s="20">
        <v>2</v>
      </c>
      <c r="F33" s="20">
        <v>2</v>
      </c>
      <c r="G33" s="20">
        <v>2</v>
      </c>
      <c r="H33" s="20">
        <v>3</v>
      </c>
      <c r="I33" s="20">
        <v>4</v>
      </c>
      <c r="J33" s="20">
        <v>3</v>
      </c>
      <c r="K33" s="20">
        <v>3</v>
      </c>
      <c r="L33" s="20">
        <v>3</v>
      </c>
      <c r="M33" s="20">
        <v>4</v>
      </c>
      <c r="N33" s="20" t="s">
        <v>253</v>
      </c>
      <c r="O33" s="20">
        <v>3</v>
      </c>
      <c r="P33" s="21"/>
      <c r="Q33" s="18"/>
      <c r="R33" s="22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2">
        <v>18</v>
      </c>
      <c r="B34" s="18"/>
      <c r="C34" s="13" t="s">
        <v>599</v>
      </c>
      <c r="D34" s="20">
        <v>5</v>
      </c>
      <c r="E34" s="20">
        <v>4</v>
      </c>
      <c r="F34" s="20">
        <v>5</v>
      </c>
      <c r="G34" s="20">
        <v>4</v>
      </c>
      <c r="H34" s="20">
        <v>5</v>
      </c>
      <c r="I34" s="20">
        <v>5</v>
      </c>
      <c r="J34" s="20">
        <v>5</v>
      </c>
      <c r="K34" s="20">
        <v>5</v>
      </c>
      <c r="L34" s="20">
        <v>4</v>
      </c>
      <c r="M34" s="20">
        <v>5</v>
      </c>
      <c r="N34" s="20">
        <v>3</v>
      </c>
      <c r="O34" s="20">
        <v>4</v>
      </c>
      <c r="P34" s="21"/>
      <c r="Q34" s="18"/>
      <c r="R34" s="22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2">
        <v>19</v>
      </c>
      <c r="B35" s="18"/>
      <c r="C35" s="13" t="s">
        <v>600</v>
      </c>
      <c r="D35" s="20">
        <v>4</v>
      </c>
      <c r="E35" s="20">
        <v>5</v>
      </c>
      <c r="F35" s="20">
        <v>4</v>
      </c>
      <c r="G35" s="20">
        <v>5</v>
      </c>
      <c r="H35" s="20">
        <v>5</v>
      </c>
      <c r="I35" s="20">
        <v>5</v>
      </c>
      <c r="J35" s="20">
        <v>5</v>
      </c>
      <c r="K35" s="20">
        <v>5</v>
      </c>
      <c r="L35" s="20">
        <v>4</v>
      </c>
      <c r="M35" s="20">
        <v>4</v>
      </c>
      <c r="N35" s="20">
        <v>3</v>
      </c>
      <c r="O35" s="20">
        <v>4</v>
      </c>
      <c r="P35" s="21"/>
      <c r="Q35" s="18"/>
      <c r="R35" s="22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>
      <c r="A36" s="18">
        <v>20</v>
      </c>
      <c r="B36" s="18"/>
      <c r="C36" s="13" t="s">
        <v>601</v>
      </c>
      <c r="D36" s="20">
        <v>4</v>
      </c>
      <c r="E36" s="20">
        <v>3</v>
      </c>
      <c r="F36" s="20">
        <v>3</v>
      </c>
      <c r="G36" s="20">
        <v>3</v>
      </c>
      <c r="H36" s="20">
        <v>4</v>
      </c>
      <c r="I36" s="20">
        <v>2</v>
      </c>
      <c r="J36" s="20">
        <v>5</v>
      </c>
      <c r="K36" s="20">
        <v>4</v>
      </c>
      <c r="L36" s="20">
        <v>2</v>
      </c>
      <c r="M36" s="20">
        <v>4</v>
      </c>
      <c r="N36" s="20">
        <v>4</v>
      </c>
      <c r="O36" s="20">
        <v>4</v>
      </c>
      <c r="P36" s="21"/>
      <c r="Q36" s="18"/>
      <c r="R36" s="22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9.5" customHeight="1">
      <c r="A37" s="12">
        <v>21</v>
      </c>
      <c r="B37" s="18"/>
      <c r="C37" s="13" t="s">
        <v>602</v>
      </c>
      <c r="D37" s="20">
        <v>4</v>
      </c>
      <c r="E37" s="20">
        <v>4</v>
      </c>
      <c r="F37" s="20">
        <v>4</v>
      </c>
      <c r="G37" s="20">
        <v>4</v>
      </c>
      <c r="H37" s="20">
        <v>4</v>
      </c>
      <c r="I37" s="20">
        <v>5</v>
      </c>
      <c r="J37" s="20">
        <v>5</v>
      </c>
      <c r="K37" s="20">
        <v>4</v>
      </c>
      <c r="L37" s="20">
        <v>4</v>
      </c>
      <c r="M37" s="20">
        <v>4</v>
      </c>
      <c r="N37" s="20">
        <v>3</v>
      </c>
      <c r="O37" s="20">
        <v>4</v>
      </c>
      <c r="P37" s="21"/>
      <c r="Q37" s="18"/>
      <c r="R37" s="22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.5" customHeight="1">
      <c r="A38" s="12">
        <v>22</v>
      </c>
      <c r="B38" s="18"/>
      <c r="C38" s="13" t="s">
        <v>603</v>
      </c>
      <c r="D38" s="20">
        <v>4</v>
      </c>
      <c r="E38" s="20">
        <v>4</v>
      </c>
      <c r="F38" s="20">
        <v>4</v>
      </c>
      <c r="G38" s="20">
        <v>4</v>
      </c>
      <c r="H38" s="20">
        <v>4</v>
      </c>
      <c r="I38" s="20">
        <v>5</v>
      </c>
      <c r="J38" s="20">
        <v>3</v>
      </c>
      <c r="K38" s="20">
        <v>5</v>
      </c>
      <c r="L38" s="20">
        <v>4</v>
      </c>
      <c r="M38" s="20">
        <v>3</v>
      </c>
      <c r="N38" s="20">
        <v>4</v>
      </c>
      <c r="O38" s="20">
        <v>4</v>
      </c>
      <c r="P38" s="21"/>
      <c r="Q38" s="18"/>
      <c r="R38" s="22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6.5" customHeight="1">
      <c r="A39" s="18">
        <v>23</v>
      </c>
      <c r="B39" s="18"/>
      <c r="C39" s="13" t="s">
        <v>604</v>
      </c>
      <c r="D39" s="20">
        <v>4</v>
      </c>
      <c r="E39" s="20">
        <v>4</v>
      </c>
      <c r="F39" s="20">
        <v>5</v>
      </c>
      <c r="G39" s="20">
        <v>4</v>
      </c>
      <c r="H39" s="20">
        <v>5</v>
      </c>
      <c r="I39" s="20">
        <v>5</v>
      </c>
      <c r="J39" s="20">
        <v>5</v>
      </c>
      <c r="K39" s="20">
        <v>5</v>
      </c>
      <c r="L39" s="20">
        <v>4</v>
      </c>
      <c r="M39" s="20">
        <v>4</v>
      </c>
      <c r="N39" s="20">
        <v>4</v>
      </c>
      <c r="O39" s="20">
        <v>4</v>
      </c>
      <c r="P39" s="5"/>
      <c r="Q39" s="6"/>
      <c r="R39" s="7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6.5" customHeight="1">
      <c r="A40" s="12">
        <v>24</v>
      </c>
      <c r="B40" s="18"/>
      <c r="C40" s="13" t="s">
        <v>605</v>
      </c>
      <c r="D40" s="20">
        <v>4</v>
      </c>
      <c r="E40" s="20">
        <v>4</v>
      </c>
      <c r="F40" s="20">
        <v>4</v>
      </c>
      <c r="G40" s="20">
        <v>5</v>
      </c>
      <c r="H40" s="20">
        <v>5</v>
      </c>
      <c r="I40" s="20">
        <v>4</v>
      </c>
      <c r="J40" s="20">
        <v>5</v>
      </c>
      <c r="K40" s="20">
        <v>5</v>
      </c>
      <c r="L40" s="20">
        <v>5</v>
      </c>
      <c r="M40" s="20">
        <v>3</v>
      </c>
      <c r="N40" s="20">
        <v>4</v>
      </c>
      <c r="O40" s="20">
        <v>4</v>
      </c>
      <c r="P40" s="21"/>
      <c r="Q40" s="18"/>
      <c r="R40" s="22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6.5" customHeight="1">
      <c r="A41" s="12">
        <v>25</v>
      </c>
      <c r="B41" s="18"/>
      <c r="C41" s="13" t="s">
        <v>606</v>
      </c>
      <c r="D41" s="20">
        <v>5</v>
      </c>
      <c r="E41" s="20">
        <v>4</v>
      </c>
      <c r="F41" s="20">
        <v>3</v>
      </c>
      <c r="G41" s="20">
        <v>4</v>
      </c>
      <c r="H41" s="20">
        <v>5</v>
      </c>
      <c r="I41" s="20">
        <v>4</v>
      </c>
      <c r="J41" s="20">
        <v>5</v>
      </c>
      <c r="K41" s="20">
        <v>5</v>
      </c>
      <c r="L41" s="20">
        <v>4</v>
      </c>
      <c r="M41" s="20">
        <v>4</v>
      </c>
      <c r="N41" s="20">
        <v>3</v>
      </c>
      <c r="O41" s="73">
        <v>4</v>
      </c>
      <c r="P41" s="110"/>
      <c r="Q41" s="111"/>
      <c r="R41" s="112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5" customHeight="1">
      <c r="A42" s="18">
        <v>26</v>
      </c>
      <c r="B42" s="72"/>
      <c r="C42" s="13" t="s">
        <v>607</v>
      </c>
      <c r="D42" s="20">
        <v>5</v>
      </c>
      <c r="E42" s="20">
        <v>5</v>
      </c>
      <c r="F42" s="20">
        <v>4</v>
      </c>
      <c r="G42" s="20">
        <v>5</v>
      </c>
      <c r="H42" s="20">
        <v>5</v>
      </c>
      <c r="I42" s="20">
        <v>5</v>
      </c>
      <c r="J42" s="20">
        <v>5</v>
      </c>
      <c r="K42" s="20">
        <v>5</v>
      </c>
      <c r="L42" s="20">
        <v>4</v>
      </c>
      <c r="M42" s="20">
        <v>4</v>
      </c>
      <c r="N42" s="20">
        <v>4</v>
      </c>
      <c r="O42" s="20">
        <v>4</v>
      </c>
      <c r="P42" s="113"/>
      <c r="Q42" s="114"/>
      <c r="R42" s="115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 customHeight="1">
      <c r="A43" s="23"/>
      <c r="B43" s="23"/>
      <c r="C43" s="24" t="s">
        <v>43</v>
      </c>
      <c r="D43" s="25">
        <f>(D46*5+D49*2)/(D46+D49)</f>
        <v>4</v>
      </c>
      <c r="E43" s="25">
        <f t="shared" ref="E43:O43" si="0">AVERAGE(E17:E42)</f>
        <v>3.76</v>
      </c>
      <c r="F43" s="25">
        <f t="shared" si="0"/>
        <v>3.96</v>
      </c>
      <c r="G43" s="25">
        <f t="shared" si="0"/>
        <v>3.52</v>
      </c>
      <c r="H43" s="25">
        <f t="shared" si="0"/>
        <v>4.4000000000000004</v>
      </c>
      <c r="I43" s="25">
        <f t="shared" si="0"/>
        <v>4</v>
      </c>
      <c r="J43" s="25">
        <f t="shared" si="0"/>
        <v>4.208333333333333</v>
      </c>
      <c r="K43" s="25">
        <f t="shared" si="0"/>
        <v>4.625</v>
      </c>
      <c r="L43" s="25">
        <f t="shared" si="0"/>
        <v>3.68</v>
      </c>
      <c r="M43" s="25">
        <f t="shared" si="0"/>
        <v>4.24</v>
      </c>
      <c r="N43" s="25">
        <f t="shared" si="0"/>
        <v>3.8260869565217392</v>
      </c>
      <c r="O43" s="25">
        <f t="shared" si="0"/>
        <v>3.9583333333333335</v>
      </c>
      <c r="P43" s="26">
        <f>Q43+R43</f>
        <v>0</v>
      </c>
      <c r="Q43" s="26">
        <f>SUM(Q17:Q40)</f>
        <v>0</v>
      </c>
      <c r="R43" s="26">
        <f>SUM(R17:R42)</f>
        <v>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customHeight="1">
      <c r="A44" s="23"/>
      <c r="B44" s="23"/>
      <c r="C44" s="24" t="s">
        <v>44</v>
      </c>
      <c r="D44" s="27">
        <f t="shared" ref="D44:O44" si="1">(D46+D47+D48)/SUM(D46:D49)*100</f>
        <v>83.333333333333343</v>
      </c>
      <c r="E44" s="27">
        <f t="shared" si="1"/>
        <v>84</v>
      </c>
      <c r="F44" s="27">
        <f t="shared" si="1"/>
        <v>88</v>
      </c>
      <c r="G44" s="27">
        <f t="shared" si="1"/>
        <v>76</v>
      </c>
      <c r="H44" s="27">
        <f t="shared" si="1"/>
        <v>96</v>
      </c>
      <c r="I44" s="27">
        <f t="shared" si="1"/>
        <v>76</v>
      </c>
      <c r="J44" s="27">
        <f t="shared" si="1"/>
        <v>88</v>
      </c>
      <c r="K44" s="27">
        <f t="shared" si="1"/>
        <v>95.833333333333343</v>
      </c>
      <c r="L44" s="27">
        <f t="shared" si="1"/>
        <v>87.5</v>
      </c>
      <c r="M44" s="27">
        <f t="shared" si="1"/>
        <v>100</v>
      </c>
      <c r="N44" s="27">
        <f t="shared" si="1"/>
        <v>88</v>
      </c>
      <c r="O44" s="27">
        <f t="shared" si="1"/>
        <v>92</v>
      </c>
      <c r="P44" s="23"/>
      <c r="Q44" s="23"/>
      <c r="R44" s="2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 customHeight="1">
      <c r="A45" s="23"/>
      <c r="B45" s="23"/>
      <c r="C45" s="24" t="s">
        <v>45</v>
      </c>
      <c r="D45" s="27">
        <f t="shared" ref="D45:O45" si="2">(D46+D47)/SUM(D46:D49)*100</f>
        <v>75</v>
      </c>
      <c r="E45" s="27">
        <f t="shared" si="2"/>
        <v>64</v>
      </c>
      <c r="F45" s="27">
        <f t="shared" si="2"/>
        <v>76</v>
      </c>
      <c r="G45" s="27">
        <f t="shared" si="2"/>
        <v>48</v>
      </c>
      <c r="H45" s="27">
        <f t="shared" si="2"/>
        <v>76</v>
      </c>
      <c r="I45" s="27">
        <f t="shared" si="2"/>
        <v>68</v>
      </c>
      <c r="J45" s="27">
        <f t="shared" si="2"/>
        <v>68</v>
      </c>
      <c r="K45" s="27">
        <f t="shared" si="2"/>
        <v>83.333333333333343</v>
      </c>
      <c r="L45" s="27">
        <f t="shared" si="2"/>
        <v>62.5</v>
      </c>
      <c r="M45" s="27">
        <f t="shared" si="2"/>
        <v>83.333333333333343</v>
      </c>
      <c r="N45" s="27">
        <f t="shared" si="2"/>
        <v>68</v>
      </c>
      <c r="O45" s="27">
        <f t="shared" si="2"/>
        <v>88</v>
      </c>
      <c r="P45" s="23"/>
      <c r="Q45" s="23"/>
      <c r="R45" s="2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 customHeight="1">
      <c r="A46" s="23"/>
      <c r="B46" s="23"/>
      <c r="C46" s="24">
        <v>5</v>
      </c>
      <c r="D46" s="28">
        <f t="shared" ref="D46:O46" si="3">COUNTIF(D$17:D$41,"5")</f>
        <v>8</v>
      </c>
      <c r="E46" s="28">
        <f t="shared" si="3"/>
        <v>4</v>
      </c>
      <c r="F46" s="28">
        <f t="shared" si="3"/>
        <v>6</v>
      </c>
      <c r="G46" s="28">
        <f t="shared" si="3"/>
        <v>4</v>
      </c>
      <c r="H46" s="28">
        <f t="shared" si="3"/>
        <v>14</v>
      </c>
      <c r="I46" s="28">
        <f t="shared" si="3"/>
        <v>13</v>
      </c>
      <c r="J46" s="28">
        <f t="shared" si="3"/>
        <v>11</v>
      </c>
      <c r="K46" s="28">
        <f t="shared" si="3"/>
        <v>17</v>
      </c>
      <c r="L46" s="28">
        <f t="shared" si="3"/>
        <v>4</v>
      </c>
      <c r="M46" s="28">
        <f t="shared" si="3"/>
        <v>10</v>
      </c>
      <c r="N46" s="28">
        <f t="shared" si="3"/>
        <v>1</v>
      </c>
      <c r="O46" s="28">
        <f t="shared" si="3"/>
        <v>0</v>
      </c>
      <c r="P46" s="23"/>
      <c r="Q46" s="23"/>
      <c r="R46" s="2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 customHeight="1">
      <c r="A47" s="23"/>
      <c r="B47" s="23"/>
      <c r="C47" s="24">
        <v>4</v>
      </c>
      <c r="D47" s="28">
        <f t="shared" ref="D47:O47" si="4">COUNTIF(D$17:D$41,"4")</f>
        <v>10</v>
      </c>
      <c r="E47" s="28">
        <f t="shared" si="4"/>
        <v>12</v>
      </c>
      <c r="F47" s="28">
        <f t="shared" si="4"/>
        <v>13</v>
      </c>
      <c r="G47" s="28">
        <f t="shared" si="4"/>
        <v>8</v>
      </c>
      <c r="H47" s="28">
        <f t="shared" si="4"/>
        <v>5</v>
      </c>
      <c r="I47" s="28">
        <f t="shared" si="4"/>
        <v>4</v>
      </c>
      <c r="J47" s="28">
        <f t="shared" si="4"/>
        <v>6</v>
      </c>
      <c r="K47" s="28">
        <f t="shared" si="4"/>
        <v>3</v>
      </c>
      <c r="L47" s="28">
        <f t="shared" si="4"/>
        <v>11</v>
      </c>
      <c r="M47" s="28">
        <f t="shared" si="4"/>
        <v>10</v>
      </c>
      <c r="N47" s="28">
        <f t="shared" si="4"/>
        <v>16</v>
      </c>
      <c r="O47" s="28">
        <f t="shared" si="4"/>
        <v>22</v>
      </c>
      <c r="P47" s="23"/>
      <c r="Q47" s="23"/>
      <c r="R47" s="2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 customHeight="1">
      <c r="A48" s="23"/>
      <c r="B48" s="23"/>
      <c r="C48" s="24">
        <v>3</v>
      </c>
      <c r="D48" s="28">
        <f t="shared" ref="D48:O48" si="5">COUNTIF(D$17:D$41,"3")</f>
        <v>2</v>
      </c>
      <c r="E48" s="28">
        <f t="shared" si="5"/>
        <v>5</v>
      </c>
      <c r="F48" s="28">
        <f t="shared" si="5"/>
        <v>3</v>
      </c>
      <c r="G48" s="28">
        <f t="shared" si="5"/>
        <v>7</v>
      </c>
      <c r="H48" s="28">
        <f t="shared" si="5"/>
        <v>5</v>
      </c>
      <c r="I48" s="28">
        <f t="shared" si="5"/>
        <v>2</v>
      </c>
      <c r="J48" s="28">
        <f t="shared" si="5"/>
        <v>5</v>
      </c>
      <c r="K48" s="28">
        <f t="shared" si="5"/>
        <v>3</v>
      </c>
      <c r="L48" s="28">
        <f t="shared" si="5"/>
        <v>6</v>
      </c>
      <c r="M48" s="28">
        <f t="shared" si="5"/>
        <v>4</v>
      </c>
      <c r="N48" s="28">
        <f t="shared" si="5"/>
        <v>5</v>
      </c>
      <c r="O48" s="28">
        <f t="shared" si="5"/>
        <v>1</v>
      </c>
      <c r="P48" s="23"/>
      <c r="Q48" s="23"/>
      <c r="R48" s="2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 customHeight="1">
      <c r="A49" s="23"/>
      <c r="B49" s="23"/>
      <c r="C49" s="24">
        <v>2</v>
      </c>
      <c r="D49" s="28">
        <f t="shared" ref="D49:O49" si="6">COUNTIF(D$17:D$41,"2")+COUNTIF(D$17:D$41,"н/а")</f>
        <v>4</v>
      </c>
      <c r="E49" s="28">
        <f t="shared" si="6"/>
        <v>4</v>
      </c>
      <c r="F49" s="28">
        <f t="shared" si="6"/>
        <v>3</v>
      </c>
      <c r="G49" s="28">
        <f t="shared" si="6"/>
        <v>6</v>
      </c>
      <c r="H49" s="28">
        <f t="shared" si="6"/>
        <v>1</v>
      </c>
      <c r="I49" s="28">
        <f t="shared" si="6"/>
        <v>6</v>
      </c>
      <c r="J49" s="28">
        <f t="shared" si="6"/>
        <v>3</v>
      </c>
      <c r="K49" s="28">
        <f t="shared" si="6"/>
        <v>1</v>
      </c>
      <c r="L49" s="28">
        <f t="shared" si="6"/>
        <v>3</v>
      </c>
      <c r="M49" s="28">
        <f t="shared" si="6"/>
        <v>0</v>
      </c>
      <c r="N49" s="28">
        <f t="shared" si="6"/>
        <v>3</v>
      </c>
      <c r="O49" s="28">
        <f t="shared" si="6"/>
        <v>2</v>
      </c>
      <c r="P49" s="23"/>
      <c r="Q49" s="23"/>
      <c r="R49" s="2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6.5" customHeight="1">
      <c r="A50" s="23"/>
      <c r="B50" s="23"/>
      <c r="C50" s="29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.75" customHeight="1">
      <c r="A51" s="137" t="s">
        <v>46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23"/>
      <c r="Q51" s="23"/>
      <c r="R51" s="2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20.25" customHeight="1">
      <c r="A52" s="137" t="s">
        <v>608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23"/>
      <c r="Q52" s="23"/>
      <c r="R52" s="2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>
      <c r="A53" s="23"/>
      <c r="B53" s="23"/>
      <c r="C53" s="29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>
      <c r="A54" s="23"/>
      <c r="B54" s="23"/>
      <c r="C54" s="29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>
      <c r="A55" s="23"/>
      <c r="B55" s="23"/>
      <c r="C55" s="139" t="s">
        <v>48</v>
      </c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23"/>
      <c r="P55" s="23"/>
      <c r="Q55" s="23"/>
      <c r="R55" s="2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>
      <c r="A56" s="23"/>
      <c r="B56" s="23"/>
      <c r="C56" s="133" t="s">
        <v>49</v>
      </c>
      <c r="D56" s="134"/>
      <c r="E56" s="134"/>
      <c r="F56" s="134"/>
      <c r="G56" s="134"/>
      <c r="H56" s="134"/>
      <c r="I56" s="134"/>
      <c r="J56" s="134"/>
      <c r="K56" s="134"/>
      <c r="L56" s="134"/>
      <c r="M56" s="135"/>
      <c r="N56" s="140">
        <f>SUM(E46:E49)</f>
        <v>25</v>
      </c>
      <c r="O56" s="134"/>
      <c r="P56" s="23"/>
      <c r="Q56" s="23"/>
      <c r="R56" s="2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>
      <c r="A57" s="23"/>
      <c r="B57" s="23"/>
      <c r="C57" s="133" t="s">
        <v>50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  <c r="N57" s="140"/>
      <c r="O57" s="134"/>
      <c r="P57" s="23"/>
      <c r="Q57" s="23"/>
      <c r="R57" s="2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>
      <c r="A58" s="23"/>
      <c r="B58" s="23"/>
      <c r="C58" s="133" t="s">
        <v>51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5"/>
      <c r="N58" s="140">
        <f>COUNTIF($B$17:$B$41,"ОТЛ")</f>
        <v>0</v>
      </c>
      <c r="O58" s="134"/>
      <c r="P58" s="23"/>
      <c r="Q58" s="23"/>
      <c r="R58" s="2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>
      <c r="A59" s="23"/>
      <c r="B59" s="23"/>
      <c r="C59" s="133" t="s">
        <v>52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5"/>
      <c r="N59" s="140">
        <f>COUNTIF($B$17:$B$41,"4-5")</f>
        <v>0</v>
      </c>
      <c r="O59" s="134"/>
      <c r="P59" s="23"/>
      <c r="Q59" s="23"/>
      <c r="R59" s="2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>
      <c r="A60" s="23"/>
      <c r="B60" s="23"/>
      <c r="C60" s="133" t="s">
        <v>53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5"/>
      <c r="N60" s="140">
        <f>COUNTIF($B$17:$B$41,"4")</f>
        <v>0</v>
      </c>
      <c r="O60" s="134"/>
      <c r="P60" s="23"/>
      <c r="Q60" s="23"/>
      <c r="R60" s="2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>
      <c r="A61" s="23"/>
      <c r="B61" s="23"/>
      <c r="C61" s="136" t="s">
        <v>54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5"/>
      <c r="N61" s="140">
        <f>COUNTIF($B$17:$B$41,"1/3")</f>
        <v>0</v>
      </c>
      <c r="O61" s="134"/>
      <c r="P61" s="23"/>
      <c r="Q61" s="23"/>
      <c r="R61" s="2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>
      <c r="A62" s="23"/>
      <c r="B62" s="23"/>
      <c r="C62" s="133" t="s">
        <v>55</v>
      </c>
      <c r="D62" s="134"/>
      <c r="E62" s="134"/>
      <c r="F62" s="134"/>
      <c r="G62" s="134"/>
      <c r="H62" s="134"/>
      <c r="I62" s="134"/>
      <c r="J62" s="134"/>
      <c r="K62" s="134"/>
      <c r="L62" s="134"/>
      <c r="M62" s="135"/>
      <c r="N62" s="140">
        <f>COUNTIF($B$17:$B$41,"НСП")</f>
        <v>0</v>
      </c>
      <c r="O62" s="134"/>
      <c r="P62" s="23"/>
      <c r="Q62" s="23"/>
      <c r="R62" s="2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>
      <c r="A63" s="23"/>
      <c r="B63" s="23"/>
      <c r="C63" s="133" t="s">
        <v>56</v>
      </c>
      <c r="D63" s="134"/>
      <c r="E63" s="134"/>
      <c r="F63" s="134"/>
      <c r="G63" s="134"/>
      <c r="H63" s="134"/>
      <c r="I63" s="134"/>
      <c r="J63" s="134"/>
      <c r="K63" s="134"/>
      <c r="L63" s="134"/>
      <c r="M63" s="135"/>
      <c r="N63" s="141">
        <f t="shared" ref="N63:N64" si="7">AVERAGE(D44:O44)</f>
        <v>87.8888888888889</v>
      </c>
      <c r="O63" s="134"/>
      <c r="P63" s="23"/>
      <c r="Q63" s="23"/>
      <c r="R63" s="2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>
      <c r="A64" s="23"/>
      <c r="B64" s="23"/>
      <c r="C64" s="133" t="s">
        <v>57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5"/>
      <c r="N64" s="141">
        <f t="shared" si="7"/>
        <v>71.680555555555557</v>
      </c>
      <c r="O64" s="134"/>
      <c r="P64" s="23"/>
      <c r="Q64" s="23"/>
      <c r="R64" s="2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>
      <c r="A65" s="23"/>
      <c r="B65" s="23"/>
      <c r="C65" s="133" t="s">
        <v>58</v>
      </c>
      <c r="D65" s="134"/>
      <c r="E65" s="134"/>
      <c r="F65" s="134"/>
      <c r="G65" s="134"/>
      <c r="H65" s="134"/>
      <c r="I65" s="134"/>
      <c r="J65" s="134"/>
      <c r="K65" s="134"/>
      <c r="L65" s="134"/>
      <c r="M65" s="135"/>
      <c r="N65" s="141">
        <f>AVERAGE(D43:O43)</f>
        <v>4.0148128019323677</v>
      </c>
      <c r="O65" s="134"/>
      <c r="P65" s="23"/>
      <c r="Q65" s="23"/>
      <c r="R65" s="2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6.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</row>
    <row r="70" spans="1:3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5.75" customHeight="1"/>
    <row r="267" spans="1:36" ht="15.75" customHeight="1"/>
    <row r="268" spans="1:36" ht="15.75" customHeight="1"/>
    <row r="269" spans="1:36" ht="15.75" customHeight="1"/>
    <row r="270" spans="1:36" ht="15.75" customHeight="1"/>
    <row r="271" spans="1:36" ht="15.75" customHeight="1"/>
    <row r="272" spans="1:3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5">
    <mergeCell ref="C65:M65"/>
    <mergeCell ref="N65:O65"/>
    <mergeCell ref="A13:A15"/>
    <mergeCell ref="B13:B15"/>
    <mergeCell ref="L14:L15"/>
    <mergeCell ref="M14:M15"/>
    <mergeCell ref="C13:C15"/>
    <mergeCell ref="D13:O13"/>
    <mergeCell ref="D14:D15"/>
    <mergeCell ref="E14:E15"/>
    <mergeCell ref="F14:F15"/>
    <mergeCell ref="G14:G15"/>
    <mergeCell ref="H14:H15"/>
    <mergeCell ref="A1:R1"/>
    <mergeCell ref="A2:R2"/>
    <mergeCell ref="A9:R9"/>
    <mergeCell ref="A10:R10"/>
    <mergeCell ref="A11:R11"/>
    <mergeCell ref="C64:M64"/>
    <mergeCell ref="N64:O64"/>
    <mergeCell ref="I14:I15"/>
    <mergeCell ref="J14:J15"/>
    <mergeCell ref="P13:R14"/>
    <mergeCell ref="K14:K15"/>
    <mergeCell ref="N14:N15"/>
    <mergeCell ref="O14:O15"/>
    <mergeCell ref="A51:O51"/>
    <mergeCell ref="A52:O52"/>
    <mergeCell ref="C55:N55"/>
    <mergeCell ref="C56:M56"/>
    <mergeCell ref="N56:O56"/>
    <mergeCell ref="C57:M57"/>
    <mergeCell ref="N57:O57"/>
    <mergeCell ref="N61:O61"/>
    <mergeCell ref="C61:M61"/>
    <mergeCell ref="C62:M62"/>
    <mergeCell ref="N62:O62"/>
    <mergeCell ref="C63:M63"/>
    <mergeCell ref="N63:O63"/>
    <mergeCell ref="C58:M58"/>
    <mergeCell ref="N58:O58"/>
    <mergeCell ref="C59:M59"/>
    <mergeCell ref="N59:O59"/>
    <mergeCell ref="C60:M60"/>
    <mergeCell ref="N60:O60"/>
  </mergeCells>
  <conditionalFormatting sqref="D17:O42">
    <cfRule type="cellIs" dxfId="2" priority="1" operator="between">
      <formula>4</formula>
      <formula>5</formula>
    </cfRule>
    <cfRule type="cellIs" dxfId="1" priority="2" operator="equal">
      <formula>"н/а"</formula>
    </cfRule>
    <cfRule type="cellIs" dxfId="0" priority="3" operator="equal">
      <formula>2</formula>
    </cfRule>
  </conditionalFormatting>
  <pageMargins left="0.15748031496062992" right="0.15748031496062992" top="0.15748031496062992" bottom="0.15748031496062992" header="0" footer="0"/>
  <pageSetup paperSize="9" orientation="portrait"/>
  <rowBreaks count="1" manualBreakCount="1">
    <brk id="5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9АБД-1.21</vt:lpstr>
      <vt:lpstr>9АБД-2.21</vt:lpstr>
      <vt:lpstr>9ПР-1.21</vt:lpstr>
      <vt:lpstr>9ПР-2.21</vt:lpstr>
      <vt:lpstr>9ПР-3.21</vt:lpstr>
      <vt:lpstr>9ПР-1.22</vt:lpstr>
      <vt:lpstr>9ПР-2.22</vt:lpstr>
      <vt:lpstr>9ПР-3.22</vt:lpstr>
      <vt:lpstr>9ПР-4.22К</vt:lpstr>
      <vt:lpstr>9ПР-1.23</vt:lpstr>
      <vt:lpstr>9ПР-2.23</vt:lpstr>
      <vt:lpstr>9ПР-3.23</vt:lpstr>
      <vt:lpstr>9ПР-4.23К</vt:lpstr>
      <vt:lpstr>9Э-1.23К</vt:lpstr>
      <vt:lpstr>9БД-1.23К</vt:lpstr>
      <vt:lpstr>9ПР-1.24</vt:lpstr>
      <vt:lpstr>9ПР-2.24</vt:lpstr>
      <vt:lpstr>9ПР-3.24</vt:lpstr>
      <vt:lpstr>9ПР-4.24К</vt:lpstr>
      <vt:lpstr>9БД-1.24К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2006-09-16T00:00:00Z</dcterms:created>
  <dcterms:modified xsi:type="dcterms:W3CDTF">2024-11-18T02:11:40Z</dcterms:modified>
</cp:coreProperties>
</file>