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BF344FDF-E073-4144-A7B6-DD7EC06CAF8D}" xr6:coauthVersionLast="47" xr6:coauthVersionMax="47" xr10:uidLastSave="{00000000-0000-0000-0000-000000000000}"/>
  <bookViews>
    <workbookView xWindow="-120" yWindow="-120" windowWidth="29040" windowHeight="15720" tabRatio="757" xr2:uid="{00000000-000D-0000-FFFF-FFFF00000000}"/>
  </bookViews>
  <sheets>
    <sheet name="RESUMEN TOTAL" sheetId="10" r:id="rId1"/>
    <sheet name="Regla 11_24" sheetId="2" r:id="rId2"/>
    <sheet name="Regla 1231_28" sheetId="9" r:id="rId3"/>
    <sheet name="Regla 1241_28" sheetId="6" r:id="rId4"/>
    <sheet name="Regla 1221_30" sheetId="4" r:id="rId5"/>
    <sheet name="Regla 1231_30" sheetId="3" r:id="rId6"/>
    <sheet name="Regla 133112_32" sheetId="8" r:id="rId7"/>
    <sheet name="Regla 133112211241_32" sheetId="7" r:id="rId8"/>
    <sheet name="Regla ProbShow (0,7-0,2)" sheetId="5" r:id="rId9"/>
    <sheet name="Regla ProbShow (0,7-0,25)" sheetId="19" r:id="rId10"/>
    <sheet name="Regla ProbShow (0,75-0,2)" sheetId="18" r:id="rId11"/>
    <sheet name="Regla ProbShow (0,75-0,25)" sheetId="12" r:id="rId12"/>
    <sheet name="Regla ProbShow (0,8-0,3)" sheetId="11" r:id="rId13"/>
    <sheet name="Regla ProbShow (0,65-0,35-0,2)" sheetId="21" r:id="rId14"/>
    <sheet name="Regla ProbShow (0,7-0,35-0,2)" sheetId="15" r:id="rId15"/>
    <sheet name="Regla ProbShow (0,75-0,35-0,2)" sheetId="16" r:id="rId16"/>
    <sheet name="Regla ProbShow (0,8-0,35-0,2)" sheetId="17" r:id="rId17"/>
    <sheet name="Regla ProbShow (0,7-0,3-0,2)" sheetId="14" r:id="rId18"/>
    <sheet name="Regla ProbShow (0,7-0,4-0,2)" sheetId="20" r:id="rId19"/>
    <sheet name="Regla ProbShow (0,8-0,3-0,2)" sheetId="1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0" l="1"/>
  <c r="H14" i="10"/>
  <c r="G14" i="10"/>
  <c r="F14" i="10"/>
  <c r="E14" i="10"/>
  <c r="D14" i="10"/>
  <c r="C14" i="10"/>
  <c r="G4" i="2" l="1"/>
  <c r="G5" i="2"/>
  <c r="G6" i="2"/>
  <c r="G7" i="2"/>
  <c r="G8" i="2"/>
  <c r="G9" i="2"/>
  <c r="F17" i="21"/>
  <c r="F16" i="21"/>
  <c r="F15" i="21"/>
  <c r="F11" i="21"/>
  <c r="E11" i="21"/>
  <c r="D11" i="21"/>
  <c r="F10" i="21"/>
  <c r="E10" i="21"/>
  <c r="D10" i="21"/>
  <c r="G9" i="21"/>
  <c r="G8" i="21"/>
  <c r="G7" i="21"/>
  <c r="G6" i="21"/>
  <c r="G5" i="21"/>
  <c r="G4" i="21"/>
  <c r="G11" i="21" s="1"/>
  <c r="F17" i="20"/>
  <c r="F16" i="20"/>
  <c r="F15" i="20"/>
  <c r="F11" i="20"/>
  <c r="E11" i="20"/>
  <c r="D11" i="20"/>
  <c r="F10" i="20"/>
  <c r="E10" i="20"/>
  <c r="D10" i="20"/>
  <c r="G9" i="20"/>
  <c r="G8" i="20"/>
  <c r="G7" i="20"/>
  <c r="G6" i="20"/>
  <c r="G5" i="20"/>
  <c r="G4" i="20"/>
  <c r="F17" i="19"/>
  <c r="F16" i="19"/>
  <c r="F15" i="19"/>
  <c r="F11" i="19"/>
  <c r="E11" i="19"/>
  <c r="D11" i="19"/>
  <c r="F10" i="19"/>
  <c r="E10" i="19"/>
  <c r="D10" i="19"/>
  <c r="G9" i="19"/>
  <c r="G8" i="19"/>
  <c r="G7" i="19"/>
  <c r="G6" i="19"/>
  <c r="G5" i="19"/>
  <c r="G10" i="19" s="1"/>
  <c r="G4" i="19"/>
  <c r="F17" i="18"/>
  <c r="F16" i="18"/>
  <c r="F15" i="18"/>
  <c r="F11" i="18"/>
  <c r="E11" i="18"/>
  <c r="D11" i="18"/>
  <c r="F10" i="18"/>
  <c r="E10" i="18"/>
  <c r="D10" i="18"/>
  <c r="G9" i="18"/>
  <c r="G8" i="18"/>
  <c r="G7" i="18"/>
  <c r="G6" i="18"/>
  <c r="G5" i="18"/>
  <c r="G10" i="18" s="1"/>
  <c r="G4" i="18"/>
  <c r="F17" i="17"/>
  <c r="F16" i="17"/>
  <c r="F15" i="17"/>
  <c r="F11" i="17"/>
  <c r="E11" i="17"/>
  <c r="D11" i="17"/>
  <c r="F10" i="17"/>
  <c r="E10" i="17"/>
  <c r="D10" i="17"/>
  <c r="G9" i="17"/>
  <c r="G8" i="17"/>
  <c r="G7" i="17"/>
  <c r="G6" i="17"/>
  <c r="G5" i="17"/>
  <c r="G4" i="17"/>
  <c r="F17" i="16"/>
  <c r="F16" i="16"/>
  <c r="F15" i="16"/>
  <c r="F11" i="16"/>
  <c r="E11" i="16"/>
  <c r="D11" i="16"/>
  <c r="F10" i="16"/>
  <c r="E10" i="16"/>
  <c r="D10" i="16"/>
  <c r="G9" i="16"/>
  <c r="G8" i="16"/>
  <c r="G7" i="16"/>
  <c r="G6" i="16"/>
  <c r="G5" i="16"/>
  <c r="G4" i="16"/>
  <c r="G10" i="16" s="1"/>
  <c r="F17" i="15"/>
  <c r="F16" i="15"/>
  <c r="F15" i="15"/>
  <c r="F11" i="15"/>
  <c r="E11" i="15"/>
  <c r="D11" i="15"/>
  <c r="F10" i="15"/>
  <c r="E10" i="15"/>
  <c r="D10" i="15"/>
  <c r="G9" i="15"/>
  <c r="G8" i="15"/>
  <c r="G7" i="15"/>
  <c r="G6" i="15"/>
  <c r="G5" i="15"/>
  <c r="G4" i="15"/>
  <c r="G11" i="15" s="1"/>
  <c r="F17" i="14"/>
  <c r="F16" i="14"/>
  <c r="F15" i="14"/>
  <c r="F11" i="14"/>
  <c r="E11" i="14"/>
  <c r="D11" i="14"/>
  <c r="F10" i="14"/>
  <c r="E10" i="14"/>
  <c r="D10" i="14"/>
  <c r="G9" i="14"/>
  <c r="G8" i="14"/>
  <c r="G7" i="14"/>
  <c r="G6" i="14"/>
  <c r="G5" i="14"/>
  <c r="G4" i="14"/>
  <c r="F17" i="13"/>
  <c r="F16" i="13"/>
  <c r="F15" i="13"/>
  <c r="F11" i="13"/>
  <c r="E11" i="13"/>
  <c r="D11" i="13"/>
  <c r="F10" i="13"/>
  <c r="E10" i="13"/>
  <c r="D10" i="13"/>
  <c r="G9" i="13"/>
  <c r="G8" i="13"/>
  <c r="G7" i="13"/>
  <c r="G6" i="13"/>
  <c r="G5" i="13"/>
  <c r="G4" i="13"/>
  <c r="F17" i="12"/>
  <c r="F16" i="12"/>
  <c r="F15" i="12"/>
  <c r="F11" i="12"/>
  <c r="E11" i="12"/>
  <c r="D11" i="12"/>
  <c r="F10" i="12"/>
  <c r="E10" i="12"/>
  <c r="D10" i="12"/>
  <c r="G9" i="12"/>
  <c r="G8" i="12"/>
  <c r="G7" i="12"/>
  <c r="G6" i="12"/>
  <c r="G5" i="12"/>
  <c r="G11" i="12" s="1"/>
  <c r="G4" i="12"/>
  <c r="F17" i="11"/>
  <c r="F16" i="11"/>
  <c r="F15" i="11"/>
  <c r="F11" i="11"/>
  <c r="E11" i="11"/>
  <c r="D11" i="11"/>
  <c r="F10" i="11"/>
  <c r="E10" i="11"/>
  <c r="D10" i="11"/>
  <c r="G9" i="11"/>
  <c r="G8" i="11"/>
  <c r="G7" i="11"/>
  <c r="G6" i="11"/>
  <c r="G5" i="11"/>
  <c r="G4" i="11"/>
  <c r="F12" i="10"/>
  <c r="E8" i="10"/>
  <c r="F17" i="5"/>
  <c r="F16" i="5"/>
  <c r="F15" i="5"/>
  <c r="F17" i="7"/>
  <c r="F16" i="7"/>
  <c r="F15" i="7"/>
  <c r="F17" i="8"/>
  <c r="F16" i="8"/>
  <c r="F15" i="8"/>
  <c r="F17" i="4"/>
  <c r="F16" i="4"/>
  <c r="F15" i="4"/>
  <c r="F17" i="3"/>
  <c r="F16" i="3"/>
  <c r="F15" i="3"/>
  <c r="F17" i="6"/>
  <c r="F16" i="6"/>
  <c r="F15" i="6"/>
  <c r="F17" i="9"/>
  <c r="F16" i="9"/>
  <c r="F15" i="9"/>
  <c r="F16" i="2"/>
  <c r="F17" i="2"/>
  <c r="F15" i="2"/>
  <c r="B14" i="10"/>
  <c r="B13" i="10"/>
  <c r="B12" i="10"/>
  <c r="B11" i="10"/>
  <c r="B10" i="10"/>
  <c r="B9" i="10"/>
  <c r="B8" i="10"/>
  <c r="B7" i="10"/>
  <c r="F11" i="9"/>
  <c r="H8" i="10" s="1"/>
  <c r="E11" i="9"/>
  <c r="F8" i="10" s="1"/>
  <c r="D11" i="9"/>
  <c r="D8" i="10" s="1"/>
  <c r="F10" i="9"/>
  <c r="G8" i="10" s="1"/>
  <c r="E10" i="9"/>
  <c r="D10" i="9"/>
  <c r="C8" i="10" s="1"/>
  <c r="G9" i="9"/>
  <c r="G8" i="9"/>
  <c r="G7" i="9"/>
  <c r="G6" i="9"/>
  <c r="G5" i="9"/>
  <c r="G4" i="9"/>
  <c r="F11" i="8"/>
  <c r="H12" i="10" s="1"/>
  <c r="E11" i="8"/>
  <c r="D11" i="8"/>
  <c r="D12" i="10" s="1"/>
  <c r="F10" i="8"/>
  <c r="G12" i="10" s="1"/>
  <c r="E10" i="8"/>
  <c r="E12" i="10" s="1"/>
  <c r="D10" i="8"/>
  <c r="C12" i="10" s="1"/>
  <c r="G9" i="8"/>
  <c r="G8" i="8"/>
  <c r="G7" i="8"/>
  <c r="G6" i="8"/>
  <c r="G5" i="8"/>
  <c r="G4" i="8"/>
  <c r="G10" i="8" s="1"/>
  <c r="F11" i="7"/>
  <c r="H13" i="10" s="1"/>
  <c r="E11" i="7"/>
  <c r="F13" i="10" s="1"/>
  <c r="D11" i="7"/>
  <c r="D13" i="10" s="1"/>
  <c r="F10" i="7"/>
  <c r="G13" i="10" s="1"/>
  <c r="E10" i="7"/>
  <c r="E13" i="10" s="1"/>
  <c r="D10" i="7"/>
  <c r="C13" i="10" s="1"/>
  <c r="G9" i="7"/>
  <c r="G8" i="7"/>
  <c r="G7" i="7"/>
  <c r="G6" i="7"/>
  <c r="G5" i="7"/>
  <c r="G4" i="7"/>
  <c r="F11" i="6"/>
  <c r="H9" i="10" s="1"/>
  <c r="E11" i="6"/>
  <c r="F9" i="10" s="1"/>
  <c r="D11" i="6"/>
  <c r="D9" i="10" s="1"/>
  <c r="F10" i="6"/>
  <c r="G9" i="10" s="1"/>
  <c r="E10" i="6"/>
  <c r="E9" i="10" s="1"/>
  <c r="D10" i="6"/>
  <c r="C9" i="10" s="1"/>
  <c r="G9" i="6"/>
  <c r="G8" i="6"/>
  <c r="G7" i="6"/>
  <c r="G6" i="6"/>
  <c r="G5" i="6"/>
  <c r="G4" i="6"/>
  <c r="F11" i="5"/>
  <c r="E11" i="5"/>
  <c r="D11" i="5"/>
  <c r="F10" i="5"/>
  <c r="E10" i="5"/>
  <c r="D10" i="5"/>
  <c r="G9" i="5"/>
  <c r="G8" i="5"/>
  <c r="G7" i="5"/>
  <c r="G6" i="5"/>
  <c r="G5" i="5"/>
  <c r="G4" i="5"/>
  <c r="G11" i="5" s="1"/>
  <c r="D10" i="2"/>
  <c r="C7" i="10" s="1"/>
  <c r="G9" i="4"/>
  <c r="G6" i="4"/>
  <c r="E11" i="3"/>
  <c r="F10" i="10" s="1"/>
  <c r="D11" i="3"/>
  <c r="D10" i="10" s="1"/>
  <c r="D11" i="2"/>
  <c r="D7" i="10" s="1"/>
  <c r="E11" i="2"/>
  <c r="F7" i="10" s="1"/>
  <c r="G10" i="21" l="1"/>
  <c r="G10" i="20"/>
  <c r="G11" i="20"/>
  <c r="G11" i="19"/>
  <c r="G11" i="18"/>
  <c r="I14" i="10"/>
  <c r="I13" i="10"/>
  <c r="I8" i="10"/>
  <c r="I12" i="10"/>
  <c r="G11" i="17"/>
  <c r="G10" i="17"/>
  <c r="G11" i="16"/>
  <c r="G11" i="13"/>
  <c r="G10" i="15"/>
  <c r="G11" i="14"/>
  <c r="G10" i="14"/>
  <c r="G10" i="13"/>
  <c r="G10" i="12"/>
  <c r="G11" i="11"/>
  <c r="G10" i="11"/>
  <c r="I9" i="10"/>
  <c r="G10" i="9"/>
  <c r="G11" i="9"/>
  <c r="J8" i="10" s="1"/>
  <c r="G11" i="8"/>
  <c r="J12" i="10" s="1"/>
  <c r="G11" i="7"/>
  <c r="J13" i="10" s="1"/>
  <c r="G10" i="7"/>
  <c r="G11" i="6"/>
  <c r="J9" i="10" s="1"/>
  <c r="G10" i="6"/>
  <c r="G10" i="5"/>
  <c r="F11" i="2"/>
  <c r="H7" i="10" s="1"/>
  <c r="F10" i="4"/>
  <c r="G11" i="10" s="1"/>
  <c r="E11" i="4"/>
  <c r="F11" i="10" s="1"/>
  <c r="G7" i="4"/>
  <c r="G5" i="4"/>
  <c r="G8" i="4"/>
  <c r="D11" i="4"/>
  <c r="D11" i="10" s="1"/>
  <c r="D10" i="4"/>
  <c r="C11" i="10" s="1"/>
  <c r="I11" i="10" s="1"/>
  <c r="G4" i="4"/>
  <c r="E10" i="4"/>
  <c r="E11" i="10" s="1"/>
  <c r="F11" i="4"/>
  <c r="H11" i="10" s="1"/>
  <c r="F10" i="2"/>
  <c r="G7" i="10" s="1"/>
  <c r="E10" i="2"/>
  <c r="E7" i="10" s="1"/>
  <c r="I7" i="10" s="1"/>
  <c r="G7" i="3"/>
  <c r="G11" i="2" l="1"/>
  <c r="J7" i="10" s="1"/>
  <c r="G10" i="4"/>
  <c r="G11" i="4"/>
  <c r="J11" i="10" s="1"/>
  <c r="F11" i="3"/>
  <c r="H10" i="10" s="1"/>
  <c r="E10" i="3"/>
  <c r="E10" i="10" s="1"/>
  <c r="F10" i="3"/>
  <c r="G10" i="10" s="1"/>
  <c r="G10" i="2"/>
  <c r="G8" i="3"/>
  <c r="G4" i="3"/>
  <c r="G9" i="3"/>
  <c r="G5" i="3"/>
  <c r="G6" i="3"/>
  <c r="D10" i="3"/>
  <c r="C10" i="10" s="1"/>
  <c r="I10" i="10" l="1"/>
  <c r="G11" i="3"/>
  <c r="J10" i="10" s="1"/>
  <c r="G10" i="3"/>
</calcChain>
</file>

<file path=xl/sharedStrings.xml><?xml version="1.0" encoding="utf-8"?>
<sst xmlns="http://schemas.openxmlformats.org/spreadsheetml/2006/main" count="472" uniqueCount="47">
  <si>
    <t>Fecha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</si>
  <si>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</si>
  <si>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</si>
  <si>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</si>
  <si>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</si>
  <si>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</si>
  <si>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</si>
  <si>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</si>
  <si>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 COST</t>
  </si>
  <si>
    <t>Coste Idle Cost / minuto =</t>
  </si>
  <si>
    <t>Coste Waiting Cost / minuto =</t>
  </si>
  <si>
    <t>Promedio</t>
  </si>
  <si>
    <t>Coste una consulta = 4 € x 20 min = 80 €  +  otros Costes Operativos (1 €/min)</t>
  </si>
  <si>
    <t>Coste una consulta = (4 € x 1,5) x 20 min = 120 €  +  otros Costes Operativos (1 €/min)</t>
  </si>
  <si>
    <t>Coste exponencial = (x2 + x) / 2, siendo x el número de slots de espera</t>
  </si>
  <si>
    <t>Idle Cost</t>
  </si>
  <si>
    <t>Waiting Cost</t>
  </si>
  <si>
    <t>Overbooking Cost</t>
  </si>
  <si>
    <t>Overtime Cost</t>
  </si>
  <si>
    <t>Coste Overtime / minuto =</t>
  </si>
  <si>
    <t>REGLA DE ASIGNACIÓN</t>
  </si>
  <si>
    <t>Media</t>
  </si>
  <si>
    <t>Desviación Estándar</t>
  </si>
  <si>
    <t>Desv. Est.</t>
  </si>
  <si>
    <t>Regla R11_24 pacientes</t>
  </si>
  <si>
    <t>Regla R1231_28 pacientes</t>
  </si>
  <si>
    <t>Regla R1241_28 pacientes</t>
  </si>
  <si>
    <t>Regla R1231_30 pacientes</t>
  </si>
  <si>
    <t>Regla R1221_30 pacientes</t>
  </si>
  <si>
    <t>Regla R133112_32 pacientes</t>
  </si>
  <si>
    <t>Regla R133112211241_32 pacientes</t>
  </si>
  <si>
    <t>Regla usando Probabilidad Show</t>
  </si>
  <si>
    <t>COSTES EN CITAS MÉDICAS POR NO ASISTENCIA y OVERBOOKING</t>
  </si>
  <si>
    <t>COSTE TOTAL</t>
  </si>
  <si>
    <t>Cost Inactividad
(consulta)</t>
  </si>
  <si>
    <t>Coste de Espera
(paciente)</t>
  </si>
  <si>
    <t>Coste Sobre Tiempo
(consulta)</t>
  </si>
  <si>
    <t>Punto 1</t>
  </si>
  <si>
    <t>Punto 2</t>
  </si>
  <si>
    <t>Slots</t>
  </si>
  <si>
    <t>ProbShow</t>
  </si>
  <si>
    <t>Puntos</t>
  </si>
  <si>
    <t>Definición
Listón ProbShow</t>
  </si>
  <si>
    <t>1 y 13</t>
  </si>
  <si>
    <t>12 y 24</t>
  </si>
  <si>
    <t>Punto 3</t>
  </si>
  <si>
    <t>6,5 y 18,5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</si>
</sst>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left" vertical="center" indent="1"/>
    </xf>
    <xf numFmtId="164" fontId="1" fillId="0" borderId="16" xfId="0" applyNumberFormat="1" applyFont="1" applyBorder="1" applyAlignment="1">
      <alignment horizontal="left" vertical="center" indent="1"/>
    </xf>
    <xf numFmtId="164" fontId="1" fillId="0" borderId="1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7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8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" fillId="0" borderId="30" xfId="0" applyFont="1" applyBorder="1" applyAlignment="1">
      <alignment horizontal="right" vertical="center" indent="1"/>
    </xf>
    <xf numFmtId="0" fontId="1" fillId="0" borderId="23" xfId="0" applyFont="1" applyBorder="1" applyAlignment="1">
      <alignment horizontal="right" vertical="center" indent="1"/>
    </xf>
    <xf numFmtId="0" fontId="0" fillId="0" borderId="30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164" fontId="5" fillId="0" borderId="47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40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0" fontId="0" fillId="0" borderId="25" xfId="0" applyBorder="1" applyAlignment="1">
      <alignment horizontal="left" vertical="center" indent="1"/>
    </xf>
    <xf numFmtId="164" fontId="5" fillId="0" borderId="41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 indent="1"/>
    </xf>
    <xf numFmtId="0" fontId="1" fillId="0" borderId="32" xfId="0" applyFont="1" applyBorder="1" applyAlignment="1">
      <alignment horizontal="right" vertical="center" indent="1"/>
    </xf>
    <xf numFmtId="0" fontId="1" fillId="0" borderId="30" xfId="0" applyFont="1" applyBorder="1" applyAlignment="1">
      <alignment horizontal="right" vertical="center" indent="1"/>
    </xf>
    <xf numFmtId="0" fontId="1" fillId="0" borderId="31" xfId="0" applyFont="1" applyBorder="1" applyAlignment="1">
      <alignment horizontal="right" vertical="center" indent="1"/>
    </xf>
    <xf numFmtId="0" fontId="1" fillId="0" borderId="26" xfId="0" applyFont="1" applyBorder="1" applyAlignment="1">
      <alignment horizontal="right" vertical="center" indent="1"/>
    </xf>
    <xf numFmtId="0" fontId="1" fillId="0" borderId="27" xfId="0" applyFont="1" applyBorder="1" applyAlignment="1">
      <alignment horizontal="right" vertical="center" indent="1"/>
    </xf>
    <xf numFmtId="0" fontId="1" fillId="0" borderId="22" xfId="0" applyFont="1" applyBorder="1" applyAlignment="1">
      <alignment horizontal="right" vertical="center" indent="1"/>
    </xf>
    <xf numFmtId="0" fontId="1" fillId="0" borderId="12" xfId="0" applyFont="1" applyBorder="1" applyAlignment="1">
      <alignment horizontal="right" vertical="center" indent="1"/>
    </xf>
    <xf numFmtId="0" fontId="1" fillId="0" borderId="24" xfId="0" applyFont="1" applyBorder="1" applyAlignment="1">
      <alignment horizontal="right" vertical="center" indent="1"/>
    </xf>
    <xf numFmtId="0" fontId="1" fillId="0" borderId="28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D968-36A1-42B1-BC55-0E2A152EEB2F}">
  <dimension ref="B1:J19"/>
  <sheetViews>
    <sheetView tabSelected="1" workbookViewId="0">
      <selection activeCell="N15" sqref="N15"/>
    </sheetView>
  </sheetViews>
  <sheetFormatPr baseColWidth="10" defaultRowHeight="15" x14ac:dyDescent="0.25"/>
  <cols>
    <col min="1" max="1" width="5.7109375" style="40" customWidth="1"/>
    <col min="2" max="2" width="35.7109375" style="40" customWidth="1"/>
    <col min="3" max="3" width="12.7109375" style="40" customWidth="1"/>
    <col min="4" max="4" width="10.7109375" style="40" customWidth="1"/>
    <col min="5" max="5" width="12.7109375" style="40" customWidth="1"/>
    <col min="6" max="6" width="10.7109375" style="40" customWidth="1"/>
    <col min="7" max="7" width="12.7109375" style="40" customWidth="1"/>
    <col min="8" max="8" width="10.7109375" style="40" customWidth="1"/>
    <col min="9" max="9" width="12.7109375" style="40" customWidth="1"/>
    <col min="10" max="10" width="10.7109375" style="40" customWidth="1"/>
    <col min="11" max="11" width="5.7109375" style="40" customWidth="1"/>
    <col min="12" max="16384" width="11.42578125" style="40"/>
  </cols>
  <sheetData>
    <row r="1" spans="2:10" ht="15.75" thickBot="1" x14ac:dyDescent="0.3"/>
    <row r="2" spans="2:10" ht="30" customHeight="1" thickBot="1" x14ac:dyDescent="0.3">
      <c r="B2" s="90" t="s">
        <v>32</v>
      </c>
      <c r="C2" s="91"/>
      <c r="D2" s="91"/>
      <c r="E2" s="91"/>
      <c r="F2" s="91"/>
      <c r="G2" s="91"/>
      <c r="H2" s="91"/>
      <c r="I2" s="91"/>
      <c r="J2" s="92"/>
    </row>
    <row r="3" spans="2:10" ht="15.75" thickBot="1" x14ac:dyDescent="0.3"/>
    <row r="4" spans="2:10" ht="18" customHeight="1" x14ac:dyDescent="0.25">
      <c r="B4" s="93" t="s">
        <v>20</v>
      </c>
      <c r="C4" s="96" t="s">
        <v>34</v>
      </c>
      <c r="D4" s="97"/>
      <c r="E4" s="100" t="s">
        <v>35</v>
      </c>
      <c r="F4" s="97"/>
      <c r="G4" s="100" t="s">
        <v>36</v>
      </c>
      <c r="H4" s="102"/>
      <c r="I4" s="104" t="s">
        <v>33</v>
      </c>
      <c r="J4" s="105"/>
    </row>
    <row r="5" spans="2:10" ht="18" customHeight="1" x14ac:dyDescent="0.25">
      <c r="B5" s="94"/>
      <c r="C5" s="98"/>
      <c r="D5" s="99"/>
      <c r="E5" s="101"/>
      <c r="F5" s="99"/>
      <c r="G5" s="101"/>
      <c r="H5" s="103"/>
      <c r="I5" s="106"/>
      <c r="J5" s="107"/>
    </row>
    <row r="6" spans="2:10" ht="20.100000000000001" customHeight="1" thickBot="1" x14ac:dyDescent="0.3">
      <c r="B6" s="95"/>
      <c r="C6" s="47" t="s">
        <v>21</v>
      </c>
      <c r="D6" s="45" t="s">
        <v>23</v>
      </c>
      <c r="E6" s="48" t="s">
        <v>21</v>
      </c>
      <c r="F6" s="45" t="s">
        <v>23</v>
      </c>
      <c r="G6" s="48" t="s">
        <v>21</v>
      </c>
      <c r="H6" s="46" t="s">
        <v>23</v>
      </c>
      <c r="I6" s="48" t="s">
        <v>21</v>
      </c>
      <c r="J6" s="46" t="s">
        <v>23</v>
      </c>
    </row>
    <row r="7" spans="2:10" ht="18" customHeight="1" x14ac:dyDescent="0.25">
      <c r="B7" s="43" t="str">
        <f>'Regla 11_24'!B2</f>
        <v>Regla R11_24 pacientes</v>
      </c>
      <c r="C7" s="49">
        <f>'Regla 11_24'!D10</f>
        <v>691</v>
      </c>
      <c r="D7" s="64">
        <f>'Regla 11_24'!D11</f>
        <v>58.538875971443119</v>
      </c>
      <c r="E7" s="50">
        <f>'Regla 11_24'!E10</f>
        <v>0</v>
      </c>
      <c r="F7" s="64">
        <f>'Regla 11_24'!E11</f>
        <v>0</v>
      </c>
      <c r="G7" s="50">
        <f>'Regla 11_24'!F10</f>
        <v>0</v>
      </c>
      <c r="H7" s="61">
        <f>'Regla 11_24'!F11</f>
        <v>0</v>
      </c>
      <c r="I7" s="54">
        <f>C7+E7+G7</f>
        <v>691</v>
      </c>
      <c r="J7" s="51">
        <f>'Regla 11_24'!G11</f>
        <v>58.538875971443119</v>
      </c>
    </row>
    <row r="8" spans="2:10" ht="18" customHeight="1" x14ac:dyDescent="0.25">
      <c r="B8" s="44" t="str">
        <f>'Regla 1231_28'!B2</f>
        <v>Regla R1231_28 pacientes</v>
      </c>
      <c r="C8" s="52">
        <f>'Regla 1231_28'!D10</f>
        <v>417</v>
      </c>
      <c r="D8" s="65">
        <f>'Regla 1231_28'!D11</f>
        <v>47.070160399131844</v>
      </c>
      <c r="E8" s="53">
        <f>'Regla 1231_28'!E10</f>
        <v>96.666666666666671</v>
      </c>
      <c r="F8" s="65">
        <f>'Regla 1231_28'!E11</f>
        <v>12.389457884292856</v>
      </c>
      <c r="G8" s="53">
        <f>'Regla 1231_28'!F10</f>
        <v>39.666666666666664</v>
      </c>
      <c r="H8" s="62">
        <f>'Regla 1231_28'!F11</f>
        <v>12.821024400049579</v>
      </c>
      <c r="I8" s="55">
        <f t="shared" ref="I8:I14" si="0">C8+E8+G8</f>
        <v>553.33333333333326</v>
      </c>
      <c r="J8" s="24">
        <f>'Regla 1231_28'!G11</f>
        <v>43.819569448668339</v>
      </c>
    </row>
    <row r="9" spans="2:10" ht="18" customHeight="1" x14ac:dyDescent="0.25">
      <c r="B9" s="44" t="str">
        <f>'Regla 1241_28'!B2</f>
        <v>Regla R1241_28 pacientes</v>
      </c>
      <c r="C9" s="52">
        <f>'Regla 1241_28'!D10</f>
        <v>419.66666666666669</v>
      </c>
      <c r="D9" s="65">
        <f>'Regla 1241_28'!D11</f>
        <v>46.534574959557233</v>
      </c>
      <c r="E9" s="53">
        <f>'Regla 1241_28'!E10</f>
        <v>89.600000000000009</v>
      </c>
      <c r="F9" s="65">
        <f>'Regla 1241_28'!E11</f>
        <v>10.778497112306564</v>
      </c>
      <c r="G9" s="53">
        <f>'Regla 1241_28'!F10</f>
        <v>43.400000000000006</v>
      </c>
      <c r="H9" s="62">
        <f>'Regla 1241_28'!F11</f>
        <v>12.364465212858953</v>
      </c>
      <c r="I9" s="55">
        <f t="shared" si="0"/>
        <v>552.66666666666674</v>
      </c>
      <c r="J9" s="24">
        <f>'Regla 1241_28'!G11</f>
        <v>42.137615816116941</v>
      </c>
    </row>
    <row r="10" spans="2:10" ht="18" customHeight="1" x14ac:dyDescent="0.25">
      <c r="B10" s="44" t="str">
        <f>'Regla 1231_30'!B2</f>
        <v>Regla R1231_30 pacientes</v>
      </c>
      <c r="C10" s="52">
        <f>'Regla 1231_30'!D10</f>
        <v>325</v>
      </c>
      <c r="D10" s="65">
        <f>'Regla 1231_30'!D11</f>
        <v>39.02307009962184</v>
      </c>
      <c r="E10" s="53">
        <f>'Regla 1231_30'!E10</f>
        <v>143.30000000000001</v>
      </c>
      <c r="F10" s="65">
        <f>'Regla 1231_30'!E11</f>
        <v>14.840889461214916</v>
      </c>
      <c r="G10" s="53">
        <f>'Regla 1231_30'!F10</f>
        <v>123.2</v>
      </c>
      <c r="H10" s="62">
        <f>'Regla 1231_30'!F11</f>
        <v>24.345512933598332</v>
      </c>
      <c r="I10" s="55">
        <f t="shared" si="0"/>
        <v>591.5</v>
      </c>
      <c r="J10" s="24">
        <f>'Regla 1231_30'!G11</f>
        <v>29.804630512724014</v>
      </c>
    </row>
    <row r="11" spans="2:10" ht="18" customHeight="1" x14ac:dyDescent="0.25">
      <c r="B11" s="44" t="str">
        <f>'Regla 1221_30'!B2</f>
        <v>Regla R1221_30 pacientes</v>
      </c>
      <c r="C11" s="52">
        <f>'Regla 1221_30'!D10</f>
        <v>312</v>
      </c>
      <c r="D11" s="65">
        <f>'Regla 1221_30'!D11</f>
        <v>40.19950248448356</v>
      </c>
      <c r="E11" s="53">
        <f>'Regla 1221_30'!E10</f>
        <v>176.93333333333331</v>
      </c>
      <c r="F11" s="65">
        <f>'Regla 1221_30'!E11</f>
        <v>16.980302313759513</v>
      </c>
      <c r="G11" s="53">
        <f>'Regla 1221_30'!F10</f>
        <v>104.99999999999999</v>
      </c>
      <c r="H11" s="62">
        <f>'Regla 1221_30'!F11</f>
        <v>19.459496396361345</v>
      </c>
      <c r="I11" s="55">
        <f t="shared" si="0"/>
        <v>593.93333333333328</v>
      </c>
      <c r="J11" s="24">
        <f>'Regla 1221_30'!G11</f>
        <v>24.441822081560655</v>
      </c>
    </row>
    <row r="12" spans="2:10" ht="18" customHeight="1" x14ac:dyDescent="0.25">
      <c r="B12" s="44" t="str">
        <f>'Regla 133112_32'!B2</f>
        <v>Regla R133112_32 pacientes</v>
      </c>
      <c r="C12" s="52">
        <f>'Regla 133112_32'!D10</f>
        <v>226</v>
      </c>
      <c r="D12" s="65">
        <f>'Regla 133112_32'!D11</f>
        <v>34.339481650135603</v>
      </c>
      <c r="E12" s="53">
        <f>'Regla 133112_32'!E10</f>
        <v>300.26666666666665</v>
      </c>
      <c r="F12" s="65">
        <f>'Regla 133112_32'!E11</f>
        <v>23.267029605574205</v>
      </c>
      <c r="G12" s="53">
        <f>'Regla 133112_32'!F10</f>
        <v>189.93333333333337</v>
      </c>
      <c r="H12" s="62">
        <f>'Regla 133112_32'!F11</f>
        <v>22.498948123560254</v>
      </c>
      <c r="I12" s="55">
        <f t="shared" si="0"/>
        <v>716.2</v>
      </c>
      <c r="J12" s="24">
        <f>'Regla 133112_32'!G11</f>
        <v>30.506917248388085</v>
      </c>
    </row>
    <row r="13" spans="2:10" ht="18" customHeight="1" thickBot="1" x14ac:dyDescent="0.3">
      <c r="B13" s="84" t="str">
        <f>'Regla 133112211241_32'!B2</f>
        <v>Regla R133112211241_32 pacientes</v>
      </c>
      <c r="C13" s="85">
        <f>'Regla 133112211241_32'!D10</f>
        <v>219.66666666666666</v>
      </c>
      <c r="D13" s="86">
        <f>'Regla 133112211241_32'!D11</f>
        <v>31.658595462633254</v>
      </c>
      <c r="E13" s="87">
        <f>'Regla 133112211241_32'!E10</f>
        <v>318.16666666666663</v>
      </c>
      <c r="F13" s="86">
        <f>'Regla 133112211241_32'!E11</f>
        <v>22.859367153678313</v>
      </c>
      <c r="G13" s="87">
        <f>'Regla 133112211241_32'!F10</f>
        <v>181.06666666666669</v>
      </c>
      <c r="H13" s="88">
        <f>'Regla 133112211241_32'!F11</f>
        <v>25.580826152934591</v>
      </c>
      <c r="I13" s="89">
        <f t="shared" si="0"/>
        <v>718.9</v>
      </c>
      <c r="J13" s="25">
        <f>'Regla 133112211241_32'!G11</f>
        <v>31.171974592572713</v>
      </c>
    </row>
    <row r="14" spans="2:10" ht="18" customHeight="1" thickBot="1" x14ac:dyDescent="0.3">
      <c r="B14" s="56" t="str">
        <f>'Regla ProbShow (0,7-0,2)'!B2</f>
        <v>Regla usando Probabilidad Show</v>
      </c>
      <c r="C14" s="57">
        <f>'Regla ProbShow (0,7-0,35-0,2)'!D10</f>
        <v>461.66666666666669</v>
      </c>
      <c r="D14" s="66">
        <f>'Regla ProbShow (0,7-0,35-0,2)'!D11</f>
        <v>31.809851723431006</v>
      </c>
      <c r="E14" s="58">
        <f>'Regla ProbShow (0,7-0,35-0,2)'!E10</f>
        <v>88</v>
      </c>
      <c r="F14" s="66">
        <f>'Regla ProbShow (0,7-0,35-0,2)'!E11</f>
        <v>17.800224717682667</v>
      </c>
      <c r="G14" s="58">
        <f>'Regla ProbShow (0,7-0,35-0,2)'!F10</f>
        <v>23.333333333333332</v>
      </c>
      <c r="H14" s="63">
        <f>'Regla ProbShow (0,7-0,35-0,2)'!F11</f>
        <v>9.6454479764636449</v>
      </c>
      <c r="I14" s="60">
        <f t="shared" si="0"/>
        <v>573.00000000000011</v>
      </c>
      <c r="J14" s="59">
        <f>'Regla ProbShow (0,7-0,35-0,2)'!G11</f>
        <v>44.179271157410454</v>
      </c>
    </row>
    <row r="16" spans="2:10" ht="15.75" thickBot="1" x14ac:dyDescent="0.3"/>
    <row r="17" spans="2:4" s="1" customFormat="1" ht="20.100000000000001" customHeight="1" x14ac:dyDescent="0.25">
      <c r="B17" s="42" t="s">
        <v>9</v>
      </c>
      <c r="C17" s="4">
        <v>5</v>
      </c>
      <c r="D17" s="21" t="s">
        <v>12</v>
      </c>
    </row>
    <row r="18" spans="2:4" s="1" customFormat="1" ht="20.100000000000001" customHeight="1" x14ac:dyDescent="0.25">
      <c r="B18" s="41" t="s">
        <v>10</v>
      </c>
      <c r="C18" s="5">
        <v>0.5</v>
      </c>
      <c r="D18" s="21" t="s">
        <v>14</v>
      </c>
    </row>
    <row r="19" spans="2:4" s="1" customFormat="1" ht="20.100000000000001" customHeight="1" thickBot="1" x14ac:dyDescent="0.3">
      <c r="B19" s="39" t="s">
        <v>19</v>
      </c>
      <c r="C19" s="6">
        <v>7</v>
      </c>
      <c r="D19" s="21" t="s">
        <v>13</v>
      </c>
    </row>
  </sheetData>
  <mergeCells count="6">
    <mergeCell ref="B2:J2"/>
    <mergeCell ref="B4:B6"/>
    <mergeCell ref="C4:D5"/>
    <mergeCell ref="E4:F5"/>
    <mergeCell ref="G4:H5"/>
    <mergeCell ref="I4:J5"/>
  </mergeCells>
  <conditionalFormatting sqref="I7:I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6DB9-72A6-4BBF-876A-07540AC7D9F2}">
  <sheetPr>
    <tabColor rgb="FFFF0000"/>
  </sheetPr>
  <dimension ref="B1:K17"/>
  <sheetViews>
    <sheetView workbookViewId="0">
      <selection activeCell="M16" sqref="M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347.5</v>
      </c>
      <c r="E4" s="28">
        <v>153</v>
      </c>
      <c r="F4" s="23">
        <v>59.5</v>
      </c>
      <c r="G4" s="15">
        <f t="shared" ref="G4:G9" si="0">D4+E4+F4</f>
        <v>560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437.5</v>
      </c>
      <c r="E5" s="29">
        <v>128.25</v>
      </c>
      <c r="F5" s="24">
        <v>49</v>
      </c>
      <c r="G5" s="16">
        <f t="shared" si="0"/>
        <v>614.75</v>
      </c>
      <c r="I5" s="75" t="s">
        <v>37</v>
      </c>
      <c r="J5" s="76" t="s">
        <v>43</v>
      </c>
      <c r="K5" s="78">
        <v>0.7</v>
      </c>
    </row>
    <row r="6" spans="2:11" ht="20.100000000000001" customHeight="1" thickBot="1" x14ac:dyDescent="0.3">
      <c r="B6" s="10" t="s">
        <v>4</v>
      </c>
      <c r="C6" s="11">
        <v>40</v>
      </c>
      <c r="D6" s="35">
        <v>420</v>
      </c>
      <c r="E6" s="29">
        <v>126.75</v>
      </c>
      <c r="F6" s="24">
        <v>42</v>
      </c>
      <c r="G6" s="16">
        <f t="shared" si="0"/>
        <v>588.75</v>
      </c>
      <c r="I6" s="69" t="s">
        <v>38</v>
      </c>
      <c r="J6" s="70" t="s">
        <v>44</v>
      </c>
      <c r="K6" s="79">
        <v>0.25</v>
      </c>
    </row>
    <row r="7" spans="2:11" ht="20.100000000000001" customHeight="1" x14ac:dyDescent="0.25">
      <c r="B7" s="10" t="s">
        <v>5</v>
      </c>
      <c r="C7" s="11">
        <v>40</v>
      </c>
      <c r="D7" s="35">
        <v>435</v>
      </c>
      <c r="E7" s="29">
        <v>114.25</v>
      </c>
      <c r="F7" s="24">
        <v>31.5</v>
      </c>
      <c r="G7" s="16">
        <f t="shared" si="0"/>
        <v>580.75</v>
      </c>
    </row>
    <row r="8" spans="2:11" ht="20.100000000000001" customHeight="1" x14ac:dyDescent="0.25">
      <c r="B8" s="10" t="s">
        <v>6</v>
      </c>
      <c r="C8" s="11">
        <v>40</v>
      </c>
      <c r="D8" s="35">
        <v>362.5</v>
      </c>
      <c r="E8" s="29">
        <v>163.5</v>
      </c>
      <c r="F8" s="24">
        <v>42</v>
      </c>
      <c r="G8" s="16">
        <f t="shared" si="0"/>
        <v>568</v>
      </c>
    </row>
    <row r="9" spans="2:11" ht="20.100000000000001" customHeight="1" thickBot="1" x14ac:dyDescent="0.3">
      <c r="B9" s="12" t="s">
        <v>7</v>
      </c>
      <c r="C9" s="13">
        <v>40</v>
      </c>
      <c r="D9" s="36">
        <v>447.5</v>
      </c>
      <c r="E9" s="30">
        <v>110.25</v>
      </c>
      <c r="F9" s="25">
        <v>56</v>
      </c>
      <c r="G9" s="17">
        <f t="shared" si="0"/>
        <v>613.75</v>
      </c>
    </row>
    <row r="10" spans="2:11" ht="24.95" customHeight="1" x14ac:dyDescent="0.25">
      <c r="C10" s="7" t="s">
        <v>11</v>
      </c>
      <c r="D10" s="37">
        <f>AVERAGE(D4:D9)</f>
        <v>408.33333333333331</v>
      </c>
      <c r="E10" s="31">
        <f t="shared" ref="E10:G10" si="1">AVERAGE(E4:E9)</f>
        <v>132.66666666666666</v>
      </c>
      <c r="F10" s="15">
        <f t="shared" si="1"/>
        <v>46.666666666666664</v>
      </c>
      <c r="G10" s="18">
        <f t="shared" si="1"/>
        <v>587.66666666666663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42.504901678120213</v>
      </c>
      <c r="E11" s="32">
        <f t="shared" si="2"/>
        <v>21.261859435775264</v>
      </c>
      <c r="F11" s="26">
        <f t="shared" si="2"/>
        <v>10.303721010715828</v>
      </c>
      <c r="G11" s="20">
        <f>_xlfn.STDEV.S(G4:G9)</f>
        <v>22.869557640380076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FF3A-8204-41F5-8BD8-D91A272FFCEC}">
  <sheetPr>
    <tabColor rgb="FFFF0000"/>
  </sheetPr>
  <dimension ref="B1:K17"/>
  <sheetViews>
    <sheetView topLeftCell="C1" workbookViewId="0">
      <selection activeCell="M16" sqref="M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300</v>
      </c>
      <c r="E4" s="28">
        <v>197</v>
      </c>
      <c r="F4" s="23">
        <v>66.5</v>
      </c>
      <c r="G4" s="15">
        <f t="shared" ref="G4:G9" si="0">D4+E4+F4</f>
        <v>563.5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345</v>
      </c>
      <c r="E5" s="29">
        <v>159.75</v>
      </c>
      <c r="F5" s="24">
        <v>52.5</v>
      </c>
      <c r="G5" s="16">
        <f t="shared" si="0"/>
        <v>557.25</v>
      </c>
      <c r="I5" s="75" t="s">
        <v>37</v>
      </c>
      <c r="J5" s="76" t="s">
        <v>43</v>
      </c>
      <c r="K5" s="78">
        <v>0.75</v>
      </c>
    </row>
    <row r="6" spans="2:11" ht="20.100000000000001" customHeight="1" thickBot="1" x14ac:dyDescent="0.3">
      <c r="B6" s="10" t="s">
        <v>4</v>
      </c>
      <c r="C6" s="11">
        <v>40</v>
      </c>
      <c r="D6" s="35">
        <v>360</v>
      </c>
      <c r="E6" s="29">
        <v>211</v>
      </c>
      <c r="F6" s="24">
        <v>63</v>
      </c>
      <c r="G6" s="16">
        <f t="shared" si="0"/>
        <v>634</v>
      </c>
      <c r="I6" s="69" t="s">
        <v>38</v>
      </c>
      <c r="J6" s="70" t="s">
        <v>44</v>
      </c>
      <c r="K6" s="79">
        <v>0.2</v>
      </c>
    </row>
    <row r="7" spans="2:11" ht="20.100000000000001" customHeight="1" x14ac:dyDescent="0.25">
      <c r="B7" s="10" t="s">
        <v>5</v>
      </c>
      <c r="C7" s="11">
        <v>40</v>
      </c>
      <c r="D7" s="35">
        <v>407.5</v>
      </c>
      <c r="E7" s="29">
        <v>199.5</v>
      </c>
      <c r="F7" s="24">
        <v>63</v>
      </c>
      <c r="G7" s="16">
        <f t="shared" si="0"/>
        <v>670</v>
      </c>
    </row>
    <row r="8" spans="2:11" ht="20.100000000000001" customHeight="1" x14ac:dyDescent="0.25">
      <c r="B8" s="10" t="s">
        <v>6</v>
      </c>
      <c r="C8" s="11">
        <v>40</v>
      </c>
      <c r="D8" s="35">
        <v>300</v>
      </c>
      <c r="E8" s="29">
        <v>233.75</v>
      </c>
      <c r="F8" s="24">
        <v>63</v>
      </c>
      <c r="G8" s="16">
        <f t="shared" si="0"/>
        <v>596.75</v>
      </c>
    </row>
    <row r="9" spans="2:11" ht="20.100000000000001" customHeight="1" thickBot="1" x14ac:dyDescent="0.3">
      <c r="B9" s="12" t="s">
        <v>7</v>
      </c>
      <c r="C9" s="13">
        <v>40</v>
      </c>
      <c r="D9" s="36">
        <v>382.5</v>
      </c>
      <c r="E9" s="30">
        <v>177.5</v>
      </c>
      <c r="F9" s="25">
        <v>87.5</v>
      </c>
      <c r="G9" s="17">
        <f t="shared" si="0"/>
        <v>647.5</v>
      </c>
    </row>
    <row r="10" spans="2:11" ht="24.95" customHeight="1" x14ac:dyDescent="0.25">
      <c r="C10" s="7" t="s">
        <v>11</v>
      </c>
      <c r="D10" s="37">
        <f>AVERAGE(D4:D9)</f>
        <v>349.16666666666669</v>
      </c>
      <c r="E10" s="31">
        <f t="shared" ref="E10:G10" si="1">AVERAGE(E4:E9)</f>
        <v>196.41666666666666</v>
      </c>
      <c r="F10" s="15">
        <f t="shared" si="1"/>
        <v>65.916666666666671</v>
      </c>
      <c r="G10" s="18">
        <f t="shared" si="1"/>
        <v>611.5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43.550736694878935</v>
      </c>
      <c r="E11" s="32">
        <f t="shared" si="2"/>
        <v>25.762699133954669</v>
      </c>
      <c r="F11" s="26">
        <f t="shared" si="2"/>
        <v>11.590585259885129</v>
      </c>
      <c r="G11" s="20">
        <f>_xlfn.STDEV.S(G4:G9)</f>
        <v>46.236619686131895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53D5-E8C6-4498-BA7C-E4DC7BD40296}">
  <sheetPr>
    <tabColor rgb="FFFF0000"/>
  </sheetPr>
  <dimension ref="B1:K17"/>
  <sheetViews>
    <sheetView workbookViewId="0">
      <selection activeCell="M16" sqref="M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267.5</v>
      </c>
      <c r="E4" s="28">
        <v>205.5</v>
      </c>
      <c r="F4" s="23">
        <v>63</v>
      </c>
      <c r="G4" s="15">
        <f t="shared" ref="G4:G9" si="0">D4+E4+F4</f>
        <v>536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337.5</v>
      </c>
      <c r="E5" s="29">
        <v>173.5</v>
      </c>
      <c r="F5" s="24">
        <v>56</v>
      </c>
      <c r="G5" s="16">
        <f t="shared" si="0"/>
        <v>567</v>
      </c>
      <c r="I5" s="75" t="s">
        <v>37</v>
      </c>
      <c r="J5" s="76" t="s">
        <v>43</v>
      </c>
      <c r="K5" s="77">
        <v>0.75</v>
      </c>
    </row>
    <row r="6" spans="2:11" ht="20.100000000000001" customHeight="1" thickBot="1" x14ac:dyDescent="0.3">
      <c r="B6" s="10" t="s">
        <v>4</v>
      </c>
      <c r="C6" s="11">
        <v>40</v>
      </c>
      <c r="D6" s="35">
        <v>367.5</v>
      </c>
      <c r="E6" s="29">
        <v>222</v>
      </c>
      <c r="F6" s="24">
        <v>84</v>
      </c>
      <c r="G6" s="16">
        <f t="shared" si="0"/>
        <v>673.5</v>
      </c>
      <c r="I6" s="69" t="s">
        <v>38</v>
      </c>
      <c r="J6" s="70" t="s">
        <v>44</v>
      </c>
      <c r="K6" s="71">
        <v>0.25</v>
      </c>
    </row>
    <row r="7" spans="2:11" ht="20.100000000000001" customHeight="1" x14ac:dyDescent="0.25">
      <c r="B7" s="10" t="s">
        <v>5</v>
      </c>
      <c r="C7" s="11">
        <v>40</v>
      </c>
      <c r="D7" s="35">
        <v>402.5</v>
      </c>
      <c r="E7" s="29">
        <v>198.25</v>
      </c>
      <c r="F7" s="24">
        <v>84</v>
      </c>
      <c r="G7" s="16">
        <f t="shared" si="0"/>
        <v>684.75</v>
      </c>
    </row>
    <row r="8" spans="2:11" ht="20.100000000000001" customHeight="1" x14ac:dyDescent="0.25">
      <c r="B8" s="10" t="s">
        <v>6</v>
      </c>
      <c r="C8" s="11">
        <v>40</v>
      </c>
      <c r="D8" s="35">
        <v>305</v>
      </c>
      <c r="E8" s="29">
        <v>254.5</v>
      </c>
      <c r="F8" s="24">
        <v>108.5</v>
      </c>
      <c r="G8" s="16">
        <f t="shared" si="0"/>
        <v>668</v>
      </c>
    </row>
    <row r="9" spans="2:11" ht="20.100000000000001" customHeight="1" thickBot="1" x14ac:dyDescent="0.3">
      <c r="B9" s="12" t="s">
        <v>7</v>
      </c>
      <c r="C9" s="13">
        <v>40</v>
      </c>
      <c r="D9" s="36">
        <v>355</v>
      </c>
      <c r="E9" s="30">
        <v>155.5</v>
      </c>
      <c r="F9" s="25">
        <v>70</v>
      </c>
      <c r="G9" s="17">
        <f t="shared" si="0"/>
        <v>580.5</v>
      </c>
    </row>
    <row r="10" spans="2:11" ht="24.95" customHeight="1" x14ac:dyDescent="0.25">
      <c r="C10" s="7" t="s">
        <v>11</v>
      </c>
      <c r="D10" s="37">
        <f>AVERAGE(D4:D9)</f>
        <v>339.16666666666669</v>
      </c>
      <c r="E10" s="31">
        <f t="shared" ref="E10:G10" si="1">AVERAGE(E4:E9)</f>
        <v>201.54166666666666</v>
      </c>
      <c r="F10" s="15">
        <f t="shared" si="1"/>
        <v>77.583333333333329</v>
      </c>
      <c r="G10" s="18">
        <f t="shared" si="1"/>
        <v>618.29166666666663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47.688223563754967</v>
      </c>
      <c r="E11" s="32">
        <f t="shared" si="2"/>
        <v>35.087895586179982</v>
      </c>
      <c r="F11" s="26">
        <f t="shared" si="2"/>
        <v>18.837241482411038</v>
      </c>
      <c r="G11" s="20">
        <f>_xlfn.STDEV.S(G4:G9)</f>
        <v>64.446182328099667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CEF-8AD3-446A-98FC-D1CFE5428CC5}">
  <sheetPr>
    <tabColor rgb="FFFF0000"/>
  </sheetPr>
  <dimension ref="B1:K17"/>
  <sheetViews>
    <sheetView workbookViewId="0">
      <selection activeCell="M16" sqref="M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205</v>
      </c>
      <c r="E4" s="28">
        <v>333</v>
      </c>
      <c r="F4" s="23">
        <v>140</v>
      </c>
      <c r="G4" s="15">
        <f t="shared" ref="G4:G9" si="0">D4+E4+F4</f>
        <v>678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240</v>
      </c>
      <c r="E5" s="29">
        <v>280.5</v>
      </c>
      <c r="F5" s="24">
        <v>105</v>
      </c>
      <c r="G5" s="16">
        <f t="shared" si="0"/>
        <v>625.5</v>
      </c>
      <c r="I5" s="75" t="s">
        <v>37</v>
      </c>
      <c r="J5" s="76" t="s">
        <v>43</v>
      </c>
      <c r="K5" s="78">
        <v>0.8</v>
      </c>
    </row>
    <row r="6" spans="2:11" ht="20.100000000000001" customHeight="1" thickBot="1" x14ac:dyDescent="0.3">
      <c r="B6" s="10" t="s">
        <v>4</v>
      </c>
      <c r="C6" s="11">
        <v>40</v>
      </c>
      <c r="D6" s="35">
        <v>267.5</v>
      </c>
      <c r="E6" s="29">
        <v>309.75</v>
      </c>
      <c r="F6" s="24">
        <v>140</v>
      </c>
      <c r="G6" s="16">
        <f t="shared" si="0"/>
        <v>717.25</v>
      </c>
      <c r="I6" s="69" t="s">
        <v>38</v>
      </c>
      <c r="J6" s="70" t="s">
        <v>44</v>
      </c>
      <c r="K6" s="79">
        <v>0.3</v>
      </c>
    </row>
    <row r="7" spans="2:11" ht="20.100000000000001" customHeight="1" x14ac:dyDescent="0.25">
      <c r="B7" s="10" t="s">
        <v>5</v>
      </c>
      <c r="C7" s="11">
        <v>40</v>
      </c>
      <c r="D7" s="35">
        <v>330</v>
      </c>
      <c r="E7" s="29">
        <v>297.75</v>
      </c>
      <c r="F7" s="24">
        <v>122.5</v>
      </c>
      <c r="G7" s="16">
        <f t="shared" si="0"/>
        <v>750.25</v>
      </c>
    </row>
    <row r="8" spans="2:11" ht="20.100000000000001" customHeight="1" x14ac:dyDescent="0.25">
      <c r="B8" s="10" t="s">
        <v>6</v>
      </c>
      <c r="C8" s="11">
        <v>40</v>
      </c>
      <c r="D8" s="35">
        <v>247.5</v>
      </c>
      <c r="E8" s="29">
        <v>398.25</v>
      </c>
      <c r="F8" s="24">
        <v>192.5</v>
      </c>
      <c r="G8" s="16">
        <f t="shared" si="0"/>
        <v>838.25</v>
      </c>
    </row>
    <row r="9" spans="2:11" ht="20.100000000000001" customHeight="1" thickBot="1" x14ac:dyDescent="0.3">
      <c r="B9" s="12" t="s">
        <v>7</v>
      </c>
      <c r="C9" s="13">
        <v>40</v>
      </c>
      <c r="D9" s="36">
        <v>257.5</v>
      </c>
      <c r="E9" s="30">
        <v>285.5</v>
      </c>
      <c r="F9" s="25">
        <v>140</v>
      </c>
      <c r="G9" s="17">
        <f t="shared" si="0"/>
        <v>683</v>
      </c>
    </row>
    <row r="10" spans="2:11" ht="24.95" customHeight="1" x14ac:dyDescent="0.25">
      <c r="C10" s="7" t="s">
        <v>11</v>
      </c>
      <c r="D10" s="37">
        <f>AVERAGE(D4:D9)</f>
        <v>257.91666666666669</v>
      </c>
      <c r="E10" s="31">
        <f t="shared" ref="E10:G10" si="1">AVERAGE(E4:E9)</f>
        <v>317.45833333333331</v>
      </c>
      <c r="F10" s="15">
        <f t="shared" si="1"/>
        <v>140</v>
      </c>
      <c r="G10" s="18">
        <f t="shared" si="1"/>
        <v>715.375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41.273982927101464</v>
      </c>
      <c r="E11" s="32">
        <f t="shared" si="2"/>
        <v>43.826765984574706</v>
      </c>
      <c r="F11" s="26">
        <f t="shared" si="2"/>
        <v>29.283100928692644</v>
      </c>
      <c r="G11" s="20">
        <f>_xlfn.STDEV.S(G4:G9)</f>
        <v>73.26744672772486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AC05-745D-4B04-A1B2-8865A15EA122}">
  <sheetPr>
    <tabColor rgb="FFFF0000"/>
  </sheetPr>
  <dimension ref="B1:K17"/>
  <sheetViews>
    <sheetView topLeftCell="C1"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447.5</v>
      </c>
      <c r="E4" s="28">
        <v>71.25</v>
      </c>
      <c r="F4" s="23">
        <v>21</v>
      </c>
      <c r="G4" s="15">
        <f t="shared" ref="G4:G9" si="0">D4+E4+F4</f>
        <v>539.75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517.5</v>
      </c>
      <c r="E5" s="29">
        <v>58.25</v>
      </c>
      <c r="F5" s="24">
        <v>17.5</v>
      </c>
      <c r="G5" s="16">
        <f t="shared" si="0"/>
        <v>593.25</v>
      </c>
      <c r="I5" s="75" t="s">
        <v>37</v>
      </c>
      <c r="J5" s="76" t="s">
        <v>43</v>
      </c>
      <c r="K5" s="78">
        <v>0.65</v>
      </c>
    </row>
    <row r="6" spans="2:11" ht="20.100000000000001" customHeight="1" x14ac:dyDescent="0.25">
      <c r="B6" s="10" t="s">
        <v>4</v>
      </c>
      <c r="C6" s="11">
        <v>40</v>
      </c>
      <c r="D6" s="35">
        <v>507.5</v>
      </c>
      <c r="E6" s="29">
        <v>63.25</v>
      </c>
      <c r="F6" s="24">
        <v>14</v>
      </c>
      <c r="G6" s="16">
        <f t="shared" si="0"/>
        <v>584.75</v>
      </c>
      <c r="I6" s="68" t="s">
        <v>38</v>
      </c>
      <c r="J6" s="67" t="s">
        <v>46</v>
      </c>
      <c r="K6" s="83">
        <v>0.35</v>
      </c>
    </row>
    <row r="7" spans="2:11" ht="20.100000000000001" customHeight="1" thickBot="1" x14ac:dyDescent="0.3">
      <c r="B7" s="10" t="s">
        <v>5</v>
      </c>
      <c r="C7" s="11">
        <v>40</v>
      </c>
      <c r="D7" s="35">
        <v>530</v>
      </c>
      <c r="E7" s="29">
        <v>79</v>
      </c>
      <c r="F7" s="24">
        <v>17.5</v>
      </c>
      <c r="G7" s="16">
        <f t="shared" si="0"/>
        <v>626.5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447.5</v>
      </c>
      <c r="E8" s="29">
        <v>80.5</v>
      </c>
      <c r="F8" s="24">
        <v>28</v>
      </c>
      <c r="G8" s="16">
        <f t="shared" si="0"/>
        <v>556</v>
      </c>
    </row>
    <row r="9" spans="2:11" ht="20.100000000000001" customHeight="1" thickBot="1" x14ac:dyDescent="0.3">
      <c r="B9" s="12" t="s">
        <v>7</v>
      </c>
      <c r="C9" s="13">
        <v>40</v>
      </c>
      <c r="D9" s="36">
        <v>512.5</v>
      </c>
      <c r="E9" s="30">
        <v>54.5</v>
      </c>
      <c r="F9" s="25">
        <v>21</v>
      </c>
      <c r="G9" s="17">
        <f t="shared" si="0"/>
        <v>588</v>
      </c>
    </row>
    <row r="10" spans="2:11" ht="24.95" customHeight="1" x14ac:dyDescent="0.25">
      <c r="C10" s="7" t="s">
        <v>11</v>
      </c>
      <c r="D10" s="37">
        <f>AVERAGE(D4:D9)</f>
        <v>493.75</v>
      </c>
      <c r="E10" s="31">
        <f t="shared" ref="E10:G10" si="1">AVERAGE(E4:E9)</f>
        <v>67.791666666666671</v>
      </c>
      <c r="F10" s="15">
        <f t="shared" si="1"/>
        <v>19.833333333333332</v>
      </c>
      <c r="G10" s="18">
        <f t="shared" si="1"/>
        <v>581.375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36.597472590330604</v>
      </c>
      <c r="E11" s="32">
        <f t="shared" si="2"/>
        <v>10.839068994460106</v>
      </c>
      <c r="F11" s="26">
        <f t="shared" si="2"/>
        <v>4.7819103574478152</v>
      </c>
      <c r="G11" s="20">
        <f>_xlfn.STDEV.S(G4:G9)</f>
        <v>30.361468179256416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9718-945E-4084-8E39-C8368B88FD12}">
  <dimension ref="B1:K17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420</v>
      </c>
      <c r="E4" s="28">
        <v>69.2</v>
      </c>
      <c r="F4" s="23">
        <v>16.8</v>
      </c>
      <c r="G4" s="15">
        <f t="shared" ref="G4:G9" si="0">D4+E4+F4</f>
        <v>506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460</v>
      </c>
      <c r="E5" s="29">
        <v>82.4</v>
      </c>
      <c r="F5" s="24">
        <v>8.4</v>
      </c>
      <c r="G5" s="16">
        <f t="shared" si="0"/>
        <v>550.79999999999995</v>
      </c>
      <c r="I5" s="75" t="s">
        <v>37</v>
      </c>
      <c r="J5" s="76" t="s">
        <v>43</v>
      </c>
      <c r="K5" s="78">
        <v>0.7</v>
      </c>
    </row>
    <row r="6" spans="2:11" ht="20.100000000000001" customHeight="1" x14ac:dyDescent="0.25">
      <c r="B6" s="10" t="s">
        <v>4</v>
      </c>
      <c r="C6" s="11">
        <v>40</v>
      </c>
      <c r="D6" s="35">
        <v>452</v>
      </c>
      <c r="E6" s="29">
        <v>95.2</v>
      </c>
      <c r="F6" s="24">
        <v>36.4</v>
      </c>
      <c r="G6" s="16">
        <f t="shared" si="0"/>
        <v>583.6</v>
      </c>
      <c r="I6" s="68" t="s">
        <v>38</v>
      </c>
      <c r="J6" s="67" t="s">
        <v>46</v>
      </c>
      <c r="K6" s="83">
        <v>0.35</v>
      </c>
    </row>
    <row r="7" spans="2:11" ht="20.100000000000001" customHeight="1" thickBot="1" x14ac:dyDescent="0.3">
      <c r="B7" s="10" t="s">
        <v>5</v>
      </c>
      <c r="C7" s="11">
        <v>40</v>
      </c>
      <c r="D7" s="35">
        <v>508</v>
      </c>
      <c r="E7" s="29">
        <v>104.8</v>
      </c>
      <c r="F7" s="24">
        <v>28</v>
      </c>
      <c r="G7" s="16">
        <f t="shared" si="0"/>
        <v>640.79999999999995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442</v>
      </c>
      <c r="E8" s="29">
        <v>109</v>
      </c>
      <c r="F8" s="24">
        <v>25.2</v>
      </c>
      <c r="G8" s="16">
        <f t="shared" si="0"/>
        <v>576.20000000000005</v>
      </c>
    </row>
    <row r="9" spans="2:11" ht="20.100000000000001" customHeight="1" thickBot="1" x14ac:dyDescent="0.3">
      <c r="B9" s="12" t="s">
        <v>7</v>
      </c>
      <c r="C9" s="13">
        <v>40</v>
      </c>
      <c r="D9" s="36">
        <v>488</v>
      </c>
      <c r="E9" s="30">
        <v>67.400000000000006</v>
      </c>
      <c r="F9" s="25">
        <v>25.2</v>
      </c>
      <c r="G9" s="17">
        <f t="shared" si="0"/>
        <v>580.6</v>
      </c>
    </row>
    <row r="10" spans="2:11" ht="24.95" customHeight="1" x14ac:dyDescent="0.25">
      <c r="C10" s="7" t="s">
        <v>11</v>
      </c>
      <c r="D10" s="37">
        <f>AVERAGE(D4:D9)</f>
        <v>461.66666666666669</v>
      </c>
      <c r="E10" s="31">
        <f t="shared" ref="E10:G10" si="1">AVERAGE(E4:E9)</f>
        <v>88</v>
      </c>
      <c r="F10" s="15">
        <f t="shared" si="1"/>
        <v>23.333333333333332</v>
      </c>
      <c r="G10" s="18">
        <f t="shared" si="1"/>
        <v>572.99999999999989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31.809851723431006</v>
      </c>
      <c r="E11" s="32">
        <f t="shared" si="2"/>
        <v>17.800224717682667</v>
      </c>
      <c r="F11" s="26">
        <f t="shared" si="2"/>
        <v>9.6454479764636449</v>
      </c>
      <c r="G11" s="20">
        <f>_xlfn.STDEV.S(G4:G9)</f>
        <v>44.179271157410454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EDB1-A985-40BD-92D3-C73C30806097}">
  <sheetPr>
    <tabColor rgb="FFFF0000"/>
  </sheetPr>
  <dimension ref="B1:K1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355</v>
      </c>
      <c r="E4" s="28">
        <v>125.25</v>
      </c>
      <c r="F4" s="23">
        <v>38.5</v>
      </c>
      <c r="G4" s="15">
        <f t="shared" ref="G4:G9" si="0">D4+E4+F4</f>
        <v>518.75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425</v>
      </c>
      <c r="E5" s="29">
        <v>140.75</v>
      </c>
      <c r="F5" s="24">
        <v>42</v>
      </c>
      <c r="G5" s="16">
        <f t="shared" si="0"/>
        <v>607.75</v>
      </c>
      <c r="I5" s="75" t="s">
        <v>37</v>
      </c>
      <c r="J5" s="76" t="s">
        <v>43</v>
      </c>
      <c r="K5" s="78">
        <v>0.75</v>
      </c>
    </row>
    <row r="6" spans="2:11" ht="20.100000000000001" customHeight="1" x14ac:dyDescent="0.25">
      <c r="B6" s="10" t="s">
        <v>4</v>
      </c>
      <c r="C6" s="11">
        <v>40</v>
      </c>
      <c r="D6" s="35">
        <v>427.5</v>
      </c>
      <c r="E6" s="29">
        <v>127</v>
      </c>
      <c r="F6" s="24">
        <v>42</v>
      </c>
      <c r="G6" s="16">
        <f t="shared" si="0"/>
        <v>596.5</v>
      </c>
      <c r="I6" s="68" t="s">
        <v>38</v>
      </c>
      <c r="J6" s="67" t="s">
        <v>46</v>
      </c>
      <c r="K6" s="83">
        <v>0.35</v>
      </c>
    </row>
    <row r="7" spans="2:11" ht="20.100000000000001" customHeight="1" thickBot="1" x14ac:dyDescent="0.3">
      <c r="B7" s="10" t="s">
        <v>5</v>
      </c>
      <c r="C7" s="11">
        <v>40</v>
      </c>
      <c r="D7" s="35">
        <v>472.5</v>
      </c>
      <c r="E7" s="29">
        <v>145</v>
      </c>
      <c r="F7" s="24">
        <v>45.5</v>
      </c>
      <c r="G7" s="16">
        <f t="shared" si="0"/>
        <v>663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367.5</v>
      </c>
      <c r="E8" s="29">
        <v>150.25</v>
      </c>
      <c r="F8" s="24">
        <v>31.5</v>
      </c>
      <c r="G8" s="16">
        <f t="shared" si="0"/>
        <v>549.25</v>
      </c>
    </row>
    <row r="9" spans="2:11" ht="20.100000000000001" customHeight="1" thickBot="1" x14ac:dyDescent="0.3">
      <c r="B9" s="12" t="s">
        <v>7</v>
      </c>
      <c r="C9" s="13">
        <v>40</v>
      </c>
      <c r="D9" s="36">
        <v>417.5</v>
      </c>
      <c r="E9" s="30">
        <v>81.5</v>
      </c>
      <c r="F9" s="25">
        <v>38.5</v>
      </c>
      <c r="G9" s="17">
        <f t="shared" si="0"/>
        <v>537.5</v>
      </c>
    </row>
    <row r="10" spans="2:11" ht="24.95" customHeight="1" x14ac:dyDescent="0.25">
      <c r="C10" s="7" t="s">
        <v>11</v>
      </c>
      <c r="D10" s="37">
        <f>AVERAGE(D4:D9)</f>
        <v>410.83333333333331</v>
      </c>
      <c r="E10" s="31">
        <f t="shared" ref="E10:G10" si="1">AVERAGE(E4:E9)</f>
        <v>128.29166666666666</v>
      </c>
      <c r="F10" s="15">
        <f t="shared" si="1"/>
        <v>39.666666666666664</v>
      </c>
      <c r="G10" s="18">
        <f t="shared" si="1"/>
        <v>578.79166666666663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43.175996417762804</v>
      </c>
      <c r="E11" s="32">
        <f t="shared" si="2"/>
        <v>24.967687451317268</v>
      </c>
      <c r="F11" s="26">
        <f t="shared" si="2"/>
        <v>4.781910357447825</v>
      </c>
      <c r="G11" s="20">
        <f>_xlfn.STDEV.S(G4:G9)</f>
        <v>53.713922000414996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C86F-3EC5-4778-BDAA-4F92E70D35D1}">
  <sheetPr>
    <tabColor rgb="FFFF0000"/>
  </sheetPr>
  <dimension ref="B1:K1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322.5</v>
      </c>
      <c r="E4" s="28">
        <v>183</v>
      </c>
      <c r="F4" s="23">
        <v>59.5</v>
      </c>
      <c r="G4" s="15">
        <f t="shared" ref="G4:G9" si="0">D4+E4+F4</f>
        <v>565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375</v>
      </c>
      <c r="E5" s="29">
        <v>139</v>
      </c>
      <c r="F5" s="24">
        <v>31.5</v>
      </c>
      <c r="G5" s="16">
        <f t="shared" si="0"/>
        <v>545.5</v>
      </c>
      <c r="I5" s="75" t="s">
        <v>37</v>
      </c>
      <c r="J5" s="76" t="s">
        <v>43</v>
      </c>
      <c r="K5" s="78">
        <v>0.8</v>
      </c>
    </row>
    <row r="6" spans="2:11" ht="20.100000000000001" customHeight="1" x14ac:dyDescent="0.25">
      <c r="B6" s="10" t="s">
        <v>4</v>
      </c>
      <c r="C6" s="11">
        <v>40</v>
      </c>
      <c r="D6" s="35">
        <v>370</v>
      </c>
      <c r="E6" s="29">
        <v>169.25</v>
      </c>
      <c r="F6" s="24">
        <v>49</v>
      </c>
      <c r="G6" s="16">
        <f t="shared" si="0"/>
        <v>588.25</v>
      </c>
      <c r="I6" s="68" t="s">
        <v>38</v>
      </c>
      <c r="J6" s="67" t="s">
        <v>46</v>
      </c>
      <c r="K6" s="83">
        <v>0.35</v>
      </c>
    </row>
    <row r="7" spans="2:11" ht="20.100000000000001" customHeight="1" thickBot="1" x14ac:dyDescent="0.3">
      <c r="B7" s="10" t="s">
        <v>5</v>
      </c>
      <c r="C7" s="11">
        <v>40</v>
      </c>
      <c r="D7" s="35">
        <v>435</v>
      </c>
      <c r="E7" s="29">
        <v>193.25</v>
      </c>
      <c r="F7" s="24">
        <v>59.5</v>
      </c>
      <c r="G7" s="16">
        <f t="shared" si="0"/>
        <v>687.75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330</v>
      </c>
      <c r="E8" s="29">
        <v>174.75</v>
      </c>
      <c r="F8" s="24">
        <v>42</v>
      </c>
      <c r="G8" s="16">
        <f t="shared" si="0"/>
        <v>546.75</v>
      </c>
    </row>
    <row r="9" spans="2:11" ht="20.100000000000001" customHeight="1" thickBot="1" x14ac:dyDescent="0.3">
      <c r="B9" s="12" t="s">
        <v>7</v>
      </c>
      <c r="C9" s="13">
        <v>40</v>
      </c>
      <c r="D9" s="36">
        <v>385</v>
      </c>
      <c r="E9" s="30">
        <v>96.75</v>
      </c>
      <c r="F9" s="25">
        <v>28</v>
      </c>
      <c r="G9" s="17">
        <f t="shared" si="0"/>
        <v>509.75</v>
      </c>
    </row>
    <row r="10" spans="2:11" ht="24.95" customHeight="1" x14ac:dyDescent="0.25">
      <c r="C10" s="7" t="s">
        <v>11</v>
      </c>
      <c r="D10" s="37">
        <f>AVERAGE(D4:D9)</f>
        <v>369.58333333333331</v>
      </c>
      <c r="E10" s="31">
        <f t="shared" ref="E10:G10" si="1">AVERAGE(E4:E9)</f>
        <v>159.33333333333334</v>
      </c>
      <c r="F10" s="15">
        <f t="shared" si="1"/>
        <v>44.916666666666664</v>
      </c>
      <c r="G10" s="18">
        <f t="shared" si="1"/>
        <v>573.83333333333337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40.817173673181664</v>
      </c>
      <c r="E11" s="32">
        <f t="shared" si="2"/>
        <v>35.711576087687149</v>
      </c>
      <c r="F11" s="26">
        <f t="shared" si="2"/>
        <v>13.540371732957215</v>
      </c>
      <c r="G11" s="20">
        <f>_xlfn.STDEV.S(G4:G9)</f>
        <v>61.491191781154043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94C2-526E-411D-B3AF-0BA8C7E5727E}">
  <sheetPr>
    <tabColor rgb="FFFF0000"/>
  </sheetPr>
  <dimension ref="B1:K1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407.5</v>
      </c>
      <c r="E4" s="28">
        <v>85.25</v>
      </c>
      <c r="F4" s="23">
        <v>31.5</v>
      </c>
      <c r="G4" s="15">
        <f t="shared" ref="G4:G9" si="0">D4+E4+F4</f>
        <v>524.25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475</v>
      </c>
      <c r="E5" s="29">
        <v>70.5</v>
      </c>
      <c r="F5" s="24">
        <v>14</v>
      </c>
      <c r="G5" s="16">
        <f t="shared" si="0"/>
        <v>559.5</v>
      </c>
      <c r="I5" s="75" t="s">
        <v>37</v>
      </c>
      <c r="J5" s="76" t="s">
        <v>43</v>
      </c>
      <c r="K5" s="78">
        <v>0.7</v>
      </c>
    </row>
    <row r="6" spans="2:11" ht="20.100000000000001" customHeight="1" x14ac:dyDescent="0.25">
      <c r="B6" s="10" t="s">
        <v>4</v>
      </c>
      <c r="C6" s="11">
        <v>40</v>
      </c>
      <c r="D6" s="35">
        <v>490</v>
      </c>
      <c r="E6" s="29">
        <v>83.25</v>
      </c>
      <c r="F6" s="24">
        <v>21</v>
      </c>
      <c r="G6" s="16">
        <f t="shared" si="0"/>
        <v>594.25</v>
      </c>
      <c r="I6" s="68" t="s">
        <v>38</v>
      </c>
      <c r="J6" s="67" t="s">
        <v>46</v>
      </c>
      <c r="K6" s="83">
        <v>0.3</v>
      </c>
    </row>
    <row r="7" spans="2:11" ht="20.100000000000001" customHeight="1" thickBot="1" x14ac:dyDescent="0.3">
      <c r="B7" s="10" t="s">
        <v>5</v>
      </c>
      <c r="C7" s="11">
        <v>40</v>
      </c>
      <c r="D7" s="35">
        <v>525</v>
      </c>
      <c r="E7" s="29">
        <v>118.5</v>
      </c>
      <c r="F7" s="24">
        <v>49</v>
      </c>
      <c r="G7" s="16">
        <f t="shared" si="0"/>
        <v>692.5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412.5</v>
      </c>
      <c r="E8" s="29">
        <v>106</v>
      </c>
      <c r="F8" s="24">
        <v>21</v>
      </c>
      <c r="G8" s="16">
        <f t="shared" si="0"/>
        <v>539.5</v>
      </c>
    </row>
    <row r="9" spans="2:11" ht="20.100000000000001" customHeight="1" thickBot="1" x14ac:dyDescent="0.3">
      <c r="B9" s="12" t="s">
        <v>7</v>
      </c>
      <c r="C9" s="13">
        <v>40</v>
      </c>
      <c r="D9" s="36">
        <v>497.5</v>
      </c>
      <c r="E9" s="30">
        <v>54.5</v>
      </c>
      <c r="F9" s="25">
        <v>21</v>
      </c>
      <c r="G9" s="17">
        <f t="shared" si="0"/>
        <v>573</v>
      </c>
    </row>
    <row r="10" spans="2:11" ht="24.95" customHeight="1" x14ac:dyDescent="0.25">
      <c r="C10" s="7" t="s">
        <v>11</v>
      </c>
      <c r="D10" s="37">
        <f>AVERAGE(D4:D9)</f>
        <v>467.91666666666669</v>
      </c>
      <c r="E10" s="31">
        <f t="shared" ref="E10:G10" si="1">AVERAGE(E4:E9)</f>
        <v>86.333333333333329</v>
      </c>
      <c r="F10" s="15">
        <f t="shared" si="1"/>
        <v>26.25</v>
      </c>
      <c r="G10" s="18">
        <f t="shared" si="1"/>
        <v>580.5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47.734072387202275</v>
      </c>
      <c r="E11" s="32">
        <f t="shared" si="2"/>
        <v>23.221577609341427</v>
      </c>
      <c r="F11" s="26">
        <f t="shared" si="2"/>
        <v>12.472970776843823</v>
      </c>
      <c r="G11" s="20">
        <f>_xlfn.STDEV.S(G4:G9)</f>
        <v>60.125493760966322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honeticPr fontId="10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86A4-D97C-4963-BAC8-3C2D63CD14AF}">
  <sheetPr>
    <tabColor rgb="FFFF0000"/>
  </sheetPr>
  <dimension ref="B1:K1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377.5</v>
      </c>
      <c r="E4" s="28">
        <v>91.75</v>
      </c>
      <c r="F4" s="23">
        <v>31.5</v>
      </c>
      <c r="G4" s="15">
        <f t="shared" ref="G4:G9" si="0">D4+E4+F4</f>
        <v>500.75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460</v>
      </c>
      <c r="E5" s="29">
        <v>89.75</v>
      </c>
      <c r="F5" s="24">
        <v>14</v>
      </c>
      <c r="G5" s="16">
        <f t="shared" si="0"/>
        <v>563.75</v>
      </c>
      <c r="I5" s="75" t="s">
        <v>37</v>
      </c>
      <c r="J5" s="76" t="s">
        <v>43</v>
      </c>
      <c r="K5" s="78">
        <v>0.7</v>
      </c>
    </row>
    <row r="6" spans="2:11" ht="20.100000000000001" customHeight="1" x14ac:dyDescent="0.25">
      <c r="B6" s="10" t="s">
        <v>4</v>
      </c>
      <c r="C6" s="11">
        <v>40</v>
      </c>
      <c r="D6" s="35">
        <v>460</v>
      </c>
      <c r="E6" s="29">
        <v>113.25</v>
      </c>
      <c r="F6" s="24">
        <v>35</v>
      </c>
      <c r="G6" s="16">
        <f t="shared" si="0"/>
        <v>608.25</v>
      </c>
      <c r="I6" s="68" t="s">
        <v>38</v>
      </c>
      <c r="J6" s="67" t="s">
        <v>46</v>
      </c>
      <c r="K6" s="83">
        <v>0.4</v>
      </c>
    </row>
    <row r="7" spans="2:11" ht="20.100000000000001" customHeight="1" thickBot="1" x14ac:dyDescent="0.3">
      <c r="B7" s="10" t="s">
        <v>5</v>
      </c>
      <c r="C7" s="11">
        <v>40</v>
      </c>
      <c r="D7" s="35">
        <v>465</v>
      </c>
      <c r="E7" s="29">
        <v>163.25</v>
      </c>
      <c r="F7" s="24">
        <v>38.5</v>
      </c>
      <c r="G7" s="16">
        <f t="shared" si="0"/>
        <v>666.75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410</v>
      </c>
      <c r="E8" s="29">
        <v>116.5</v>
      </c>
      <c r="F8" s="24">
        <v>24.5</v>
      </c>
      <c r="G8" s="16">
        <f t="shared" si="0"/>
        <v>551</v>
      </c>
    </row>
    <row r="9" spans="2:11" ht="20.100000000000001" customHeight="1" thickBot="1" x14ac:dyDescent="0.3">
      <c r="B9" s="12" t="s">
        <v>7</v>
      </c>
      <c r="C9" s="13">
        <v>40</v>
      </c>
      <c r="D9" s="36">
        <v>475</v>
      </c>
      <c r="E9" s="30">
        <v>78.25</v>
      </c>
      <c r="F9" s="25">
        <v>42</v>
      </c>
      <c r="G9" s="17">
        <f t="shared" si="0"/>
        <v>595.25</v>
      </c>
    </row>
    <row r="10" spans="2:11" ht="24.95" customHeight="1" x14ac:dyDescent="0.25">
      <c r="C10" s="7" t="s">
        <v>11</v>
      </c>
      <c r="D10" s="37">
        <f>AVERAGE(D4:D9)</f>
        <v>441.25</v>
      </c>
      <c r="E10" s="31">
        <f t="shared" ref="E10:G10" si="1">AVERAGE(E4:E9)</f>
        <v>108.79166666666667</v>
      </c>
      <c r="F10" s="15">
        <f t="shared" si="1"/>
        <v>30.916666666666668</v>
      </c>
      <c r="G10" s="18">
        <f t="shared" si="1"/>
        <v>580.95833333333337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38.59242153584043</v>
      </c>
      <c r="E11" s="32">
        <f t="shared" si="2"/>
        <v>30.432883804639115</v>
      </c>
      <c r="F11" s="26">
        <f t="shared" si="2"/>
        <v>10.244103995307086</v>
      </c>
      <c r="G11" s="20">
        <f>_xlfn.STDEV.S(G4:G9)</f>
        <v>56.455827127646145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G17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24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652</v>
      </c>
      <c r="E4" s="28">
        <v>0</v>
      </c>
      <c r="F4" s="23">
        <v>0</v>
      </c>
      <c r="G4" s="15">
        <f t="shared" ref="G4:G9" si="0">D4+E4+F4</f>
        <v>652</v>
      </c>
    </row>
    <row r="5" spans="2:7" ht="20.100000000000001" customHeight="1" x14ac:dyDescent="0.25">
      <c r="B5" s="10" t="s">
        <v>3</v>
      </c>
      <c r="C5" s="11">
        <v>40</v>
      </c>
      <c r="D5" s="35">
        <v>698</v>
      </c>
      <c r="E5" s="29">
        <v>0</v>
      </c>
      <c r="F5" s="24">
        <v>0</v>
      </c>
      <c r="G5" s="16">
        <f t="shared" si="0"/>
        <v>698</v>
      </c>
    </row>
    <row r="6" spans="2:7" ht="20.100000000000001" customHeight="1" x14ac:dyDescent="0.25">
      <c r="B6" s="10" t="s">
        <v>4</v>
      </c>
      <c r="C6" s="11">
        <v>40</v>
      </c>
      <c r="D6" s="35">
        <v>726</v>
      </c>
      <c r="E6" s="29">
        <v>0</v>
      </c>
      <c r="F6" s="24">
        <v>0</v>
      </c>
      <c r="G6" s="16">
        <f t="shared" si="0"/>
        <v>726</v>
      </c>
    </row>
    <row r="7" spans="2:7" ht="20.100000000000001" customHeight="1" x14ac:dyDescent="0.25">
      <c r="B7" s="10" t="s">
        <v>5</v>
      </c>
      <c r="C7" s="11">
        <v>40</v>
      </c>
      <c r="D7" s="35">
        <v>786</v>
      </c>
      <c r="E7" s="29">
        <v>0</v>
      </c>
      <c r="F7" s="24">
        <v>0</v>
      </c>
      <c r="G7" s="16">
        <f t="shared" si="0"/>
        <v>786</v>
      </c>
    </row>
    <row r="8" spans="2:7" ht="20.100000000000001" customHeight="1" x14ac:dyDescent="0.25">
      <c r="B8" s="10" t="s">
        <v>6</v>
      </c>
      <c r="C8" s="11">
        <v>40</v>
      </c>
      <c r="D8" s="35">
        <v>658</v>
      </c>
      <c r="E8" s="29">
        <v>0</v>
      </c>
      <c r="F8" s="24">
        <v>0</v>
      </c>
      <c r="G8" s="16">
        <f t="shared" si="0"/>
        <v>658</v>
      </c>
    </row>
    <row r="9" spans="2:7" ht="20.100000000000001" customHeight="1" thickBot="1" x14ac:dyDescent="0.3">
      <c r="B9" s="12" t="s">
        <v>7</v>
      </c>
      <c r="C9" s="13">
        <v>40</v>
      </c>
      <c r="D9" s="36">
        <v>626</v>
      </c>
      <c r="E9" s="30">
        <v>0</v>
      </c>
      <c r="F9" s="25">
        <v>0</v>
      </c>
      <c r="G9" s="17">
        <f t="shared" si="0"/>
        <v>626</v>
      </c>
    </row>
    <row r="10" spans="2:7" ht="24.95" customHeight="1" x14ac:dyDescent="0.25">
      <c r="C10" s="7" t="s">
        <v>11</v>
      </c>
      <c r="D10" s="37">
        <f>AVERAGE(D4:D9)</f>
        <v>691</v>
      </c>
      <c r="E10" s="31">
        <f t="shared" ref="E10:G10" si="1">AVERAGE(E4:E9)</f>
        <v>0</v>
      </c>
      <c r="F10" s="15">
        <f t="shared" si="1"/>
        <v>0</v>
      </c>
      <c r="G10" s="18">
        <f t="shared" si="1"/>
        <v>691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58.538875971443119</v>
      </c>
      <c r="E11" s="32">
        <f t="shared" si="2"/>
        <v>0</v>
      </c>
      <c r="F11" s="26">
        <f t="shared" si="2"/>
        <v>0</v>
      </c>
      <c r="G11" s="20">
        <f t="shared" si="2"/>
        <v>58.538875971443119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3AC0-8648-42CE-AE71-AC0194288FD0}">
  <sheetPr>
    <tabColor rgb="FFFF0000"/>
  </sheetPr>
  <dimension ref="B1:K1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390</v>
      </c>
      <c r="E4" s="28">
        <v>82.5</v>
      </c>
      <c r="F4" s="23">
        <v>21</v>
      </c>
      <c r="G4" s="15">
        <f t="shared" ref="G4:G9" si="0">D4+E4+F4</f>
        <v>493.5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457.5</v>
      </c>
      <c r="E5" s="29">
        <v>85.5</v>
      </c>
      <c r="F5" s="24">
        <v>7</v>
      </c>
      <c r="G5" s="16">
        <f t="shared" si="0"/>
        <v>550</v>
      </c>
      <c r="I5" s="75" t="s">
        <v>37</v>
      </c>
      <c r="J5" s="76" t="s">
        <v>43</v>
      </c>
      <c r="K5" s="78">
        <v>0.8</v>
      </c>
    </row>
    <row r="6" spans="2:11" ht="20.100000000000001" customHeight="1" x14ac:dyDescent="0.25">
      <c r="B6" s="10" t="s">
        <v>4</v>
      </c>
      <c r="C6" s="11">
        <v>40</v>
      </c>
      <c r="D6" s="35">
        <v>480</v>
      </c>
      <c r="E6" s="29">
        <v>98</v>
      </c>
      <c r="F6" s="24">
        <v>35</v>
      </c>
      <c r="G6" s="16">
        <f t="shared" si="0"/>
        <v>613</v>
      </c>
      <c r="I6" s="68" t="s">
        <v>38</v>
      </c>
      <c r="J6" s="67" t="s">
        <v>46</v>
      </c>
      <c r="K6" s="83">
        <v>0.3</v>
      </c>
    </row>
    <row r="7" spans="2:11" ht="20.100000000000001" customHeight="1" thickBot="1" x14ac:dyDescent="0.3">
      <c r="B7" s="10" t="s">
        <v>5</v>
      </c>
      <c r="C7" s="11">
        <v>40</v>
      </c>
      <c r="D7" s="35">
        <v>487.5</v>
      </c>
      <c r="E7" s="29">
        <v>115.5</v>
      </c>
      <c r="F7" s="24">
        <v>28</v>
      </c>
      <c r="G7" s="16">
        <f t="shared" si="0"/>
        <v>631</v>
      </c>
      <c r="I7" s="80" t="s">
        <v>45</v>
      </c>
      <c r="J7" s="81" t="s">
        <v>44</v>
      </c>
      <c r="K7" s="82">
        <v>0.2</v>
      </c>
    </row>
    <row r="8" spans="2:11" ht="20.100000000000001" customHeight="1" x14ac:dyDescent="0.25">
      <c r="B8" s="10" t="s">
        <v>6</v>
      </c>
      <c r="C8" s="11">
        <v>40</v>
      </c>
      <c r="D8" s="35">
        <v>412.5</v>
      </c>
      <c r="E8" s="29">
        <v>123.5</v>
      </c>
      <c r="F8" s="24">
        <v>24.5</v>
      </c>
      <c r="G8" s="16">
        <f t="shared" si="0"/>
        <v>560.5</v>
      </c>
    </row>
    <row r="9" spans="2:11" ht="20.100000000000001" customHeight="1" thickBot="1" x14ac:dyDescent="0.3">
      <c r="B9" s="12" t="s">
        <v>7</v>
      </c>
      <c r="C9" s="13">
        <v>40</v>
      </c>
      <c r="D9" s="36">
        <v>487.5</v>
      </c>
      <c r="E9" s="30">
        <v>69.25</v>
      </c>
      <c r="F9" s="25">
        <v>31.5</v>
      </c>
      <c r="G9" s="17">
        <f t="shared" si="0"/>
        <v>588.25</v>
      </c>
    </row>
    <row r="10" spans="2:11" ht="24.95" customHeight="1" x14ac:dyDescent="0.25">
      <c r="C10" s="7" t="s">
        <v>11</v>
      </c>
      <c r="D10" s="37">
        <f>AVERAGE(D4:D9)</f>
        <v>452.5</v>
      </c>
      <c r="E10" s="31">
        <f t="shared" ref="E10:G10" si="1">AVERAGE(E4:E9)</f>
        <v>95.708333333333329</v>
      </c>
      <c r="F10" s="15">
        <f t="shared" si="1"/>
        <v>24.5</v>
      </c>
      <c r="G10" s="18">
        <f t="shared" si="1"/>
        <v>572.70833333333337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41.803109932156964</v>
      </c>
      <c r="E11" s="32">
        <f t="shared" si="2"/>
        <v>20.727045536367868</v>
      </c>
      <c r="F11" s="26">
        <f t="shared" si="2"/>
        <v>9.8994949366116654</v>
      </c>
      <c r="G11" s="20">
        <f>_xlfn.STDEV.S(G4:G9)</f>
        <v>49.399498141850252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486-A119-447B-8E2D-B9A864763ED8}">
  <dimension ref="B1:G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25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390</v>
      </c>
      <c r="E4" s="28">
        <v>105</v>
      </c>
      <c r="F4" s="23">
        <v>50.4</v>
      </c>
      <c r="G4" s="15">
        <f t="shared" ref="G4:G9" si="0">D4+E4+F4</f>
        <v>545.4</v>
      </c>
    </row>
    <row r="5" spans="2:7" ht="20.100000000000001" customHeight="1" x14ac:dyDescent="0.25">
      <c r="B5" s="10" t="s">
        <v>3</v>
      </c>
      <c r="C5" s="11">
        <v>40</v>
      </c>
      <c r="D5" s="35">
        <v>404</v>
      </c>
      <c r="E5" s="29">
        <v>79.2</v>
      </c>
      <c r="F5" s="24">
        <v>22.4</v>
      </c>
      <c r="G5" s="16">
        <f t="shared" si="0"/>
        <v>505.59999999999997</v>
      </c>
    </row>
    <row r="6" spans="2:7" ht="20.100000000000001" customHeight="1" x14ac:dyDescent="0.25">
      <c r="B6" s="10" t="s">
        <v>4</v>
      </c>
      <c r="C6" s="11">
        <v>40</v>
      </c>
      <c r="D6" s="35">
        <v>428</v>
      </c>
      <c r="E6" s="29">
        <v>99.2</v>
      </c>
      <c r="F6" s="24">
        <v>44.8</v>
      </c>
      <c r="G6" s="16">
        <f t="shared" si="0"/>
        <v>572</v>
      </c>
    </row>
    <row r="7" spans="2:7" ht="20.100000000000001" customHeight="1" x14ac:dyDescent="0.25">
      <c r="B7" s="10" t="s">
        <v>5</v>
      </c>
      <c r="C7" s="11">
        <v>40</v>
      </c>
      <c r="D7" s="35">
        <v>506</v>
      </c>
      <c r="E7" s="29">
        <v>90.4</v>
      </c>
      <c r="F7" s="24">
        <v>33.6</v>
      </c>
      <c r="G7" s="16">
        <f t="shared" si="0"/>
        <v>630</v>
      </c>
    </row>
    <row r="8" spans="2:7" ht="20.100000000000001" customHeight="1" x14ac:dyDescent="0.25">
      <c r="B8" s="10" t="s">
        <v>6</v>
      </c>
      <c r="C8" s="11">
        <v>40</v>
      </c>
      <c r="D8" s="35">
        <v>400</v>
      </c>
      <c r="E8" s="29">
        <v>91.6</v>
      </c>
      <c r="F8" s="24">
        <v>30.8</v>
      </c>
      <c r="G8" s="16">
        <f t="shared" si="0"/>
        <v>522.4</v>
      </c>
    </row>
    <row r="9" spans="2:7" ht="20.100000000000001" customHeight="1" thickBot="1" x14ac:dyDescent="0.3">
      <c r="B9" s="12" t="s">
        <v>7</v>
      </c>
      <c r="C9" s="13">
        <v>40</v>
      </c>
      <c r="D9" s="36">
        <v>374</v>
      </c>
      <c r="E9" s="30">
        <v>114.6</v>
      </c>
      <c r="F9" s="25">
        <v>56</v>
      </c>
      <c r="G9" s="17">
        <f t="shared" si="0"/>
        <v>544.6</v>
      </c>
    </row>
    <row r="10" spans="2:7" ht="24.95" customHeight="1" x14ac:dyDescent="0.25">
      <c r="C10" s="7" t="s">
        <v>11</v>
      </c>
      <c r="D10" s="37">
        <f t="shared" ref="D10:G10" si="1">AVERAGE(D4:D9)</f>
        <v>417</v>
      </c>
      <c r="E10" s="31">
        <f t="shared" si="1"/>
        <v>96.666666666666671</v>
      </c>
      <c r="F10" s="15">
        <f t="shared" si="1"/>
        <v>39.666666666666664</v>
      </c>
      <c r="G10" s="18">
        <f t="shared" si="1"/>
        <v>553.33333333333337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47.070160399131844</v>
      </c>
      <c r="E11" s="32">
        <f t="shared" si="2"/>
        <v>12.389457884292856</v>
      </c>
      <c r="F11" s="26">
        <f t="shared" si="2"/>
        <v>12.821024400049579</v>
      </c>
      <c r="G11" s="20">
        <f t="shared" si="2"/>
        <v>43.819569448668339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1D90-E4F0-4E9B-AE88-4DE7F3A07847}">
  <dimension ref="B1:G17"/>
  <sheetViews>
    <sheetView workbookViewId="0">
      <selection activeCell="M8" sqref="M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26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390</v>
      </c>
      <c r="E4" s="28">
        <v>95.2</v>
      </c>
      <c r="F4" s="23">
        <v>50.4</v>
      </c>
      <c r="G4" s="15">
        <f t="shared" ref="G4:G9" si="0">D4+E4+F4</f>
        <v>535.6</v>
      </c>
    </row>
    <row r="5" spans="2:7" ht="20.100000000000001" customHeight="1" x14ac:dyDescent="0.25">
      <c r="B5" s="10" t="s">
        <v>3</v>
      </c>
      <c r="C5" s="11">
        <v>40</v>
      </c>
      <c r="D5" s="35">
        <v>408</v>
      </c>
      <c r="E5" s="29">
        <v>73.2</v>
      </c>
      <c r="F5" s="24">
        <v>28</v>
      </c>
      <c r="G5" s="16">
        <f t="shared" si="0"/>
        <v>509.2</v>
      </c>
    </row>
    <row r="6" spans="2:7" ht="20.100000000000001" customHeight="1" x14ac:dyDescent="0.25">
      <c r="B6" s="10" t="s">
        <v>4</v>
      </c>
      <c r="C6" s="11">
        <v>40</v>
      </c>
      <c r="D6" s="35">
        <v>434</v>
      </c>
      <c r="E6" s="29">
        <v>94.2</v>
      </c>
      <c r="F6" s="24">
        <v>53.2</v>
      </c>
      <c r="G6" s="16">
        <f t="shared" si="0"/>
        <v>581.40000000000009</v>
      </c>
    </row>
    <row r="7" spans="2:7" ht="20.100000000000001" customHeight="1" x14ac:dyDescent="0.25">
      <c r="B7" s="10" t="s">
        <v>5</v>
      </c>
      <c r="C7" s="11">
        <v>40</v>
      </c>
      <c r="D7" s="35">
        <v>506</v>
      </c>
      <c r="E7" s="29">
        <v>84</v>
      </c>
      <c r="F7" s="24">
        <v>33.6</v>
      </c>
      <c r="G7" s="16">
        <f t="shared" si="0"/>
        <v>623.6</v>
      </c>
    </row>
    <row r="8" spans="2:7" ht="20.100000000000001" customHeight="1" x14ac:dyDescent="0.25">
      <c r="B8" s="10" t="s">
        <v>6</v>
      </c>
      <c r="C8" s="11">
        <v>40</v>
      </c>
      <c r="D8" s="35">
        <v>404</v>
      </c>
      <c r="E8" s="29">
        <v>86.6</v>
      </c>
      <c r="F8" s="24">
        <v>36.4</v>
      </c>
      <c r="G8" s="16">
        <f t="shared" si="0"/>
        <v>527</v>
      </c>
    </row>
    <row r="9" spans="2:7" ht="20.100000000000001" customHeight="1" thickBot="1" x14ac:dyDescent="0.3">
      <c r="B9" s="12" t="s">
        <v>7</v>
      </c>
      <c r="C9" s="13">
        <v>40</v>
      </c>
      <c r="D9" s="36">
        <v>376</v>
      </c>
      <c r="E9" s="30">
        <v>104.4</v>
      </c>
      <c r="F9" s="25">
        <v>58.8</v>
      </c>
      <c r="G9" s="17">
        <f t="shared" si="0"/>
        <v>539.19999999999993</v>
      </c>
    </row>
    <row r="10" spans="2:7" ht="24.95" customHeight="1" x14ac:dyDescent="0.25">
      <c r="C10" s="7" t="s">
        <v>11</v>
      </c>
      <c r="D10" s="37">
        <f t="shared" ref="D10:G10" si="1">AVERAGE(D4:D9)</f>
        <v>419.66666666666669</v>
      </c>
      <c r="E10" s="31">
        <f t="shared" si="1"/>
        <v>89.600000000000009</v>
      </c>
      <c r="F10" s="15">
        <f t="shared" si="1"/>
        <v>43.400000000000006</v>
      </c>
      <c r="G10" s="18">
        <f t="shared" si="1"/>
        <v>552.66666666666663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46.534574959557233</v>
      </c>
      <c r="E11" s="32">
        <f t="shared" si="2"/>
        <v>10.778497112306564</v>
      </c>
      <c r="F11" s="26">
        <f t="shared" si="2"/>
        <v>12.364465212858953</v>
      </c>
      <c r="G11" s="20">
        <f t="shared" si="2"/>
        <v>42.137615816116941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G17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28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286</v>
      </c>
      <c r="E4" s="28">
        <v>179.6</v>
      </c>
      <c r="F4" s="23">
        <v>98</v>
      </c>
      <c r="G4" s="15">
        <f t="shared" ref="G4:G9" si="0">D4+E4+F4</f>
        <v>563.6</v>
      </c>
    </row>
    <row r="5" spans="2:7" ht="20.100000000000001" customHeight="1" x14ac:dyDescent="0.25">
      <c r="B5" s="10" t="s">
        <v>3</v>
      </c>
      <c r="C5" s="11">
        <v>40</v>
      </c>
      <c r="D5" s="35">
        <v>304</v>
      </c>
      <c r="E5" s="29">
        <v>171</v>
      </c>
      <c r="F5" s="24">
        <v>109.2</v>
      </c>
      <c r="G5" s="16">
        <f t="shared" si="0"/>
        <v>584.20000000000005</v>
      </c>
    </row>
    <row r="6" spans="2:7" ht="20.100000000000001" customHeight="1" x14ac:dyDescent="0.25">
      <c r="B6" s="10" t="s">
        <v>4</v>
      </c>
      <c r="C6" s="11">
        <v>40</v>
      </c>
      <c r="D6" s="35">
        <v>320</v>
      </c>
      <c r="E6" s="29">
        <v>188.4</v>
      </c>
      <c r="F6" s="24">
        <v>117.6</v>
      </c>
      <c r="G6" s="16">
        <f t="shared" si="0"/>
        <v>626</v>
      </c>
    </row>
    <row r="7" spans="2:7" ht="20.100000000000001" customHeight="1" x14ac:dyDescent="0.25">
      <c r="B7" s="10" t="s">
        <v>5</v>
      </c>
      <c r="C7" s="11">
        <v>40</v>
      </c>
      <c r="D7" s="35">
        <v>386</v>
      </c>
      <c r="E7" s="29">
        <v>147.80000000000001</v>
      </c>
      <c r="F7" s="24">
        <v>81.2</v>
      </c>
      <c r="G7" s="16">
        <f t="shared" si="0"/>
        <v>615</v>
      </c>
    </row>
    <row r="8" spans="2:7" ht="20.100000000000001" customHeight="1" x14ac:dyDescent="0.25">
      <c r="B8" s="10" t="s">
        <v>6</v>
      </c>
      <c r="C8" s="11">
        <v>40</v>
      </c>
      <c r="D8" s="35">
        <v>306</v>
      </c>
      <c r="E8" s="29">
        <v>177.4</v>
      </c>
      <c r="F8" s="24">
        <v>89.6</v>
      </c>
      <c r="G8" s="16">
        <f t="shared" si="0"/>
        <v>573</v>
      </c>
    </row>
    <row r="9" spans="2:7" ht="20.100000000000001" customHeight="1" thickBot="1" x14ac:dyDescent="0.3">
      <c r="B9" s="12" t="s">
        <v>7</v>
      </c>
      <c r="C9" s="13">
        <v>40</v>
      </c>
      <c r="D9" s="36">
        <v>270</v>
      </c>
      <c r="E9" s="30">
        <v>197.4</v>
      </c>
      <c r="F9" s="25">
        <v>134.4</v>
      </c>
      <c r="G9" s="17">
        <f t="shared" si="0"/>
        <v>601.79999999999995</v>
      </c>
    </row>
    <row r="10" spans="2:7" ht="24.95" customHeight="1" x14ac:dyDescent="0.25">
      <c r="C10" s="7" t="s">
        <v>11</v>
      </c>
      <c r="D10" s="37">
        <f t="shared" ref="D10:G10" si="1">AVERAGE(D4:D9)</f>
        <v>312</v>
      </c>
      <c r="E10" s="31">
        <f t="shared" si="1"/>
        <v>176.93333333333331</v>
      </c>
      <c r="F10" s="15">
        <f t="shared" si="1"/>
        <v>104.99999999999999</v>
      </c>
      <c r="G10" s="18">
        <f t="shared" si="1"/>
        <v>593.93333333333339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40.19950248448356</v>
      </c>
      <c r="E11" s="32">
        <f t="shared" si="2"/>
        <v>16.980302313759513</v>
      </c>
      <c r="F11" s="26">
        <f t="shared" si="2"/>
        <v>19.459496396361345</v>
      </c>
      <c r="G11" s="20">
        <f t="shared" si="2"/>
        <v>24.441822081560655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G17"/>
  <sheetViews>
    <sheetView workbookViewId="0">
      <selection activeCell="D4" sqref="D4:F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27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302</v>
      </c>
      <c r="E4" s="28">
        <v>148.19999999999999</v>
      </c>
      <c r="F4" s="23">
        <v>120.4</v>
      </c>
      <c r="G4" s="15">
        <f t="shared" ref="G4:G9" si="0">D4+E4+F4</f>
        <v>570.6</v>
      </c>
    </row>
    <row r="5" spans="2:7" ht="20.100000000000001" customHeight="1" x14ac:dyDescent="0.25">
      <c r="B5" s="10" t="s">
        <v>3</v>
      </c>
      <c r="C5" s="11">
        <v>40</v>
      </c>
      <c r="D5" s="35">
        <v>322</v>
      </c>
      <c r="E5" s="29">
        <v>143.4</v>
      </c>
      <c r="F5" s="24">
        <v>134.4</v>
      </c>
      <c r="G5" s="16">
        <f t="shared" si="0"/>
        <v>599.79999999999995</v>
      </c>
    </row>
    <row r="6" spans="2:7" ht="20.100000000000001" customHeight="1" x14ac:dyDescent="0.25">
      <c r="B6" s="10" t="s">
        <v>4</v>
      </c>
      <c r="C6" s="11">
        <v>40</v>
      </c>
      <c r="D6" s="35">
        <v>326</v>
      </c>
      <c r="E6" s="29">
        <v>152.19999999999999</v>
      </c>
      <c r="F6" s="24">
        <v>126</v>
      </c>
      <c r="G6" s="16">
        <f t="shared" si="0"/>
        <v>604.20000000000005</v>
      </c>
    </row>
    <row r="7" spans="2:7" ht="20.100000000000001" customHeight="1" x14ac:dyDescent="0.25">
      <c r="B7" s="10" t="s">
        <v>5</v>
      </c>
      <c r="C7" s="11">
        <v>40</v>
      </c>
      <c r="D7" s="35">
        <v>400</v>
      </c>
      <c r="E7" s="29">
        <v>118.4</v>
      </c>
      <c r="F7" s="24">
        <v>100.8</v>
      </c>
      <c r="G7" s="16">
        <f t="shared" si="0"/>
        <v>619.19999999999993</v>
      </c>
    </row>
    <row r="8" spans="2:7" ht="20.100000000000001" customHeight="1" x14ac:dyDescent="0.25">
      <c r="B8" s="10" t="s">
        <v>6</v>
      </c>
      <c r="C8" s="11">
        <v>40</v>
      </c>
      <c r="D8" s="35">
        <v>310</v>
      </c>
      <c r="E8" s="29">
        <v>136.19999999999999</v>
      </c>
      <c r="F8" s="24">
        <v>95.2</v>
      </c>
      <c r="G8" s="16">
        <f t="shared" si="0"/>
        <v>541.4</v>
      </c>
    </row>
    <row r="9" spans="2:7" ht="20.100000000000001" customHeight="1" thickBot="1" x14ac:dyDescent="0.3">
      <c r="B9" s="12" t="s">
        <v>7</v>
      </c>
      <c r="C9" s="13">
        <v>40</v>
      </c>
      <c r="D9" s="36">
        <v>290</v>
      </c>
      <c r="E9" s="30">
        <v>161.4</v>
      </c>
      <c r="F9" s="25">
        <v>162.4</v>
      </c>
      <c r="G9" s="17">
        <f t="shared" si="0"/>
        <v>613.79999999999995</v>
      </c>
    </row>
    <row r="10" spans="2:7" ht="24.95" customHeight="1" x14ac:dyDescent="0.25">
      <c r="C10" s="7" t="s">
        <v>11</v>
      </c>
      <c r="D10" s="37">
        <f t="shared" ref="D10:G10" si="1">AVERAGE(D4:D9)</f>
        <v>325</v>
      </c>
      <c r="E10" s="31">
        <f t="shared" si="1"/>
        <v>143.30000000000001</v>
      </c>
      <c r="F10" s="15">
        <f t="shared" si="1"/>
        <v>123.2</v>
      </c>
      <c r="G10" s="18">
        <f t="shared" si="1"/>
        <v>591.5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39.02307009962184</v>
      </c>
      <c r="E11" s="32">
        <f t="shared" si="2"/>
        <v>14.840889461214916</v>
      </c>
      <c r="F11" s="26">
        <f t="shared" si="2"/>
        <v>24.345512933598332</v>
      </c>
      <c r="G11" s="20">
        <f t="shared" si="2"/>
        <v>29.804630512724014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019F-17C8-4F32-8F34-C031463EBE70}">
  <dimension ref="B1:G17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29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236</v>
      </c>
      <c r="E4" s="28">
        <v>295.39999999999998</v>
      </c>
      <c r="F4" s="23">
        <v>212.8</v>
      </c>
      <c r="G4" s="15">
        <f t="shared" ref="G4:G9" si="0">D4+E4+F4</f>
        <v>744.2</v>
      </c>
    </row>
    <row r="5" spans="2:7" ht="20.100000000000001" customHeight="1" x14ac:dyDescent="0.25">
      <c r="B5" s="10" t="s">
        <v>3</v>
      </c>
      <c r="C5" s="11">
        <v>40</v>
      </c>
      <c r="D5" s="35">
        <v>214</v>
      </c>
      <c r="E5" s="29">
        <v>280</v>
      </c>
      <c r="F5" s="24">
        <v>196</v>
      </c>
      <c r="G5" s="16">
        <f t="shared" si="0"/>
        <v>690</v>
      </c>
    </row>
    <row r="6" spans="2:7" ht="20.100000000000001" customHeight="1" x14ac:dyDescent="0.25">
      <c r="B6" s="10" t="s">
        <v>4</v>
      </c>
      <c r="C6" s="11">
        <v>40</v>
      </c>
      <c r="D6" s="35">
        <v>218</v>
      </c>
      <c r="E6" s="29">
        <v>325.8</v>
      </c>
      <c r="F6" s="24">
        <v>176.4</v>
      </c>
      <c r="G6" s="16">
        <f t="shared" si="0"/>
        <v>720.19999999999993</v>
      </c>
    </row>
    <row r="7" spans="2:7" ht="20.100000000000001" customHeight="1" x14ac:dyDescent="0.25">
      <c r="B7" s="10" t="s">
        <v>5</v>
      </c>
      <c r="C7" s="11">
        <v>40</v>
      </c>
      <c r="D7" s="35">
        <v>288</v>
      </c>
      <c r="E7" s="29">
        <v>283.8</v>
      </c>
      <c r="F7" s="24">
        <v>165.2</v>
      </c>
      <c r="G7" s="16">
        <f t="shared" si="0"/>
        <v>737</v>
      </c>
    </row>
    <row r="8" spans="2:7" ht="20.100000000000001" customHeight="1" x14ac:dyDescent="0.25">
      <c r="B8" s="10" t="s">
        <v>6</v>
      </c>
      <c r="C8" s="11">
        <v>40</v>
      </c>
      <c r="D8" s="35">
        <v>214</v>
      </c>
      <c r="E8" s="29">
        <v>283.60000000000002</v>
      </c>
      <c r="F8" s="24">
        <v>170.8</v>
      </c>
      <c r="G8" s="16">
        <f t="shared" si="0"/>
        <v>668.40000000000009</v>
      </c>
    </row>
    <row r="9" spans="2:7" ht="20.100000000000001" customHeight="1" thickBot="1" x14ac:dyDescent="0.3">
      <c r="B9" s="12" t="s">
        <v>7</v>
      </c>
      <c r="C9" s="13">
        <v>40</v>
      </c>
      <c r="D9" s="36">
        <v>186</v>
      </c>
      <c r="E9" s="30">
        <v>333</v>
      </c>
      <c r="F9" s="25">
        <v>218.4</v>
      </c>
      <c r="G9" s="17">
        <f t="shared" si="0"/>
        <v>737.4</v>
      </c>
    </row>
    <row r="10" spans="2:7" ht="24.95" customHeight="1" x14ac:dyDescent="0.25">
      <c r="C10" s="7" t="s">
        <v>11</v>
      </c>
      <c r="D10" s="37">
        <f t="shared" ref="D10:G10" si="1">AVERAGE(D4:D9)</f>
        <v>226</v>
      </c>
      <c r="E10" s="31">
        <f t="shared" si="1"/>
        <v>300.26666666666665</v>
      </c>
      <c r="F10" s="15">
        <f t="shared" si="1"/>
        <v>189.93333333333337</v>
      </c>
      <c r="G10" s="18">
        <f t="shared" si="1"/>
        <v>716.19999999999993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34.339481650135603</v>
      </c>
      <c r="E11" s="32">
        <f t="shared" si="2"/>
        <v>23.267029605574205</v>
      </c>
      <c r="F11" s="26">
        <f t="shared" si="2"/>
        <v>22.498948123560254</v>
      </c>
      <c r="G11" s="20">
        <f t="shared" si="2"/>
        <v>30.506917248388085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FF46-E2E2-4129-9420-9D26A94CF5C2}">
  <dimension ref="B1:G17"/>
  <sheetViews>
    <sheetView workbookViewId="0">
      <selection activeCell="D4" sqref="D4:F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08" t="s">
        <v>30</v>
      </c>
      <c r="C2" s="109"/>
      <c r="D2" s="110"/>
      <c r="E2" s="110"/>
      <c r="F2" s="110"/>
      <c r="G2" s="111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230</v>
      </c>
      <c r="E4" s="28">
        <v>316.2</v>
      </c>
      <c r="F4" s="23">
        <v>204.4</v>
      </c>
      <c r="G4" s="15">
        <f t="shared" ref="G4:G9" si="0">D4+E4+F4</f>
        <v>750.6</v>
      </c>
    </row>
    <row r="5" spans="2:7" ht="20.100000000000001" customHeight="1" x14ac:dyDescent="0.25">
      <c r="B5" s="10" t="s">
        <v>3</v>
      </c>
      <c r="C5" s="11">
        <v>40</v>
      </c>
      <c r="D5" s="35">
        <v>210</v>
      </c>
      <c r="E5" s="29">
        <v>300.39999999999998</v>
      </c>
      <c r="F5" s="24">
        <v>190.4</v>
      </c>
      <c r="G5" s="16">
        <f t="shared" si="0"/>
        <v>700.8</v>
      </c>
    </row>
    <row r="6" spans="2:7" ht="20.100000000000001" customHeight="1" x14ac:dyDescent="0.25">
      <c r="B6" s="10" t="s">
        <v>4</v>
      </c>
      <c r="C6" s="11">
        <v>40</v>
      </c>
      <c r="D6" s="35">
        <v>214</v>
      </c>
      <c r="E6" s="29">
        <v>341.8</v>
      </c>
      <c r="F6" s="24">
        <v>170.8</v>
      </c>
      <c r="G6" s="16">
        <f t="shared" si="0"/>
        <v>726.59999999999991</v>
      </c>
    </row>
    <row r="7" spans="2:7" ht="20.100000000000001" customHeight="1" x14ac:dyDescent="0.25">
      <c r="B7" s="10" t="s">
        <v>5</v>
      </c>
      <c r="C7" s="11">
        <v>40</v>
      </c>
      <c r="D7" s="35">
        <v>276</v>
      </c>
      <c r="E7" s="29">
        <v>298.8</v>
      </c>
      <c r="F7" s="24">
        <v>148.4</v>
      </c>
      <c r="G7" s="16">
        <f t="shared" si="0"/>
        <v>723.19999999999993</v>
      </c>
    </row>
    <row r="8" spans="2:7" ht="20.100000000000001" customHeight="1" x14ac:dyDescent="0.25">
      <c r="B8" s="10" t="s">
        <v>6</v>
      </c>
      <c r="C8" s="11">
        <v>40</v>
      </c>
      <c r="D8" s="35">
        <v>206</v>
      </c>
      <c r="E8" s="29">
        <v>301</v>
      </c>
      <c r="F8" s="24">
        <v>159.6</v>
      </c>
      <c r="G8" s="16">
        <f t="shared" si="0"/>
        <v>666.6</v>
      </c>
    </row>
    <row r="9" spans="2:7" ht="20.100000000000001" customHeight="1" thickBot="1" x14ac:dyDescent="0.3">
      <c r="B9" s="12" t="s">
        <v>7</v>
      </c>
      <c r="C9" s="13">
        <v>40</v>
      </c>
      <c r="D9" s="36">
        <v>182</v>
      </c>
      <c r="E9" s="30">
        <v>350.8</v>
      </c>
      <c r="F9" s="25">
        <v>212.8</v>
      </c>
      <c r="G9" s="17">
        <f t="shared" si="0"/>
        <v>745.59999999999991</v>
      </c>
    </row>
    <row r="10" spans="2:7" ht="24.95" customHeight="1" x14ac:dyDescent="0.25">
      <c r="C10" s="7" t="s">
        <v>11</v>
      </c>
      <c r="D10" s="37">
        <f t="shared" ref="D10:G10" si="1">AVERAGE(D4:D9)</f>
        <v>219.66666666666666</v>
      </c>
      <c r="E10" s="31">
        <f t="shared" si="1"/>
        <v>318.16666666666663</v>
      </c>
      <c r="F10" s="15">
        <f t="shared" si="1"/>
        <v>181.06666666666669</v>
      </c>
      <c r="G10" s="18">
        <f t="shared" si="1"/>
        <v>718.9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31.658595462633254</v>
      </c>
      <c r="E11" s="32">
        <f t="shared" si="2"/>
        <v>22.859367153678313</v>
      </c>
      <c r="F11" s="26">
        <f t="shared" si="2"/>
        <v>25.580826152934591</v>
      </c>
      <c r="G11" s="20">
        <f t="shared" si="2"/>
        <v>31.171974592572713</v>
      </c>
    </row>
    <row r="14" spans="2:7" ht="15.75" thickBot="1" x14ac:dyDescent="0.3"/>
    <row r="15" spans="2:7" ht="20.100000000000001" customHeight="1" x14ac:dyDescent="0.25">
      <c r="B15" s="112" t="s">
        <v>9</v>
      </c>
      <c r="C15" s="113"/>
      <c r="D15" s="113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114" t="s">
        <v>10</v>
      </c>
      <c r="C16" s="115"/>
      <c r="D16" s="115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7CAE-C013-433B-9D70-62236E31E761}">
  <sheetPr>
    <tabColor rgb="FFFF0000"/>
  </sheetPr>
  <dimension ref="B1:K17"/>
  <sheetViews>
    <sheetView workbookViewId="0">
      <selection activeCell="M16" sqref="M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08" t="s">
        <v>31</v>
      </c>
      <c r="C2" s="109"/>
      <c r="D2" s="110"/>
      <c r="E2" s="110"/>
      <c r="F2" s="110"/>
      <c r="G2" s="111"/>
    </row>
    <row r="3" spans="2:11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  <c r="I3" s="122" t="s">
        <v>42</v>
      </c>
      <c r="J3" s="123"/>
      <c r="K3" s="124"/>
    </row>
    <row r="4" spans="2:11" ht="20.100000000000001" customHeight="1" thickBot="1" x14ac:dyDescent="0.3">
      <c r="B4" s="8" t="s">
        <v>2</v>
      </c>
      <c r="C4" s="9">
        <v>40</v>
      </c>
      <c r="D4" s="34">
        <v>362.5</v>
      </c>
      <c r="E4" s="28">
        <v>137.5</v>
      </c>
      <c r="F4" s="23">
        <v>56</v>
      </c>
      <c r="G4" s="15">
        <f t="shared" ref="G4:G9" si="0">D4+E4+F4</f>
        <v>556</v>
      </c>
      <c r="I4" s="72" t="s">
        <v>41</v>
      </c>
      <c r="J4" s="73" t="s">
        <v>39</v>
      </c>
      <c r="K4" s="74" t="s">
        <v>40</v>
      </c>
    </row>
    <row r="5" spans="2:11" ht="20.100000000000001" customHeight="1" x14ac:dyDescent="0.25">
      <c r="B5" s="10" t="s">
        <v>3</v>
      </c>
      <c r="C5" s="11">
        <v>40</v>
      </c>
      <c r="D5" s="35">
        <v>435</v>
      </c>
      <c r="E5" s="29">
        <v>116</v>
      </c>
      <c r="F5" s="24">
        <v>38.5</v>
      </c>
      <c r="G5" s="16">
        <f t="shared" si="0"/>
        <v>589.5</v>
      </c>
      <c r="I5" s="75" t="s">
        <v>37</v>
      </c>
      <c r="J5" s="76" t="s">
        <v>43</v>
      </c>
      <c r="K5" s="78">
        <v>0.7</v>
      </c>
    </row>
    <row r="6" spans="2:11" ht="20.100000000000001" customHeight="1" thickBot="1" x14ac:dyDescent="0.3">
      <c r="B6" s="10" t="s">
        <v>4</v>
      </c>
      <c r="C6" s="11">
        <v>40</v>
      </c>
      <c r="D6" s="35">
        <v>420</v>
      </c>
      <c r="E6" s="29">
        <v>85.25</v>
      </c>
      <c r="F6" s="24">
        <v>28</v>
      </c>
      <c r="G6" s="16">
        <f t="shared" si="0"/>
        <v>533.25</v>
      </c>
      <c r="I6" s="69" t="s">
        <v>38</v>
      </c>
      <c r="J6" s="70" t="s">
        <v>44</v>
      </c>
      <c r="K6" s="79">
        <v>0.2</v>
      </c>
    </row>
    <row r="7" spans="2:11" ht="20.100000000000001" customHeight="1" x14ac:dyDescent="0.25">
      <c r="B7" s="10" t="s">
        <v>5</v>
      </c>
      <c r="C7" s="11">
        <v>40</v>
      </c>
      <c r="D7" s="35">
        <v>442.5</v>
      </c>
      <c r="E7" s="29">
        <v>112.25</v>
      </c>
      <c r="F7" s="24">
        <v>24.5</v>
      </c>
      <c r="G7" s="16">
        <f t="shared" si="0"/>
        <v>579.25</v>
      </c>
    </row>
    <row r="8" spans="2:11" ht="20.100000000000001" customHeight="1" x14ac:dyDescent="0.25">
      <c r="B8" s="10" t="s">
        <v>6</v>
      </c>
      <c r="C8" s="11">
        <v>40</v>
      </c>
      <c r="D8" s="35">
        <v>375</v>
      </c>
      <c r="E8" s="29">
        <v>164.75</v>
      </c>
      <c r="F8" s="24">
        <v>59.5</v>
      </c>
      <c r="G8" s="16">
        <f t="shared" si="0"/>
        <v>599.25</v>
      </c>
    </row>
    <row r="9" spans="2:11" ht="20.100000000000001" customHeight="1" thickBot="1" x14ac:dyDescent="0.3">
      <c r="B9" s="12" t="s">
        <v>7</v>
      </c>
      <c r="C9" s="13">
        <v>40</v>
      </c>
      <c r="D9" s="36">
        <v>445</v>
      </c>
      <c r="E9" s="30">
        <v>92.5</v>
      </c>
      <c r="F9" s="25">
        <v>35</v>
      </c>
      <c r="G9" s="17">
        <f t="shared" si="0"/>
        <v>572.5</v>
      </c>
    </row>
    <row r="10" spans="2:11" ht="24.95" customHeight="1" x14ac:dyDescent="0.25">
      <c r="C10" s="7" t="s">
        <v>11</v>
      </c>
      <c r="D10" s="37">
        <f>AVERAGE(D4:D9)</f>
        <v>413.33333333333331</v>
      </c>
      <c r="E10" s="31">
        <f t="shared" ref="E10:G10" si="1">AVERAGE(E4:E9)</f>
        <v>118.04166666666667</v>
      </c>
      <c r="F10" s="15">
        <f t="shared" si="1"/>
        <v>40.25</v>
      </c>
      <c r="G10" s="18">
        <f t="shared" si="1"/>
        <v>571.625</v>
      </c>
    </row>
    <row r="11" spans="2:11" ht="24.95" customHeight="1" thickBot="1" x14ac:dyDescent="0.3">
      <c r="C11" s="19" t="s">
        <v>22</v>
      </c>
      <c r="D11" s="38">
        <f t="shared" ref="D11:F11" si="2">_xlfn.STDEV.S(D4:D9)</f>
        <v>35.835271265426009</v>
      </c>
      <c r="E11" s="32">
        <f t="shared" si="2"/>
        <v>29.413184402010362</v>
      </c>
      <c r="F11" s="26">
        <f t="shared" si="2"/>
        <v>14.473251189694732</v>
      </c>
      <c r="G11" s="20">
        <f>_xlfn.STDEV.S(G4:G9)</f>
        <v>23.909595354166914</v>
      </c>
    </row>
    <row r="14" spans="2:11" ht="15.75" thickBot="1" x14ac:dyDescent="0.3"/>
    <row r="15" spans="2:11" ht="20.100000000000001" customHeight="1" x14ac:dyDescent="0.25">
      <c r="B15" s="118" t="s">
        <v>9</v>
      </c>
      <c r="C15" s="119"/>
      <c r="D15" s="119"/>
      <c r="E15" s="4">
        <v>5</v>
      </c>
      <c r="F15" s="21" t="str">
        <f>'RESUMEN TOTAL'!D17</f>
        <v>Coste una consulta = 4 € x 20 min = 80 €  +  otros Costes Operativos (1 €/min)</v>
      </c>
    </row>
    <row r="16" spans="2:11" ht="20.100000000000001" customHeight="1" x14ac:dyDescent="0.25">
      <c r="B16" s="120" t="s">
        <v>10</v>
      </c>
      <c r="C16" s="121"/>
      <c r="D16" s="121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116" t="s">
        <v>19</v>
      </c>
      <c r="C17" s="117"/>
      <c r="D17" s="117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RESUMEN TOTAL</vt:lpstr>
      <vt:lpstr>Regla 11_24</vt:lpstr>
      <vt:lpstr>Regla 1231_28</vt:lpstr>
      <vt:lpstr>Regla 1241_28</vt:lpstr>
      <vt:lpstr>Regla 1221_30</vt:lpstr>
      <vt:lpstr>Regla 1231_30</vt:lpstr>
      <vt:lpstr>Regla 133112_32</vt:lpstr>
      <vt:lpstr>Regla 133112211241_32</vt:lpstr>
      <vt:lpstr>Regla ProbShow (0,7-0,2)</vt:lpstr>
      <vt:lpstr>Regla ProbShow (0,7-0,25)</vt:lpstr>
      <vt:lpstr>Regla ProbShow (0,75-0,2)</vt:lpstr>
      <vt:lpstr>Regla ProbShow (0,75-0,25)</vt:lpstr>
      <vt:lpstr>Regla ProbShow (0,8-0,3)</vt:lpstr>
      <vt:lpstr>Regla ProbShow (0,65-0,35-0,2)</vt:lpstr>
      <vt:lpstr>Regla ProbShow (0,7-0,35-0,2)</vt:lpstr>
      <vt:lpstr>Regla ProbShow (0,75-0,35-0,2)</vt:lpstr>
      <vt:lpstr>Regla ProbShow (0,8-0,35-0,2)</vt:lpstr>
      <vt:lpstr>Regla ProbShow (0,7-0,3-0,2)</vt:lpstr>
      <vt:lpstr>Regla ProbShow (0,7-0,4-0,2)</vt:lpstr>
      <vt:lpstr>Regla ProbShow (0,8-0,3-0,2)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2024-07-30T15:03:42Z</dcterms:modified>
</cp:coreProperties>
</file>