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ergi\PYTHON files\INESDI\TFM\Fase2_ML_Scheduling_Optimization\"/>
    </mc:Choice>
  </mc:AlternateContent>
  <xr:revisionPtr revIDLastSave="0" documentId="13_ncr:1_{A81E1846-BCB2-42D0-82BE-40185B8288E7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Regla ProbShow" sheetId="5" r:id="rId1"/>
    <sheet name="Regla 11" sheetId="2" r:id="rId2"/>
    <sheet name="Regla 1231" sheetId="3" r:id="rId3"/>
    <sheet name="Rregla 122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5" l="1"/>
  <c r="F11" i="5"/>
  <c r="E11" i="5"/>
  <c r="D11" i="5"/>
  <c r="F10" i="5"/>
  <c r="E10" i="5"/>
  <c r="D10" i="5"/>
  <c r="G9" i="5"/>
  <c r="G8" i="5"/>
  <c r="G7" i="5"/>
  <c r="G6" i="5"/>
  <c r="G5" i="5"/>
  <c r="G4" i="5"/>
  <c r="E10" i="2"/>
  <c r="F16" i="4"/>
  <c r="F16" i="3"/>
  <c r="F17" i="4"/>
  <c r="E17" i="4"/>
  <c r="E16" i="4"/>
  <c r="F15" i="4"/>
  <c r="E15" i="4"/>
  <c r="H9" i="4"/>
  <c r="H6" i="4"/>
  <c r="F17" i="3"/>
  <c r="F15" i="3"/>
  <c r="E17" i="3"/>
  <c r="F11" i="3"/>
  <c r="E11" i="3"/>
  <c r="E11" i="2"/>
  <c r="E15" i="3"/>
  <c r="E16" i="3"/>
  <c r="F11" i="2"/>
  <c r="G10" i="5" l="1"/>
  <c r="G11" i="2"/>
  <c r="G10" i="4"/>
  <c r="F11" i="4"/>
  <c r="H7" i="4"/>
  <c r="H5" i="4"/>
  <c r="H8" i="4"/>
  <c r="E11" i="4"/>
  <c r="E10" i="4"/>
  <c r="H4" i="4"/>
  <c r="F10" i="4"/>
  <c r="G11" i="4"/>
  <c r="G10" i="2"/>
  <c r="F10" i="2"/>
  <c r="H4" i="2"/>
  <c r="H8" i="2"/>
  <c r="H7" i="2"/>
  <c r="H6" i="2"/>
  <c r="H5" i="2"/>
  <c r="H7" i="3"/>
  <c r="H9" i="2"/>
  <c r="H11" i="2" l="1"/>
  <c r="H10" i="4"/>
  <c r="H11" i="4"/>
  <c r="G11" i="3"/>
  <c r="F10" i="3"/>
  <c r="G10" i="3"/>
  <c r="H10" i="2"/>
  <c r="H8" i="3"/>
  <c r="H4" i="3"/>
  <c r="H9" i="3"/>
  <c r="H5" i="3"/>
  <c r="H6" i="3"/>
  <c r="E10" i="3"/>
  <c r="H11" i="3" l="1"/>
  <c r="H10" i="3"/>
</calcChain>
</file>

<file path=xl/sharedStrings.xml><?xml version="1.0" encoding="utf-8"?>
<sst xmlns="http://schemas.openxmlformats.org/spreadsheetml/2006/main" count="81" uniqueCount="26">
  <si>
    <t>Fecha</t>
  </si>
  <si>
    <t>Settings</t>
  </si>
  <si>
    <t>Consultas</t>
  </si>
  <si>
    <t>2016-06-01</t>
  </si>
  <si>
    <t>2016-06-02</t>
  </si>
  <si>
    <t>2016-06-03</t>
  </si>
  <si>
    <t>2016-06-06</t>
  </si>
  <si>
    <t>2016-06-07</t>
  </si>
  <si>
    <t>2016-06-08</t>
  </si>
  <si>
    <t>TOTAL COST</t>
  </si>
  <si>
    <t>Coste Idle Cost / minuto =</t>
  </si>
  <si>
    <t>Coste Waiting Cost / minuto =</t>
  </si>
  <si>
    <t>Promedio</t>
  </si>
  <si>
    <t>Costes Promedio Hipótesis R1231</t>
  </si>
  <si>
    <t>Costes Promedio Hipótesis R11</t>
  </si>
  <si>
    <t>Desviación Stándar</t>
  </si>
  <si>
    <t>Coste una consulta = 4 € x 20 min = 80 €  +  otros Costes Operativos (1 €/min)</t>
  </si>
  <si>
    <t>Coste una consulta = (4 € x 1,5) x 20 min = 120 €  +  otros Costes Operativos (1 €/min)</t>
  </si>
  <si>
    <t>Coste exponencial = (x2 + x) / 2, siendo x el número de slots de espera</t>
  </si>
  <si>
    <t>Idle Cost</t>
  </si>
  <si>
    <t>Waiting Cost</t>
  </si>
  <si>
    <t>Overbooking Cost</t>
  </si>
  <si>
    <t>Overtime Cost</t>
  </si>
  <si>
    <t>Coste Overtime / minuto =</t>
  </si>
  <si>
    <t>Costes Promedio Hipótesis R1221</t>
  </si>
  <si>
    <t>Costes Promedio Hipótesis ProbShow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</si>
</sst>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left" vertical="center" indent="1"/>
    </xf>
    <xf numFmtId="164" fontId="1" fillId="0" borderId="17" xfId="0" applyNumberFormat="1" applyFont="1" applyBorder="1" applyAlignment="1">
      <alignment horizontal="left" vertical="center" indent="1"/>
    </xf>
    <xf numFmtId="164" fontId="1" fillId="0" borderId="18" xfId="0" applyNumberFormat="1" applyFont="1" applyBorder="1" applyAlignment="1">
      <alignment horizontal="left" vertical="center" indent="1"/>
    </xf>
    <xf numFmtId="0" fontId="2" fillId="0" borderId="0" xfId="0" applyFont="1" applyAlignment="1">
      <alignment horizontal="right" vertical="center" inden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164" fontId="7" fillId="0" borderId="20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" fillId="0" borderId="19" xfId="0" applyFont="1" applyBorder="1" applyAlignment="1">
      <alignment horizontal="center" vertical="center" wrapText="1"/>
    </xf>
    <xf numFmtId="164" fontId="5" fillId="0" borderId="16" xfId="0" applyNumberFormat="1" applyFon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164" fontId="5" fillId="0" borderId="24" xfId="0" applyNumberFormat="1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 vertical="center"/>
    </xf>
    <xf numFmtId="164" fontId="5" fillId="0" borderId="26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 indent="1"/>
    </xf>
    <xf numFmtId="0" fontId="1" fillId="0" borderId="3" xfId="0" applyFont="1" applyBorder="1" applyAlignment="1">
      <alignment horizontal="right" vertical="center" indent="1"/>
    </xf>
    <xf numFmtId="0" fontId="1" fillId="0" borderId="11" xfId="0" applyFont="1" applyBorder="1" applyAlignment="1">
      <alignment horizontal="right" vertical="center" indent="1"/>
    </xf>
    <xf numFmtId="0" fontId="1" fillId="0" borderId="10" xfId="0" applyFont="1" applyBorder="1" applyAlignment="1">
      <alignment horizontal="right" vertical="center" indent="1"/>
    </xf>
    <xf numFmtId="0" fontId="1" fillId="0" borderId="1" xfId="0" applyFont="1" applyBorder="1" applyAlignment="1">
      <alignment horizontal="right" vertical="center" indent="1"/>
    </xf>
    <xf numFmtId="0" fontId="1" fillId="0" borderId="9" xfId="0" applyFont="1" applyBorder="1" applyAlignment="1">
      <alignment horizontal="right" vertical="center" indent="1"/>
    </xf>
    <xf numFmtId="0" fontId="1" fillId="0" borderId="4" xfId="0" applyFont="1" applyBorder="1" applyAlignment="1">
      <alignment horizontal="right" vertical="center" indent="1"/>
    </xf>
    <xf numFmtId="0" fontId="1" fillId="0" borderId="5" xfId="0" applyFont="1" applyBorder="1" applyAlignment="1">
      <alignment horizontal="right" vertical="center" indent="1"/>
    </xf>
    <xf numFmtId="0" fontId="1" fillId="0" borderId="12" xfId="0" applyFont="1" applyBorder="1" applyAlignment="1">
      <alignment horizontal="right" vertical="center" indent="1"/>
    </xf>
    <xf numFmtId="0" fontId="1" fillId="0" borderId="23" xfId="0" applyFont="1" applyBorder="1" applyAlignment="1">
      <alignment horizontal="right" vertical="center" indent="1"/>
    </xf>
    <xf numFmtId="0" fontId="1" fillId="0" borderId="13" xfId="0" applyFont="1" applyBorder="1" applyAlignment="1">
      <alignment horizontal="right" vertical="center" indent="1"/>
    </xf>
    <xf numFmtId="0" fontId="1" fillId="0" borderId="27" xfId="0" applyFont="1" applyBorder="1" applyAlignment="1">
      <alignment horizontal="right" vertical="center" indent="1"/>
    </xf>
    <xf numFmtId="0" fontId="1" fillId="0" borderId="28" xfId="0" applyFont="1" applyBorder="1" applyAlignment="1">
      <alignment horizontal="right" vertical="center" indent="1"/>
    </xf>
    <xf numFmtId="0" fontId="1" fillId="0" borderId="25" xfId="0" applyFont="1" applyBorder="1" applyAlignment="1">
      <alignment horizontal="right" vertical="center" indent="1"/>
    </xf>
    <xf numFmtId="0" fontId="1" fillId="0" borderId="29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7CAE-C013-433B-9D70-62236E31E761}">
  <dimension ref="B1:G17"/>
  <sheetViews>
    <sheetView tabSelected="1" workbookViewId="0">
      <selection activeCell="J7" sqref="J7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43" t="s">
        <v>25</v>
      </c>
      <c r="C2" s="44"/>
      <c r="D2" s="45"/>
      <c r="E2" s="45"/>
      <c r="F2" s="45"/>
      <c r="G2" s="46"/>
    </row>
    <row r="3" spans="2:7" ht="35.1" customHeight="1" thickBot="1" x14ac:dyDescent="0.3">
      <c r="B3" s="2" t="s">
        <v>0</v>
      </c>
      <c r="C3" s="4" t="s">
        <v>2</v>
      </c>
      <c r="D3" s="37" t="s">
        <v>19</v>
      </c>
      <c r="E3" s="31" t="s">
        <v>20</v>
      </c>
      <c r="F3" s="26" t="s">
        <v>22</v>
      </c>
      <c r="G3" s="18" t="s">
        <v>9</v>
      </c>
    </row>
    <row r="4" spans="2:7" ht="20.100000000000001" customHeight="1" x14ac:dyDescent="0.25">
      <c r="B4" s="9" t="s">
        <v>3</v>
      </c>
      <c r="C4" s="11">
        <v>40</v>
      </c>
      <c r="D4" s="38">
        <v>437.5</v>
      </c>
      <c r="E4" s="32">
        <v>72.75</v>
      </c>
      <c r="F4" s="27">
        <v>108.5</v>
      </c>
      <c r="G4" s="19">
        <f t="shared" ref="G4:G9" si="0">D4+E4+F4</f>
        <v>618.75</v>
      </c>
    </row>
    <row r="5" spans="2:7" ht="20.100000000000001" customHeight="1" x14ac:dyDescent="0.25">
      <c r="B5" s="12" t="s">
        <v>4</v>
      </c>
      <c r="C5" s="14">
        <v>40</v>
      </c>
      <c r="D5" s="39">
        <v>495</v>
      </c>
      <c r="E5" s="33">
        <v>86.5</v>
      </c>
      <c r="F5" s="28">
        <v>80.5</v>
      </c>
      <c r="G5" s="20">
        <f t="shared" si="0"/>
        <v>662</v>
      </c>
    </row>
    <row r="6" spans="2:7" ht="20.100000000000001" customHeight="1" x14ac:dyDescent="0.25">
      <c r="B6" s="12" t="s">
        <v>5</v>
      </c>
      <c r="C6" s="14">
        <v>40</v>
      </c>
      <c r="D6" s="39">
        <v>507.5</v>
      </c>
      <c r="E6" s="33">
        <v>75.25</v>
      </c>
      <c r="F6" s="28">
        <v>101.5</v>
      </c>
      <c r="G6" s="20">
        <f t="shared" si="0"/>
        <v>684.25</v>
      </c>
    </row>
    <row r="7" spans="2:7" ht="20.100000000000001" customHeight="1" x14ac:dyDescent="0.25">
      <c r="B7" s="12" t="s">
        <v>6</v>
      </c>
      <c r="C7" s="14">
        <v>40</v>
      </c>
      <c r="D7" s="39">
        <v>542.5</v>
      </c>
      <c r="E7" s="33">
        <v>80.5</v>
      </c>
      <c r="F7" s="28">
        <v>115.5</v>
      </c>
      <c r="G7" s="20">
        <f t="shared" si="0"/>
        <v>738.5</v>
      </c>
    </row>
    <row r="8" spans="2:7" ht="20.100000000000001" customHeight="1" x14ac:dyDescent="0.25">
      <c r="B8" s="12" t="s">
        <v>7</v>
      </c>
      <c r="C8" s="14">
        <v>40</v>
      </c>
      <c r="D8" s="39">
        <v>452.5</v>
      </c>
      <c r="E8" s="33">
        <v>88.5</v>
      </c>
      <c r="F8" s="28">
        <v>105</v>
      </c>
      <c r="G8" s="20">
        <f t="shared" si="0"/>
        <v>646</v>
      </c>
    </row>
    <row r="9" spans="2:7" ht="20.100000000000001" customHeight="1" thickBot="1" x14ac:dyDescent="0.3">
      <c r="B9" s="15" t="s">
        <v>8</v>
      </c>
      <c r="C9" s="17">
        <v>40</v>
      </c>
      <c r="D9" s="40">
        <v>505</v>
      </c>
      <c r="E9" s="34">
        <v>27</v>
      </c>
      <c r="F9" s="29">
        <v>31.5</v>
      </c>
      <c r="G9" s="21">
        <f t="shared" si="0"/>
        <v>563.5</v>
      </c>
    </row>
    <row r="10" spans="2:7" ht="24.95" customHeight="1" x14ac:dyDescent="0.25">
      <c r="C10" s="8" t="s">
        <v>12</v>
      </c>
      <c r="D10" s="41">
        <f>AVERAGE(D4:D9)</f>
        <v>490</v>
      </c>
      <c r="E10" s="35">
        <f t="shared" ref="E10:G10" si="1">AVERAGE(E4:E9)</f>
        <v>71.75</v>
      </c>
      <c r="F10" s="19">
        <f t="shared" si="1"/>
        <v>90.416666666666671</v>
      </c>
      <c r="G10" s="22">
        <f t="shared" si="1"/>
        <v>652.16666666666663</v>
      </c>
    </row>
    <row r="11" spans="2:7" ht="24.95" customHeight="1" thickBot="1" x14ac:dyDescent="0.3">
      <c r="C11" s="23" t="s">
        <v>15</v>
      </c>
      <c r="D11" s="42">
        <f t="shared" ref="D11:G11" si="2">_xlfn.STDEV.S(D4:D9)</f>
        <v>38.665229858362409</v>
      </c>
      <c r="E11" s="36">
        <f t="shared" si="2"/>
        <v>22.761810121341405</v>
      </c>
      <c r="F11" s="30">
        <f t="shared" si="2"/>
        <v>31.180790026339409</v>
      </c>
      <c r="G11" s="24">
        <f>_xlfn.STDEV.S(G4:G9)</f>
        <v>59.322775277853168</v>
      </c>
    </row>
    <row r="14" spans="2:7" ht="15.75" thickBot="1" x14ac:dyDescent="0.3"/>
    <row r="15" spans="2:7" ht="20.100000000000001" customHeight="1" x14ac:dyDescent="0.25">
      <c r="B15" s="56" t="s">
        <v>10</v>
      </c>
      <c r="C15" s="57"/>
      <c r="D15" s="57"/>
      <c r="E15" s="5">
        <v>5</v>
      </c>
      <c r="F15" s="25" t="s">
        <v>16</v>
      </c>
    </row>
    <row r="16" spans="2:7" ht="20.100000000000001" customHeight="1" x14ac:dyDescent="0.25">
      <c r="B16" s="60" t="s">
        <v>11</v>
      </c>
      <c r="C16" s="61"/>
      <c r="D16" s="61"/>
      <c r="E16" s="6">
        <v>0.5</v>
      </c>
      <c r="F16" s="25" t="s">
        <v>18</v>
      </c>
    </row>
    <row r="17" spans="2:6" ht="20.100000000000001" customHeight="1" thickBot="1" x14ac:dyDescent="0.3">
      <c r="B17" s="58" t="s">
        <v>23</v>
      </c>
      <c r="C17" s="59"/>
      <c r="D17" s="59"/>
      <c r="E17" s="7">
        <v>7</v>
      </c>
      <c r="F17" s="25" t="s">
        <v>17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EBBC-8409-427F-9AC7-F2EE672C68EA}">
  <dimension ref="B1:H17"/>
  <sheetViews>
    <sheetView workbookViewId="0">
      <selection activeCell="F26" sqref="F26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0" style="1" customWidth="1"/>
    <col min="4" max="4" width="11" style="1" customWidth="1"/>
    <col min="5" max="8" width="15.7109375" style="1" customWidth="1"/>
    <col min="9" max="16384" width="9.140625" style="1"/>
  </cols>
  <sheetData>
    <row r="1" spans="2:8" ht="15.75" thickBot="1" x14ac:dyDescent="0.3"/>
    <row r="2" spans="2:8" ht="30" customHeight="1" thickBot="1" x14ac:dyDescent="0.3">
      <c r="B2" s="43" t="s">
        <v>14</v>
      </c>
      <c r="C2" s="44"/>
      <c r="D2" s="44"/>
      <c r="E2" s="45"/>
      <c r="F2" s="45"/>
      <c r="G2" s="45"/>
      <c r="H2" s="46"/>
    </row>
    <row r="3" spans="2:8" ht="35.1" customHeight="1" thickBot="1" x14ac:dyDescent="0.3">
      <c r="B3" s="2" t="s">
        <v>0</v>
      </c>
      <c r="C3" s="3" t="s">
        <v>1</v>
      </c>
      <c r="D3" s="4" t="s">
        <v>2</v>
      </c>
      <c r="E3" s="37" t="s">
        <v>19</v>
      </c>
      <c r="F3" s="31" t="s">
        <v>20</v>
      </c>
      <c r="G3" s="26" t="s">
        <v>22</v>
      </c>
      <c r="H3" s="18" t="s">
        <v>9</v>
      </c>
    </row>
    <row r="4" spans="2:8" ht="20.100000000000001" customHeight="1" x14ac:dyDescent="0.25">
      <c r="B4" s="9" t="s">
        <v>3</v>
      </c>
      <c r="C4" s="10">
        <v>10</v>
      </c>
      <c r="D4" s="11">
        <v>127</v>
      </c>
      <c r="E4" s="38">
        <v>450.23622047244089</v>
      </c>
      <c r="F4" s="32">
        <v>0</v>
      </c>
      <c r="G4" s="27">
        <v>0</v>
      </c>
      <c r="H4" s="19">
        <f t="shared" ref="H4:H9" si="0">E4+F4+G4</f>
        <v>450.23622047244089</v>
      </c>
    </row>
    <row r="5" spans="2:8" ht="20.100000000000001" customHeight="1" x14ac:dyDescent="0.25">
      <c r="B5" s="12" t="s">
        <v>4</v>
      </c>
      <c r="C5" s="13">
        <v>10</v>
      </c>
      <c r="D5" s="14">
        <v>135</v>
      </c>
      <c r="E5" s="39">
        <v>438.81481481481478</v>
      </c>
      <c r="F5" s="33">
        <v>0</v>
      </c>
      <c r="G5" s="28">
        <v>0</v>
      </c>
      <c r="H5" s="20">
        <f t="shared" si="0"/>
        <v>438.81481481481478</v>
      </c>
    </row>
    <row r="6" spans="2:8" ht="20.100000000000001" customHeight="1" x14ac:dyDescent="0.25">
      <c r="B6" s="12" t="s">
        <v>5</v>
      </c>
      <c r="C6" s="13">
        <v>10</v>
      </c>
      <c r="D6" s="14">
        <v>131</v>
      </c>
      <c r="E6" s="39">
        <v>470.4580152671756</v>
      </c>
      <c r="F6" s="33">
        <v>0</v>
      </c>
      <c r="G6" s="28">
        <v>0</v>
      </c>
      <c r="H6" s="20">
        <f t="shared" si="0"/>
        <v>470.4580152671756</v>
      </c>
    </row>
    <row r="7" spans="2:8" ht="20.100000000000001" customHeight="1" x14ac:dyDescent="0.25">
      <c r="B7" s="12" t="s">
        <v>6</v>
      </c>
      <c r="C7" s="13">
        <v>10</v>
      </c>
      <c r="D7" s="14">
        <v>158</v>
      </c>
      <c r="E7" s="39">
        <v>449.24050632911388</v>
      </c>
      <c r="F7" s="33">
        <v>0</v>
      </c>
      <c r="G7" s="28">
        <v>0</v>
      </c>
      <c r="H7" s="20">
        <f t="shared" si="0"/>
        <v>449.24050632911388</v>
      </c>
    </row>
    <row r="8" spans="2:8" ht="20.100000000000001" customHeight="1" x14ac:dyDescent="0.25">
      <c r="B8" s="12" t="s">
        <v>7</v>
      </c>
      <c r="C8" s="13">
        <v>10</v>
      </c>
      <c r="D8" s="14">
        <v>161</v>
      </c>
      <c r="E8" s="39">
        <v>422.79503105590061</v>
      </c>
      <c r="F8" s="33">
        <v>0</v>
      </c>
      <c r="G8" s="28">
        <v>0</v>
      </c>
      <c r="H8" s="20">
        <f t="shared" si="0"/>
        <v>422.79503105590061</v>
      </c>
    </row>
    <row r="9" spans="2:8" ht="20.100000000000001" customHeight="1" thickBot="1" x14ac:dyDescent="0.3">
      <c r="B9" s="15" t="s">
        <v>8</v>
      </c>
      <c r="C9" s="16">
        <v>10</v>
      </c>
      <c r="D9" s="17">
        <v>171</v>
      </c>
      <c r="E9" s="40">
        <v>411.5204678362573</v>
      </c>
      <c r="F9" s="34">
        <v>0</v>
      </c>
      <c r="G9" s="29">
        <v>0</v>
      </c>
      <c r="H9" s="21">
        <f t="shared" si="0"/>
        <v>411.5204678362573</v>
      </c>
    </row>
    <row r="10" spans="2:8" ht="24.95" customHeight="1" x14ac:dyDescent="0.25">
      <c r="D10" s="8" t="s">
        <v>12</v>
      </c>
      <c r="E10" s="41">
        <f>AVERAGE(E4:E9)</f>
        <v>440.51084262928384</v>
      </c>
      <c r="F10" s="35">
        <f t="shared" ref="F10:H10" si="1">AVERAGE(F4:F9)</f>
        <v>0</v>
      </c>
      <c r="G10" s="19">
        <f t="shared" si="1"/>
        <v>0</v>
      </c>
      <c r="H10" s="22">
        <f t="shared" si="1"/>
        <v>440.51084262928384</v>
      </c>
    </row>
    <row r="11" spans="2:8" ht="24.95" customHeight="1" thickBot="1" x14ac:dyDescent="0.3">
      <c r="D11" s="23" t="s">
        <v>15</v>
      </c>
      <c r="E11" s="42">
        <f t="shared" ref="E11:H11" si="2">_xlfn.STDEV.S(E4:E9)</f>
        <v>21.094034569987855</v>
      </c>
      <c r="F11" s="36">
        <f t="shared" si="2"/>
        <v>0</v>
      </c>
      <c r="G11" s="30">
        <f t="shared" si="2"/>
        <v>0</v>
      </c>
      <c r="H11" s="24">
        <f t="shared" si="2"/>
        <v>21.094034569987855</v>
      </c>
    </row>
    <row r="14" spans="2:8" ht="15.75" thickBot="1" x14ac:dyDescent="0.3"/>
    <row r="15" spans="2:8" ht="20.100000000000001" customHeight="1" x14ac:dyDescent="0.25">
      <c r="B15" s="47" t="s">
        <v>10</v>
      </c>
      <c r="C15" s="48"/>
      <c r="D15" s="49"/>
      <c r="E15" s="5">
        <v>5</v>
      </c>
      <c r="F15" s="25" t="s">
        <v>16</v>
      </c>
    </row>
    <row r="16" spans="2:8" ht="20.100000000000001" customHeight="1" x14ac:dyDescent="0.25">
      <c r="B16" s="50" t="s">
        <v>11</v>
      </c>
      <c r="C16" s="51"/>
      <c r="D16" s="52"/>
      <c r="E16" s="6">
        <v>0.5</v>
      </c>
      <c r="F16" s="25" t="s">
        <v>18</v>
      </c>
    </row>
    <row r="17" spans="2:6" ht="20.100000000000001" customHeight="1" thickBot="1" x14ac:dyDescent="0.3">
      <c r="B17" s="53" t="s">
        <v>23</v>
      </c>
      <c r="C17" s="54"/>
      <c r="D17" s="55"/>
      <c r="E17" s="7">
        <v>7</v>
      </c>
      <c r="F17" s="25" t="s">
        <v>17</v>
      </c>
    </row>
  </sheetData>
  <mergeCells count="4">
    <mergeCell ref="B2:H2"/>
    <mergeCell ref="B15:D15"/>
    <mergeCell ref="B16:D16"/>
    <mergeCell ref="B17:D1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F238-E309-406E-8A91-629D6A94FDF9}">
  <dimension ref="B1:H17"/>
  <sheetViews>
    <sheetView workbookViewId="0">
      <selection activeCell="B17" sqref="B17:D17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0" style="1" customWidth="1"/>
    <col min="4" max="4" width="11" style="1" customWidth="1"/>
    <col min="5" max="8" width="15.7109375" style="1" customWidth="1"/>
    <col min="9" max="16384" width="9.140625" style="1"/>
  </cols>
  <sheetData>
    <row r="1" spans="2:8" ht="15.75" thickBot="1" x14ac:dyDescent="0.3"/>
    <row r="2" spans="2:8" ht="30" customHeight="1" thickBot="1" x14ac:dyDescent="0.3">
      <c r="B2" s="43" t="s">
        <v>13</v>
      </c>
      <c r="C2" s="44"/>
      <c r="D2" s="44"/>
      <c r="E2" s="45"/>
      <c r="F2" s="45"/>
      <c r="G2" s="45"/>
      <c r="H2" s="46"/>
    </row>
    <row r="3" spans="2:8" ht="35.1" customHeight="1" thickBot="1" x14ac:dyDescent="0.3">
      <c r="B3" s="2" t="s">
        <v>0</v>
      </c>
      <c r="C3" s="3" t="s">
        <v>1</v>
      </c>
      <c r="D3" s="4" t="s">
        <v>2</v>
      </c>
      <c r="E3" s="37" t="s">
        <v>19</v>
      </c>
      <c r="F3" s="31" t="s">
        <v>20</v>
      </c>
      <c r="G3" s="26" t="s">
        <v>21</v>
      </c>
      <c r="H3" s="18" t="s">
        <v>9</v>
      </c>
    </row>
    <row r="4" spans="2:8" ht="20.100000000000001" customHeight="1" x14ac:dyDescent="0.25">
      <c r="B4" s="9" t="s">
        <v>3</v>
      </c>
      <c r="C4" s="10">
        <v>10</v>
      </c>
      <c r="D4" s="11">
        <v>102</v>
      </c>
      <c r="E4" s="38">
        <v>199.50980392156859</v>
      </c>
      <c r="F4" s="32">
        <v>267.88235294117652</v>
      </c>
      <c r="G4" s="27">
        <v>331.74509803921569</v>
      </c>
      <c r="H4" s="19">
        <f t="shared" ref="H4:H9" si="0">E4+F4+G4</f>
        <v>799.13725490196077</v>
      </c>
    </row>
    <row r="5" spans="2:8" ht="20.100000000000001" customHeight="1" x14ac:dyDescent="0.25">
      <c r="B5" s="12" t="s">
        <v>4</v>
      </c>
      <c r="C5" s="13">
        <v>10</v>
      </c>
      <c r="D5" s="14">
        <v>108</v>
      </c>
      <c r="E5" s="39">
        <v>191.66666666666671</v>
      </c>
      <c r="F5" s="33">
        <v>272.26851851851848</v>
      </c>
      <c r="G5" s="28">
        <v>340.40740740740739</v>
      </c>
      <c r="H5" s="20">
        <f t="shared" si="0"/>
        <v>804.34259259259261</v>
      </c>
    </row>
    <row r="6" spans="2:8" ht="20.100000000000001" customHeight="1" x14ac:dyDescent="0.25">
      <c r="B6" s="12" t="s">
        <v>5</v>
      </c>
      <c r="C6" s="13">
        <v>10</v>
      </c>
      <c r="D6" s="14">
        <v>105</v>
      </c>
      <c r="E6" s="39">
        <v>204.57142857142861</v>
      </c>
      <c r="F6" s="33">
        <v>251.2285714285714</v>
      </c>
      <c r="G6" s="28">
        <v>302.93333333333328</v>
      </c>
      <c r="H6" s="20">
        <f t="shared" si="0"/>
        <v>758.73333333333335</v>
      </c>
    </row>
    <row r="7" spans="2:8" ht="20.100000000000001" customHeight="1" x14ac:dyDescent="0.25">
      <c r="B7" s="12" t="s">
        <v>6</v>
      </c>
      <c r="C7" s="13">
        <v>10</v>
      </c>
      <c r="D7" s="14">
        <v>126</v>
      </c>
      <c r="E7" s="39">
        <v>206.11111111111109</v>
      </c>
      <c r="F7" s="33">
        <v>274.57936507936512</v>
      </c>
      <c r="G7" s="28">
        <v>342.33333333333331</v>
      </c>
      <c r="H7" s="20">
        <f t="shared" si="0"/>
        <v>823.02380952380952</v>
      </c>
    </row>
    <row r="8" spans="2:8" ht="20.100000000000001" customHeight="1" x14ac:dyDescent="0.25">
      <c r="B8" s="12" t="s">
        <v>7</v>
      </c>
      <c r="C8" s="13">
        <v>10</v>
      </c>
      <c r="D8" s="14">
        <v>129</v>
      </c>
      <c r="E8" s="39">
        <v>172.71317829457371</v>
      </c>
      <c r="F8" s="33">
        <v>292.86046511627899</v>
      </c>
      <c r="G8" s="28">
        <v>341.10077519379843</v>
      </c>
      <c r="H8" s="20">
        <f t="shared" si="0"/>
        <v>806.67441860465112</v>
      </c>
    </row>
    <row r="9" spans="2:8" ht="20.100000000000001" customHeight="1" thickBot="1" x14ac:dyDescent="0.3">
      <c r="B9" s="15" t="s">
        <v>8</v>
      </c>
      <c r="C9" s="16">
        <v>10</v>
      </c>
      <c r="D9" s="17">
        <v>137</v>
      </c>
      <c r="E9" s="40">
        <v>156.86131386861311</v>
      </c>
      <c r="F9" s="34">
        <v>279.86131386861308</v>
      </c>
      <c r="G9" s="29">
        <v>339.78102189781021</v>
      </c>
      <c r="H9" s="21">
        <f t="shared" si="0"/>
        <v>776.50364963503637</v>
      </c>
    </row>
    <row r="10" spans="2:8" ht="24.95" customHeight="1" x14ac:dyDescent="0.25">
      <c r="D10" s="8" t="s">
        <v>12</v>
      </c>
      <c r="E10" s="41">
        <f t="shared" ref="E10:H10" si="1">AVERAGE(E4:E9)</f>
        <v>188.5722504056603</v>
      </c>
      <c r="F10" s="35">
        <f t="shared" si="1"/>
        <v>273.11343115875394</v>
      </c>
      <c r="G10" s="19">
        <f t="shared" si="1"/>
        <v>333.05016153414971</v>
      </c>
      <c r="H10" s="22">
        <f t="shared" si="1"/>
        <v>794.73584309856403</v>
      </c>
    </row>
    <row r="11" spans="2:8" ht="24.95" customHeight="1" thickBot="1" x14ac:dyDescent="0.3">
      <c r="D11" s="23" t="s">
        <v>15</v>
      </c>
      <c r="E11" s="42">
        <f t="shared" ref="E11:H11" si="2">_xlfn.STDEV.S(E4:E9)</f>
        <v>19.74783274193004</v>
      </c>
      <c r="F11" s="36">
        <f t="shared" si="2"/>
        <v>13.745205531697733</v>
      </c>
      <c r="G11" s="30">
        <f t="shared" si="2"/>
        <v>15.225962949042302</v>
      </c>
      <c r="H11" s="24">
        <f t="shared" si="2"/>
        <v>23.164603511312205</v>
      </c>
    </row>
    <row r="14" spans="2:8" ht="15.75" thickBot="1" x14ac:dyDescent="0.3"/>
    <row r="15" spans="2:8" ht="20.100000000000001" customHeight="1" x14ac:dyDescent="0.25">
      <c r="B15" s="47" t="s">
        <v>10</v>
      </c>
      <c r="C15" s="48"/>
      <c r="D15" s="49"/>
      <c r="E15" s="5">
        <f>'Regla 11'!E15</f>
        <v>5</v>
      </c>
      <c r="F15" s="25" t="str">
        <f>'Regla 11'!F15</f>
        <v>Coste una consulta = 4 € x 20 min = 80 €  +  otros Costes Operativos (1 €/min)</v>
      </c>
    </row>
    <row r="16" spans="2:8" ht="20.100000000000001" customHeight="1" x14ac:dyDescent="0.25">
      <c r="B16" s="50" t="s">
        <v>11</v>
      </c>
      <c r="C16" s="51"/>
      <c r="D16" s="52"/>
      <c r="E16" s="6">
        <f>'Regla 11'!E16</f>
        <v>0.5</v>
      </c>
      <c r="F16" s="25" t="str">
        <f>'Regla 11'!F16</f>
        <v>Coste exponencial = (x2 + x) / 2, siendo x el número de slots de espera</v>
      </c>
    </row>
    <row r="17" spans="2:6" ht="20.100000000000001" customHeight="1" thickBot="1" x14ac:dyDescent="0.3">
      <c r="B17" s="53" t="s">
        <v>23</v>
      </c>
      <c r="C17" s="54"/>
      <c r="D17" s="55"/>
      <c r="E17" s="7">
        <f>'Regla 11'!E17</f>
        <v>7</v>
      </c>
      <c r="F17" s="25" t="str">
        <f>'Regla 11'!F17</f>
        <v>Coste una consulta = (4 € x 1,5) x 20 min = 120 €  +  otros Costes Operativos (1 €/min)</v>
      </c>
    </row>
  </sheetData>
  <mergeCells count="4">
    <mergeCell ref="B2:H2"/>
    <mergeCell ref="B15:D15"/>
    <mergeCell ref="B16:D16"/>
    <mergeCell ref="B17:D1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ABFCB-6089-4E91-8CEC-86BAB4240C1F}">
  <dimension ref="B1:H17"/>
  <sheetViews>
    <sheetView workbookViewId="0">
      <selection activeCell="F26" sqref="F26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0" style="1" customWidth="1"/>
    <col min="4" max="4" width="11" style="1" customWidth="1"/>
    <col min="5" max="8" width="15.7109375" style="1" customWidth="1"/>
    <col min="9" max="16384" width="9.140625" style="1"/>
  </cols>
  <sheetData>
    <row r="1" spans="2:8" ht="15.75" thickBot="1" x14ac:dyDescent="0.3"/>
    <row r="2" spans="2:8" ht="30" customHeight="1" thickBot="1" x14ac:dyDescent="0.3">
      <c r="B2" s="43" t="s">
        <v>24</v>
      </c>
      <c r="C2" s="44"/>
      <c r="D2" s="44"/>
      <c r="E2" s="45"/>
      <c r="F2" s="45"/>
      <c r="G2" s="45"/>
      <c r="H2" s="46"/>
    </row>
    <row r="3" spans="2:8" ht="35.1" customHeight="1" thickBot="1" x14ac:dyDescent="0.3">
      <c r="B3" s="2" t="s">
        <v>0</v>
      </c>
      <c r="C3" s="3" t="s">
        <v>1</v>
      </c>
      <c r="D3" s="4" t="s">
        <v>2</v>
      </c>
      <c r="E3" s="37" t="s">
        <v>19</v>
      </c>
      <c r="F3" s="31" t="s">
        <v>20</v>
      </c>
      <c r="G3" s="26" t="s">
        <v>22</v>
      </c>
      <c r="H3" s="18" t="s">
        <v>9</v>
      </c>
    </row>
    <row r="4" spans="2:8" ht="20.100000000000001" customHeight="1" x14ac:dyDescent="0.25">
      <c r="B4" s="9" t="s">
        <v>3</v>
      </c>
      <c r="C4" s="10">
        <v>10</v>
      </c>
      <c r="D4" s="11">
        <v>102</v>
      </c>
      <c r="E4" s="38">
        <v>180.98039215686271</v>
      </c>
      <c r="F4" s="32">
        <v>322.04901960784309</v>
      </c>
      <c r="G4" s="27">
        <v>305.80392156862752</v>
      </c>
      <c r="H4" s="19">
        <f t="shared" ref="H4:H9" si="0">E4+F4+G4</f>
        <v>808.83333333333326</v>
      </c>
    </row>
    <row r="5" spans="2:8" ht="20.100000000000001" customHeight="1" x14ac:dyDescent="0.25">
      <c r="B5" s="12" t="s">
        <v>4</v>
      </c>
      <c r="C5" s="13">
        <v>10</v>
      </c>
      <c r="D5" s="14">
        <v>108</v>
      </c>
      <c r="E5" s="39">
        <v>170.46296296296299</v>
      </c>
      <c r="F5" s="33">
        <v>326.62962962962962</v>
      </c>
      <c r="G5" s="28">
        <v>310.72222222222217</v>
      </c>
      <c r="H5" s="20">
        <f t="shared" si="0"/>
        <v>807.81481481481478</v>
      </c>
    </row>
    <row r="6" spans="2:8" ht="20.100000000000001" customHeight="1" x14ac:dyDescent="0.25">
      <c r="B6" s="12" t="s">
        <v>5</v>
      </c>
      <c r="C6" s="13">
        <v>10</v>
      </c>
      <c r="D6" s="14">
        <v>105</v>
      </c>
      <c r="E6" s="39">
        <v>187.14285714285711</v>
      </c>
      <c r="F6" s="33">
        <v>304.52380952380952</v>
      </c>
      <c r="G6" s="28">
        <v>278.53333333333342</v>
      </c>
      <c r="H6" s="20">
        <f t="shared" si="0"/>
        <v>770.2</v>
      </c>
    </row>
    <row r="7" spans="2:8" ht="20.100000000000001" customHeight="1" x14ac:dyDescent="0.25">
      <c r="B7" s="12" t="s">
        <v>6</v>
      </c>
      <c r="C7" s="13">
        <v>10</v>
      </c>
      <c r="D7" s="14">
        <v>126</v>
      </c>
      <c r="E7" s="39">
        <v>188.4126984126984</v>
      </c>
      <c r="F7" s="33">
        <v>330.92063492063488</v>
      </c>
      <c r="G7" s="28">
        <v>317.55555555555549</v>
      </c>
      <c r="H7" s="20">
        <f t="shared" si="0"/>
        <v>836.88888888888869</v>
      </c>
    </row>
    <row r="8" spans="2:8" ht="20.100000000000001" customHeight="1" x14ac:dyDescent="0.25">
      <c r="B8" s="12" t="s">
        <v>7</v>
      </c>
      <c r="C8" s="13">
        <v>10</v>
      </c>
      <c r="D8" s="14">
        <v>129</v>
      </c>
      <c r="E8" s="39">
        <v>158.6046511627907</v>
      </c>
      <c r="F8" s="33">
        <v>356.93798449612399</v>
      </c>
      <c r="G8" s="28">
        <v>321.3488372093023</v>
      </c>
      <c r="H8" s="20">
        <f t="shared" si="0"/>
        <v>836.89147286821708</v>
      </c>
    </row>
    <row r="9" spans="2:8" ht="20.100000000000001" customHeight="1" thickBot="1" x14ac:dyDescent="0.3">
      <c r="B9" s="15" t="s">
        <v>8</v>
      </c>
      <c r="C9" s="16">
        <v>10</v>
      </c>
      <c r="D9" s="17">
        <v>137</v>
      </c>
      <c r="E9" s="40">
        <v>139.41605839416059</v>
      </c>
      <c r="F9" s="34">
        <v>337.76642335766422</v>
      </c>
      <c r="G9" s="29">
        <v>315.35766423357671</v>
      </c>
      <c r="H9" s="21">
        <f t="shared" si="0"/>
        <v>792.54014598540152</v>
      </c>
    </row>
    <row r="10" spans="2:8" ht="24.95" customHeight="1" x14ac:dyDescent="0.25">
      <c r="D10" s="8" t="s">
        <v>12</v>
      </c>
      <c r="E10" s="41">
        <f t="shared" ref="E10:H10" si="1">AVERAGE(E4:E9)</f>
        <v>170.83660337205541</v>
      </c>
      <c r="F10" s="35">
        <f t="shared" si="1"/>
        <v>329.80458358928422</v>
      </c>
      <c r="G10" s="19">
        <f t="shared" si="1"/>
        <v>308.22025568710291</v>
      </c>
      <c r="H10" s="22">
        <f t="shared" si="1"/>
        <v>808.86144264844245</v>
      </c>
    </row>
    <row r="11" spans="2:8" ht="24.95" customHeight="1" thickBot="1" x14ac:dyDescent="0.3">
      <c r="D11" s="23" t="s">
        <v>15</v>
      </c>
      <c r="E11" s="42">
        <f t="shared" ref="E11:H11" si="2">_xlfn.STDEV.S(E4:E9)</f>
        <v>19.051091247165989</v>
      </c>
      <c r="F11" s="36">
        <f t="shared" si="2"/>
        <v>17.379324213033094</v>
      </c>
      <c r="G11" s="30">
        <f t="shared" si="2"/>
        <v>15.516842095812841</v>
      </c>
      <c r="H11" s="24">
        <f t="shared" si="2"/>
        <v>25.82017981835175</v>
      </c>
    </row>
    <row r="14" spans="2:8" ht="15.75" thickBot="1" x14ac:dyDescent="0.3"/>
    <row r="15" spans="2:8" ht="20.100000000000001" customHeight="1" x14ac:dyDescent="0.25">
      <c r="B15" s="47" t="s">
        <v>10</v>
      </c>
      <c r="C15" s="48"/>
      <c r="D15" s="49"/>
      <c r="E15" s="5">
        <f>'Regla 11'!E15</f>
        <v>5</v>
      </c>
      <c r="F15" s="25" t="str">
        <f>'Regla 11'!F15</f>
        <v>Coste una consulta = 4 € x 20 min = 80 €  +  otros Costes Operativos (1 €/min)</v>
      </c>
    </row>
    <row r="16" spans="2:8" ht="20.100000000000001" customHeight="1" x14ac:dyDescent="0.25">
      <c r="B16" s="50" t="s">
        <v>11</v>
      </c>
      <c r="C16" s="51"/>
      <c r="D16" s="52"/>
      <c r="E16" s="6">
        <f>'Regla 11'!E16</f>
        <v>0.5</v>
      </c>
      <c r="F16" s="25" t="str">
        <f>'Regla 11'!F16</f>
        <v>Coste exponencial = (x2 + x) / 2, siendo x el número de slots de espera</v>
      </c>
    </row>
    <row r="17" spans="2:6" ht="20.100000000000001" customHeight="1" thickBot="1" x14ac:dyDescent="0.3">
      <c r="B17" s="53" t="s">
        <v>23</v>
      </c>
      <c r="C17" s="54"/>
      <c r="D17" s="55"/>
      <c r="E17" s="7">
        <f>'Regla 11'!E17</f>
        <v>7</v>
      </c>
      <c r="F17" s="25" t="str">
        <f>'Regla 11'!F17</f>
        <v>Coste una consulta = (4 € x 1,5) x 20 min = 120 €  +  otros Costes Operativos (1 €/min)</v>
      </c>
    </row>
  </sheetData>
  <mergeCells count="4">
    <mergeCell ref="B2:H2"/>
    <mergeCell ref="B15:D15"/>
    <mergeCell ref="B16:D16"/>
    <mergeCell ref="B17:D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Regla ProbShow</vt:lpstr>
      <vt:lpstr>Regla 11</vt:lpstr>
      <vt:lpstr>Regla 1231</vt:lpstr>
      <vt:lpstr>Rregla 1221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Sergio Valdueza Lozano</cp:lastModifiedBy>
  <dcterms:created xsi:type="dcterms:W3CDTF">2024-07-08T19:07:19Z</dcterms:created>
  <dcterms:modified xsi:type="dcterms:W3CDTF">2024-07-26T17:25:04Z</dcterms:modified>
</cp:coreProperties>
</file>