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13_ncr:1_{A3DC8169-5048-43FB-833B-F925F947B28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11" sheetId="2" r:id="rId1"/>
    <sheet name="R1231" sheetId="3" r:id="rId2"/>
    <sheet name="R122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4" l="1"/>
  <c r="E17" i="4"/>
  <c r="E16" i="4"/>
  <c r="F15" i="4"/>
  <c r="E15" i="4"/>
  <c r="I11" i="4"/>
  <c r="G11" i="4"/>
  <c r="E11" i="4"/>
  <c r="I10" i="4"/>
  <c r="G10" i="4"/>
  <c r="E10" i="4"/>
  <c r="J9" i="4"/>
  <c r="H9" i="4"/>
  <c r="F9" i="4"/>
  <c r="K9" i="4" s="1"/>
  <c r="J8" i="4"/>
  <c r="H8" i="4"/>
  <c r="F8" i="4"/>
  <c r="J7" i="4"/>
  <c r="H7" i="4"/>
  <c r="F7" i="4"/>
  <c r="J6" i="4"/>
  <c r="H6" i="4"/>
  <c r="F6" i="4"/>
  <c r="K6" i="4" s="1"/>
  <c r="J5" i="4"/>
  <c r="H5" i="4"/>
  <c r="F5" i="4"/>
  <c r="J4" i="4"/>
  <c r="H4" i="4"/>
  <c r="F4" i="4"/>
  <c r="F17" i="3"/>
  <c r="F15" i="3"/>
  <c r="E17" i="3"/>
  <c r="J7" i="3" s="1"/>
  <c r="I11" i="3"/>
  <c r="H11" i="3"/>
  <c r="G11" i="3"/>
  <c r="F11" i="3"/>
  <c r="E11" i="3"/>
  <c r="I11" i="2"/>
  <c r="H11" i="2"/>
  <c r="G11" i="2"/>
  <c r="F11" i="2"/>
  <c r="E11" i="2"/>
  <c r="E15" i="3"/>
  <c r="F7" i="3" s="1"/>
  <c r="E16" i="3"/>
  <c r="H8" i="3" s="1"/>
  <c r="I10" i="3"/>
  <c r="G10" i="3"/>
  <c r="E10" i="3"/>
  <c r="J9" i="2"/>
  <c r="G10" i="2"/>
  <c r="I10" i="2"/>
  <c r="J5" i="2"/>
  <c r="J6" i="2"/>
  <c r="J7" i="2"/>
  <c r="J8" i="2"/>
  <c r="J4" i="2"/>
  <c r="J11" i="2" s="1"/>
  <c r="H5" i="2"/>
  <c r="H6" i="2"/>
  <c r="H7" i="2"/>
  <c r="H8" i="2"/>
  <c r="H9" i="2"/>
  <c r="H4" i="2"/>
  <c r="F5" i="2"/>
  <c r="F6" i="2"/>
  <c r="F7" i="2"/>
  <c r="F8" i="2"/>
  <c r="F9" i="2"/>
  <c r="F4" i="2"/>
  <c r="E10" i="2"/>
  <c r="J10" i="4" l="1"/>
  <c r="H11" i="4"/>
  <c r="K7" i="4"/>
  <c r="K5" i="4"/>
  <c r="K8" i="4"/>
  <c r="F11" i="4"/>
  <c r="F10" i="4"/>
  <c r="K4" i="4"/>
  <c r="H10" i="4"/>
  <c r="J11" i="4"/>
  <c r="J10" i="2"/>
  <c r="H10" i="2"/>
  <c r="J9" i="3"/>
  <c r="J5" i="3"/>
  <c r="J8" i="3"/>
  <c r="K4" i="2"/>
  <c r="K11" i="2" s="1"/>
  <c r="K8" i="2"/>
  <c r="K7" i="2"/>
  <c r="K6" i="2"/>
  <c r="K5" i="2"/>
  <c r="J4" i="3"/>
  <c r="J6" i="3"/>
  <c r="H6" i="3"/>
  <c r="H5" i="3"/>
  <c r="H9" i="3"/>
  <c r="H7" i="3"/>
  <c r="K7" i="3" s="1"/>
  <c r="H4" i="3"/>
  <c r="F4" i="3"/>
  <c r="F5" i="3"/>
  <c r="F8" i="3"/>
  <c r="F6" i="3"/>
  <c r="F9" i="3"/>
  <c r="F10" i="2"/>
  <c r="K9" i="2"/>
  <c r="K10" i="4" l="1"/>
  <c r="K11" i="4"/>
  <c r="J11" i="3"/>
  <c r="H10" i="3"/>
  <c r="J10" i="3"/>
  <c r="K10" i="2"/>
  <c r="K8" i="3"/>
  <c r="K4" i="3"/>
  <c r="K9" i="3"/>
  <c r="K5" i="3"/>
  <c r="K6" i="3"/>
  <c r="F10" i="3"/>
  <c r="K11" i="3" l="1"/>
  <c r="K10" i="3"/>
</calcChain>
</file>

<file path=xl/sharedStrings.xml><?xml version="1.0" encoding="utf-8"?>
<sst xmlns="http://schemas.openxmlformats.org/spreadsheetml/2006/main" count="68" uniqueCount="25">
  <si>
    <t>Fecha</t>
  </si>
  <si>
    <t>Settings</t>
  </si>
  <si>
    <t>Consultas</t>
  </si>
  <si>
    <t>2016-06-01</t>
  </si>
  <si>
    <t>2016-06-02</t>
  </si>
  <si>
    <t>2016-06-03</t>
  </si>
  <si>
    <t>2016-06-06</t>
  </si>
  <si>
    <t>2016-06-07</t>
  </si>
  <si>
    <t>2016-06-08</t>
  </si>
  <si>
    <t>Total
Waiting Cost</t>
  </si>
  <si>
    <t>Total
Idle Cost</t>
  </si>
  <si>
    <t>Total
Overbooking Cost</t>
  </si>
  <si>
    <t>TOTAL COST</t>
  </si>
  <si>
    <t>Coste Idle Cost / minuto =</t>
  </si>
  <si>
    <t>Coste Waiting Cost / minuto =</t>
  </si>
  <si>
    <t>Coste Overbooking / minuto =</t>
  </si>
  <si>
    <t>Promedio</t>
  </si>
  <si>
    <t>Costes Promedio Hipótesis R1231</t>
  </si>
  <si>
    <t>Costes Promedio Hipótesis R11</t>
  </si>
  <si>
    <t>Desviación Stándar</t>
  </si>
  <si>
    <r>
      <t xml:space="preserve">Idle Cost
</t>
    </r>
    <r>
      <rPr>
        <sz val="10"/>
        <color theme="1"/>
        <rFont val="Calibri"/>
        <family val="2"/>
        <scheme val="minor"/>
      </rPr>
      <t>(slots de 20min)</t>
    </r>
  </si>
  <si>
    <r>
      <t xml:space="preserve">Waiting Cost
</t>
    </r>
    <r>
      <rPr>
        <sz val="10"/>
        <color theme="1"/>
        <rFont val="Calibri"/>
        <family val="2"/>
        <scheme val="minor"/>
      </rPr>
      <t>(slots de 20min)</t>
    </r>
  </si>
  <si>
    <r>
      <t xml:space="preserve">Overbooking Cost
</t>
    </r>
    <r>
      <rPr>
        <sz val="10"/>
        <color theme="1"/>
        <rFont val="Calibri"/>
        <family val="2"/>
        <scheme val="minor"/>
      </rPr>
      <t>(slots de 20min)</t>
    </r>
  </si>
  <si>
    <t>Coste una consulta = 4 € x 20 min = 80 €  +  otros Costes Operativos (1 €/min)</t>
  </si>
  <si>
    <t>Coste una consulta = (4 € x 1,5) x 20 min = 120 €  +  otros Costes Operativos (1 €/min)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</si>
</sst>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left" vertical="center" indent="1"/>
    </xf>
    <xf numFmtId="165" fontId="1" fillId="0" borderId="26" xfId="0" applyNumberFormat="1" applyFont="1" applyBorder="1" applyAlignment="1">
      <alignment horizontal="left" vertical="center" indent="1"/>
    </xf>
    <xf numFmtId="165" fontId="1" fillId="0" borderId="27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64" fontId="6" fillId="0" borderId="8" xfId="0" applyNumberFormat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5" fontId="7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 indent="1"/>
    </xf>
    <xf numFmtId="0" fontId="1" fillId="0" borderId="3" xfId="0" applyFont="1" applyBorder="1" applyAlignment="1">
      <alignment horizontal="right" vertical="center" indent="1"/>
    </xf>
    <xf numFmtId="0" fontId="1" fillId="0" borderId="18" xfId="0" applyFont="1" applyBorder="1" applyAlignment="1">
      <alignment horizontal="right" vertical="center" indent="1"/>
    </xf>
    <xf numFmtId="0" fontId="1" fillId="0" borderId="16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1" fillId="0" borderId="13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0" borderId="6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EBBC-8409-427F-9AC7-F2EE672C68EA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5" width="15.7109375" style="1" customWidth="1"/>
    <col min="6" max="6" width="12.7109375" style="1" customWidth="1"/>
    <col min="7" max="8" width="15.7109375" style="1" customWidth="1"/>
    <col min="9" max="10" width="18.7109375" style="1" customWidth="1"/>
    <col min="11" max="11" width="15.7109375" style="1" customWidth="1"/>
    <col min="12" max="16384" width="9.140625" style="1"/>
  </cols>
  <sheetData>
    <row r="1" spans="2:11" ht="15.75" thickBot="1" x14ac:dyDescent="0.3"/>
    <row r="2" spans="2:11" ht="30" customHeight="1" thickBot="1" x14ac:dyDescent="0.3">
      <c r="B2" s="44" t="s">
        <v>18</v>
      </c>
      <c r="C2" s="45"/>
      <c r="D2" s="45"/>
      <c r="E2" s="46"/>
      <c r="F2" s="46"/>
      <c r="G2" s="46"/>
      <c r="H2" s="46"/>
      <c r="I2" s="46"/>
      <c r="J2" s="46"/>
      <c r="K2" s="47"/>
    </row>
    <row r="3" spans="2:11" ht="35.1" customHeight="1" thickBot="1" x14ac:dyDescent="0.3">
      <c r="B3" s="2" t="s">
        <v>0</v>
      </c>
      <c r="C3" s="3" t="s">
        <v>1</v>
      </c>
      <c r="D3" s="4" t="s">
        <v>2</v>
      </c>
      <c r="E3" s="19" t="s">
        <v>20</v>
      </c>
      <c r="F3" s="23" t="s">
        <v>10</v>
      </c>
      <c r="G3" s="19" t="s">
        <v>21</v>
      </c>
      <c r="H3" s="31" t="s">
        <v>9</v>
      </c>
      <c r="I3" s="19" t="s">
        <v>22</v>
      </c>
      <c r="J3" s="31" t="s">
        <v>11</v>
      </c>
      <c r="K3" s="27" t="s">
        <v>12</v>
      </c>
    </row>
    <row r="4" spans="2:11" ht="20.100000000000001" customHeight="1" x14ac:dyDescent="0.25">
      <c r="B4" s="9" t="s">
        <v>3</v>
      </c>
      <c r="C4" s="10">
        <v>10</v>
      </c>
      <c r="D4" s="11">
        <v>127</v>
      </c>
      <c r="E4" s="20">
        <v>4.5023622047244096</v>
      </c>
      <c r="F4" s="24">
        <f>E4*20*$E$15</f>
        <v>450.23622047244095</v>
      </c>
      <c r="G4" s="20">
        <v>0</v>
      </c>
      <c r="H4" s="32">
        <f>G4*20*$E$16</f>
        <v>0</v>
      </c>
      <c r="I4" s="20">
        <v>0</v>
      </c>
      <c r="J4" s="32">
        <f>I4*20*$E$17</f>
        <v>0</v>
      </c>
      <c r="K4" s="28">
        <f>F4+H4+J4</f>
        <v>450.23622047244095</v>
      </c>
    </row>
    <row r="5" spans="2:11" ht="20.100000000000001" customHeight="1" x14ac:dyDescent="0.25">
      <c r="B5" s="12" t="s">
        <v>4</v>
      </c>
      <c r="C5" s="13">
        <v>10</v>
      </c>
      <c r="D5" s="14">
        <v>135</v>
      </c>
      <c r="E5" s="18">
        <v>4.3881481481481481</v>
      </c>
      <c r="F5" s="25">
        <f t="shared" ref="F5:F9" si="0">E5*20*$E$15</f>
        <v>438.81481481481478</v>
      </c>
      <c r="G5" s="18">
        <v>0</v>
      </c>
      <c r="H5" s="33">
        <f t="shared" ref="H5:H9" si="1">G5*20*$E$16</f>
        <v>0</v>
      </c>
      <c r="I5" s="18">
        <v>0</v>
      </c>
      <c r="J5" s="33">
        <f t="shared" ref="J5:J9" si="2">I5*20*$E$17</f>
        <v>0</v>
      </c>
      <c r="K5" s="29">
        <f t="shared" ref="K5:K9" si="3">F5+H5+J5</f>
        <v>438.81481481481478</v>
      </c>
    </row>
    <row r="6" spans="2:11" ht="20.100000000000001" customHeight="1" x14ac:dyDescent="0.25">
      <c r="B6" s="12" t="s">
        <v>5</v>
      </c>
      <c r="C6" s="13">
        <v>10</v>
      </c>
      <c r="D6" s="14">
        <v>131</v>
      </c>
      <c r="E6" s="18">
        <v>4.7045801526717561</v>
      </c>
      <c r="F6" s="25">
        <f t="shared" si="0"/>
        <v>470.4580152671756</v>
      </c>
      <c r="G6" s="18">
        <v>0</v>
      </c>
      <c r="H6" s="33">
        <f t="shared" si="1"/>
        <v>0</v>
      </c>
      <c r="I6" s="18">
        <v>0</v>
      </c>
      <c r="J6" s="33">
        <f t="shared" si="2"/>
        <v>0</v>
      </c>
      <c r="K6" s="29">
        <f t="shared" si="3"/>
        <v>470.4580152671756</v>
      </c>
    </row>
    <row r="7" spans="2:11" ht="20.100000000000001" customHeight="1" x14ac:dyDescent="0.25">
      <c r="B7" s="12" t="s">
        <v>6</v>
      </c>
      <c r="C7" s="13">
        <v>10</v>
      </c>
      <c r="D7" s="14">
        <v>158</v>
      </c>
      <c r="E7" s="18">
        <v>4.4924050632911392</v>
      </c>
      <c r="F7" s="25">
        <f t="shared" si="0"/>
        <v>449.24050632911388</v>
      </c>
      <c r="G7" s="18">
        <v>0</v>
      </c>
      <c r="H7" s="33">
        <f t="shared" si="1"/>
        <v>0</v>
      </c>
      <c r="I7" s="18">
        <v>0</v>
      </c>
      <c r="J7" s="33">
        <f t="shared" si="2"/>
        <v>0</v>
      </c>
      <c r="K7" s="29">
        <f t="shared" si="3"/>
        <v>449.24050632911388</v>
      </c>
    </row>
    <row r="8" spans="2:11" ht="20.100000000000001" customHeight="1" x14ac:dyDescent="0.25">
      <c r="B8" s="12" t="s">
        <v>7</v>
      </c>
      <c r="C8" s="13">
        <v>10</v>
      </c>
      <c r="D8" s="14">
        <v>161</v>
      </c>
      <c r="E8" s="18">
        <v>4.2279503105590059</v>
      </c>
      <c r="F8" s="25">
        <f t="shared" si="0"/>
        <v>422.79503105590061</v>
      </c>
      <c r="G8" s="18">
        <v>0</v>
      </c>
      <c r="H8" s="33">
        <f t="shared" si="1"/>
        <v>0</v>
      </c>
      <c r="I8" s="18">
        <v>0</v>
      </c>
      <c r="J8" s="33">
        <f t="shared" si="2"/>
        <v>0</v>
      </c>
      <c r="K8" s="29">
        <f t="shared" si="3"/>
        <v>422.79503105590061</v>
      </c>
    </row>
    <row r="9" spans="2:11" ht="20.100000000000001" customHeight="1" thickBot="1" x14ac:dyDescent="0.3">
      <c r="B9" s="15" t="s">
        <v>8</v>
      </c>
      <c r="C9" s="16">
        <v>10</v>
      </c>
      <c r="D9" s="17">
        <v>171</v>
      </c>
      <c r="E9" s="22">
        <v>4.1152046783625744</v>
      </c>
      <c r="F9" s="26">
        <f t="shared" si="0"/>
        <v>411.52046783625741</v>
      </c>
      <c r="G9" s="22">
        <v>0</v>
      </c>
      <c r="H9" s="34">
        <f t="shared" si="1"/>
        <v>0</v>
      </c>
      <c r="I9" s="22">
        <v>0</v>
      </c>
      <c r="J9" s="34">
        <f t="shared" si="2"/>
        <v>0</v>
      </c>
      <c r="K9" s="30">
        <f t="shared" si="3"/>
        <v>411.52046783625741</v>
      </c>
    </row>
    <row r="10" spans="2:11" ht="24.95" customHeight="1" x14ac:dyDescent="0.25">
      <c r="D10" s="8" t="s">
        <v>16</v>
      </c>
      <c r="E10" s="35">
        <f t="shared" ref="E10:K10" si="4">AVERAGE(E4:E9)</f>
        <v>4.4051084262928386</v>
      </c>
      <c r="F10" s="36">
        <f t="shared" si="4"/>
        <v>440.51084262928384</v>
      </c>
      <c r="G10" s="35">
        <f t="shared" si="4"/>
        <v>0</v>
      </c>
      <c r="H10" s="21">
        <f t="shared" si="4"/>
        <v>0</v>
      </c>
      <c r="I10" s="35">
        <f t="shared" si="4"/>
        <v>0</v>
      </c>
      <c r="J10" s="21">
        <f t="shared" si="4"/>
        <v>0</v>
      </c>
      <c r="K10" s="37">
        <f t="shared" si="4"/>
        <v>440.51084262928384</v>
      </c>
    </row>
    <row r="11" spans="2:11" ht="24.95" customHeight="1" thickBot="1" x14ac:dyDescent="0.3">
      <c r="D11" s="38" t="s">
        <v>19</v>
      </c>
      <c r="E11" s="39">
        <f>_xlfn.STDEV.S(E4:E9)</f>
        <v>0.21094034569987835</v>
      </c>
      <c r="F11" s="40">
        <f t="shared" ref="F11:K11" si="5">_xlfn.STDEV.S(F4:F9)</f>
        <v>21.09403456998783</v>
      </c>
      <c r="G11" s="39">
        <f t="shared" si="5"/>
        <v>0</v>
      </c>
      <c r="H11" s="41">
        <f t="shared" si="5"/>
        <v>0</v>
      </c>
      <c r="I11" s="39">
        <f t="shared" si="5"/>
        <v>0</v>
      </c>
      <c r="J11" s="41">
        <f t="shared" si="5"/>
        <v>0</v>
      </c>
      <c r="K11" s="42">
        <f t="shared" si="5"/>
        <v>21.09403456998783</v>
      </c>
    </row>
    <row r="14" spans="2:11" ht="15.75" thickBot="1" x14ac:dyDescent="0.3"/>
    <row r="15" spans="2:11" ht="20.100000000000001" customHeight="1" x14ac:dyDescent="0.25">
      <c r="B15" s="48" t="s">
        <v>13</v>
      </c>
      <c r="C15" s="49"/>
      <c r="D15" s="50"/>
      <c r="E15" s="5">
        <v>5</v>
      </c>
      <c r="F15" s="43" t="s">
        <v>23</v>
      </c>
    </row>
    <row r="16" spans="2:11" ht="20.100000000000001" customHeight="1" x14ac:dyDescent="0.25">
      <c r="B16" s="51" t="s">
        <v>14</v>
      </c>
      <c r="C16" s="52"/>
      <c r="D16" s="53"/>
      <c r="E16" s="6">
        <v>0.5</v>
      </c>
    </row>
    <row r="17" spans="2:6" ht="20.100000000000001" customHeight="1" thickBot="1" x14ac:dyDescent="0.3">
      <c r="B17" s="54" t="s">
        <v>15</v>
      </c>
      <c r="C17" s="55"/>
      <c r="D17" s="56"/>
      <c r="E17" s="7">
        <v>7</v>
      </c>
      <c r="F17" s="43" t="s">
        <v>24</v>
      </c>
    </row>
  </sheetData>
  <mergeCells count="4">
    <mergeCell ref="B2:K2"/>
    <mergeCell ref="B15:D15"/>
    <mergeCell ref="B16:D16"/>
    <mergeCell ref="B17:D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238-E309-406E-8A91-629D6A94FDF9}">
  <dimension ref="B1:K17"/>
  <sheetViews>
    <sheetView tabSelected="1" workbookViewId="0">
      <selection activeCell="F16" sqref="F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5" width="15.7109375" style="1" customWidth="1"/>
    <col min="6" max="6" width="12.7109375" style="1" customWidth="1"/>
    <col min="7" max="8" width="15.7109375" style="1" customWidth="1"/>
    <col min="9" max="10" width="18.7109375" style="1" customWidth="1"/>
    <col min="11" max="11" width="15.7109375" style="1" customWidth="1"/>
    <col min="12" max="16384" width="9.140625" style="1"/>
  </cols>
  <sheetData>
    <row r="1" spans="2:11" ht="15.75" thickBot="1" x14ac:dyDescent="0.3"/>
    <row r="2" spans="2:11" ht="30" customHeight="1" thickBot="1" x14ac:dyDescent="0.3">
      <c r="B2" s="44" t="s">
        <v>17</v>
      </c>
      <c r="C2" s="45"/>
      <c r="D2" s="45"/>
      <c r="E2" s="46"/>
      <c r="F2" s="46"/>
      <c r="G2" s="46"/>
      <c r="H2" s="46"/>
      <c r="I2" s="46"/>
      <c r="J2" s="46"/>
      <c r="K2" s="47"/>
    </row>
    <row r="3" spans="2:11" ht="35.1" customHeight="1" thickBot="1" x14ac:dyDescent="0.3">
      <c r="B3" s="2" t="s">
        <v>0</v>
      </c>
      <c r="C3" s="3" t="s">
        <v>1</v>
      </c>
      <c r="D3" s="4" t="s">
        <v>2</v>
      </c>
      <c r="E3" s="19" t="s">
        <v>20</v>
      </c>
      <c r="F3" s="23" t="s">
        <v>10</v>
      </c>
      <c r="G3" s="19" t="s">
        <v>21</v>
      </c>
      <c r="H3" s="31" t="s">
        <v>9</v>
      </c>
      <c r="I3" s="19" t="s">
        <v>22</v>
      </c>
      <c r="J3" s="31" t="s">
        <v>11</v>
      </c>
      <c r="K3" s="27" t="s">
        <v>12</v>
      </c>
    </row>
    <row r="4" spans="2:11" ht="20.100000000000001" customHeight="1" x14ac:dyDescent="0.25">
      <c r="B4" s="9" t="s">
        <v>3</v>
      </c>
      <c r="C4" s="10">
        <v>10</v>
      </c>
      <c r="D4" s="11">
        <v>127</v>
      </c>
      <c r="E4" s="20">
        <v>1.9950980392156861</v>
      </c>
      <c r="F4" s="24">
        <f>E4*20*$E$15</f>
        <v>199.50980392156862</v>
      </c>
      <c r="G4" s="20">
        <v>21.15588235294118</v>
      </c>
      <c r="H4" s="32">
        <f>G4*20*$E$16</f>
        <v>211.5588235294118</v>
      </c>
      <c r="I4" s="20">
        <v>2.3696078431372549</v>
      </c>
      <c r="J4" s="32">
        <f>I4*20*$E$17</f>
        <v>331.74509803921569</v>
      </c>
      <c r="K4" s="28">
        <f>F4+H4+J4</f>
        <v>742.81372549019613</v>
      </c>
    </row>
    <row r="5" spans="2:11" ht="20.100000000000001" customHeight="1" x14ac:dyDescent="0.25">
      <c r="B5" s="12" t="s">
        <v>4</v>
      </c>
      <c r="C5" s="13">
        <v>10</v>
      </c>
      <c r="D5" s="14">
        <v>135</v>
      </c>
      <c r="E5" s="18">
        <v>1.916666666666667</v>
      </c>
      <c r="F5" s="25">
        <f t="shared" ref="F5:F9" si="0">E5*20*$E$15</f>
        <v>191.66666666666671</v>
      </c>
      <c r="G5" s="18">
        <v>21.423148148148151</v>
      </c>
      <c r="H5" s="33">
        <f t="shared" ref="H5:H9" si="1">G5*20*$E$16</f>
        <v>214.23148148148152</v>
      </c>
      <c r="I5" s="18">
        <v>2.431481481481482</v>
      </c>
      <c r="J5" s="33">
        <f t="shared" ref="J5:J9" si="2">I5*20*$E$17</f>
        <v>340.4074074074075</v>
      </c>
      <c r="K5" s="29">
        <f t="shared" ref="K5:K9" si="3">F5+H5+J5</f>
        <v>746.30555555555577</v>
      </c>
    </row>
    <row r="6" spans="2:11" ht="20.100000000000001" customHeight="1" x14ac:dyDescent="0.25">
      <c r="B6" s="12" t="s">
        <v>5</v>
      </c>
      <c r="C6" s="13">
        <v>10</v>
      </c>
      <c r="D6" s="14">
        <v>131</v>
      </c>
      <c r="E6" s="18">
        <v>2.0457142857142858</v>
      </c>
      <c r="F6" s="25">
        <f t="shared" si="0"/>
        <v>204.57142857142858</v>
      </c>
      <c r="G6" s="18">
        <v>19.973333333333329</v>
      </c>
      <c r="H6" s="33">
        <f t="shared" si="1"/>
        <v>199.73333333333329</v>
      </c>
      <c r="I6" s="18">
        <v>2.1638095238095238</v>
      </c>
      <c r="J6" s="33">
        <f t="shared" si="2"/>
        <v>302.93333333333334</v>
      </c>
      <c r="K6" s="29">
        <f t="shared" si="3"/>
        <v>707.23809523809518</v>
      </c>
    </row>
    <row r="7" spans="2:11" ht="20.100000000000001" customHeight="1" x14ac:dyDescent="0.25">
      <c r="B7" s="12" t="s">
        <v>6</v>
      </c>
      <c r="C7" s="13">
        <v>10</v>
      </c>
      <c r="D7" s="14">
        <v>158</v>
      </c>
      <c r="E7" s="18">
        <v>2.0611111111111109</v>
      </c>
      <c r="F7" s="25">
        <f t="shared" si="0"/>
        <v>206.11111111111109</v>
      </c>
      <c r="G7" s="18">
        <v>21.428571428571431</v>
      </c>
      <c r="H7" s="33">
        <f t="shared" si="1"/>
        <v>214.28571428571431</v>
      </c>
      <c r="I7" s="18">
        <v>2.445238095238095</v>
      </c>
      <c r="J7" s="33">
        <f t="shared" si="2"/>
        <v>342.33333333333326</v>
      </c>
      <c r="K7" s="29">
        <f t="shared" si="3"/>
        <v>762.73015873015868</v>
      </c>
    </row>
    <row r="8" spans="2:11" ht="20.100000000000001" customHeight="1" x14ac:dyDescent="0.25">
      <c r="B8" s="12" t="s">
        <v>7</v>
      </c>
      <c r="C8" s="13">
        <v>10</v>
      </c>
      <c r="D8" s="14">
        <v>161</v>
      </c>
      <c r="E8" s="18">
        <v>1.727131782945736</v>
      </c>
      <c r="F8" s="25">
        <f t="shared" si="0"/>
        <v>172.71317829457359</v>
      </c>
      <c r="G8" s="18">
        <v>22.693023255813959</v>
      </c>
      <c r="H8" s="33">
        <f t="shared" si="1"/>
        <v>226.93023255813958</v>
      </c>
      <c r="I8" s="18">
        <v>2.4364341085271319</v>
      </c>
      <c r="J8" s="33">
        <f t="shared" si="2"/>
        <v>341.10077519379848</v>
      </c>
      <c r="K8" s="29">
        <f t="shared" si="3"/>
        <v>740.74418604651169</v>
      </c>
    </row>
    <row r="9" spans="2:11" ht="20.100000000000001" customHeight="1" thickBot="1" x14ac:dyDescent="0.3">
      <c r="B9" s="15" t="s">
        <v>8</v>
      </c>
      <c r="C9" s="16">
        <v>10</v>
      </c>
      <c r="D9" s="17">
        <v>171</v>
      </c>
      <c r="E9" s="22">
        <v>1.5686131386861311</v>
      </c>
      <c r="F9" s="26">
        <f t="shared" si="0"/>
        <v>156.86131386861311</v>
      </c>
      <c r="G9" s="22">
        <v>22.103649635036501</v>
      </c>
      <c r="H9" s="34">
        <f t="shared" si="1"/>
        <v>221.03649635036501</v>
      </c>
      <c r="I9" s="22">
        <v>2.4270072992700729</v>
      </c>
      <c r="J9" s="34">
        <f t="shared" si="2"/>
        <v>339.78102189781021</v>
      </c>
      <c r="K9" s="30">
        <f t="shared" si="3"/>
        <v>717.67883211678827</v>
      </c>
    </row>
    <row r="10" spans="2:11" ht="24.95" customHeight="1" x14ac:dyDescent="0.25">
      <c r="D10" s="8" t="s">
        <v>16</v>
      </c>
      <c r="E10" s="35">
        <f t="shared" ref="E10:K10" si="4">AVERAGE(E4:E9)</f>
        <v>1.8857225040566032</v>
      </c>
      <c r="F10" s="36">
        <f t="shared" si="4"/>
        <v>188.57225040566027</v>
      </c>
      <c r="G10" s="35">
        <f t="shared" si="4"/>
        <v>21.462934692307424</v>
      </c>
      <c r="H10" s="21">
        <f t="shared" si="4"/>
        <v>214.62934692307428</v>
      </c>
      <c r="I10" s="35">
        <f t="shared" si="4"/>
        <v>2.378929725243927</v>
      </c>
      <c r="J10" s="21">
        <f t="shared" si="4"/>
        <v>333.05016153414971</v>
      </c>
      <c r="K10" s="37">
        <f t="shared" si="4"/>
        <v>736.25175886288434</v>
      </c>
    </row>
    <row r="11" spans="2:11" ht="24.95" customHeight="1" thickBot="1" x14ac:dyDescent="0.3">
      <c r="D11" s="38" t="s">
        <v>19</v>
      </c>
      <c r="E11" s="39">
        <f>_xlfn.STDEV.S(E4:E9)</f>
        <v>0.19747832741930055</v>
      </c>
      <c r="F11" s="40">
        <f t="shared" ref="F11:K11" si="5">_xlfn.STDEV.S(F4:F9)</f>
        <v>19.747832741930058</v>
      </c>
      <c r="G11" s="39">
        <f t="shared" si="5"/>
        <v>0.92082470239067471</v>
      </c>
      <c r="H11" s="41">
        <f t="shared" si="5"/>
        <v>9.2082470239067469</v>
      </c>
      <c r="I11" s="39">
        <f t="shared" si="5"/>
        <v>0.10875687820744491</v>
      </c>
      <c r="J11" s="41">
        <f t="shared" si="5"/>
        <v>15.225962949042287</v>
      </c>
      <c r="K11" s="42">
        <f t="shared" si="5"/>
        <v>20.259181031499061</v>
      </c>
    </row>
    <row r="14" spans="2:11" ht="15.75" thickBot="1" x14ac:dyDescent="0.3"/>
    <row r="15" spans="2:11" ht="20.100000000000001" customHeight="1" x14ac:dyDescent="0.25">
      <c r="B15" s="48" t="s">
        <v>13</v>
      </c>
      <c r="C15" s="49"/>
      <c r="D15" s="50"/>
      <c r="E15" s="5">
        <f>'R11'!E15</f>
        <v>5</v>
      </c>
      <c r="F15" s="43" t="str">
        <f>'R11'!F15</f>
        <v>Coste una consulta = 4 € x 20 min = 80 €  +  otros Costes Operativos (1 €/min)</v>
      </c>
    </row>
    <row r="16" spans="2:11" ht="20.100000000000001" customHeight="1" x14ac:dyDescent="0.25">
      <c r="B16" s="51" t="s">
        <v>14</v>
      </c>
      <c r="C16" s="52"/>
      <c r="D16" s="53"/>
      <c r="E16" s="6">
        <f>'R11'!E16</f>
        <v>0.5</v>
      </c>
      <c r="F16" s="43"/>
    </row>
    <row r="17" spans="2:6" ht="20.100000000000001" customHeight="1" thickBot="1" x14ac:dyDescent="0.3">
      <c r="B17" s="54" t="s">
        <v>15</v>
      </c>
      <c r="C17" s="55"/>
      <c r="D17" s="56"/>
      <c r="E17" s="7">
        <f>'R11'!E17</f>
        <v>7</v>
      </c>
      <c r="F17" s="43" t="str">
        <f>'R11'!F17</f>
        <v>Coste una consulta = (4 € x 1,5) x 20 min = 120 €  +  otros Costes Operativos (1 €/min)</v>
      </c>
    </row>
  </sheetData>
  <mergeCells count="4">
    <mergeCell ref="B2:K2"/>
    <mergeCell ref="B15:D15"/>
    <mergeCell ref="B16:D16"/>
    <mergeCell ref="B17:D1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BFCB-6089-4E91-8CEC-86BAB4240C1F}">
  <dimension ref="B1:K17"/>
  <sheetViews>
    <sheetView workbookViewId="0">
      <selection activeCell="H19" sqref="H1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5" width="15.7109375" style="1" customWidth="1"/>
    <col min="6" max="6" width="12.7109375" style="1" customWidth="1"/>
    <col min="7" max="8" width="15.7109375" style="1" customWidth="1"/>
    <col min="9" max="10" width="18.7109375" style="1" customWidth="1"/>
    <col min="11" max="11" width="15.7109375" style="1" customWidth="1"/>
    <col min="12" max="16384" width="9.140625" style="1"/>
  </cols>
  <sheetData>
    <row r="1" spans="2:11" ht="15.75" thickBot="1" x14ac:dyDescent="0.3"/>
    <row r="2" spans="2:11" ht="30" customHeight="1" thickBot="1" x14ac:dyDescent="0.3">
      <c r="B2" s="44" t="s">
        <v>17</v>
      </c>
      <c r="C2" s="45"/>
      <c r="D2" s="45"/>
      <c r="E2" s="46"/>
      <c r="F2" s="46"/>
      <c r="G2" s="46"/>
      <c r="H2" s="46"/>
      <c r="I2" s="46"/>
      <c r="J2" s="46"/>
      <c r="K2" s="47"/>
    </row>
    <row r="3" spans="2:11" ht="35.1" customHeight="1" thickBot="1" x14ac:dyDescent="0.3">
      <c r="B3" s="2" t="s">
        <v>0</v>
      </c>
      <c r="C3" s="3" t="s">
        <v>1</v>
      </c>
      <c r="D3" s="4" t="s">
        <v>2</v>
      </c>
      <c r="E3" s="19" t="s">
        <v>20</v>
      </c>
      <c r="F3" s="23" t="s">
        <v>10</v>
      </c>
      <c r="G3" s="19" t="s">
        <v>21</v>
      </c>
      <c r="H3" s="31" t="s">
        <v>9</v>
      </c>
      <c r="I3" s="19" t="s">
        <v>22</v>
      </c>
      <c r="J3" s="31" t="s">
        <v>11</v>
      </c>
      <c r="K3" s="27" t="s">
        <v>12</v>
      </c>
    </row>
    <row r="4" spans="2:11" ht="20.100000000000001" customHeight="1" x14ac:dyDescent="0.25">
      <c r="B4" s="9" t="s">
        <v>3</v>
      </c>
      <c r="C4" s="10">
        <v>10</v>
      </c>
      <c r="D4" s="11">
        <v>127</v>
      </c>
      <c r="E4" s="20">
        <v>1.809803921568627</v>
      </c>
      <c r="F4" s="24">
        <f>E4*20*$E$15</f>
        <v>180.98039215686271</v>
      </c>
      <c r="G4" s="20">
        <v>23.966666666666669</v>
      </c>
      <c r="H4" s="32">
        <f>G4*20*$E$16</f>
        <v>239.66666666666669</v>
      </c>
      <c r="I4" s="20">
        <v>2.1843137254901959</v>
      </c>
      <c r="J4" s="32">
        <f>I4*20*$E$17</f>
        <v>305.8039215686274</v>
      </c>
      <c r="K4" s="28">
        <f>F4+H4+J4</f>
        <v>726.45098039215679</v>
      </c>
    </row>
    <row r="5" spans="2:11" ht="20.100000000000001" customHeight="1" x14ac:dyDescent="0.25">
      <c r="B5" s="12" t="s">
        <v>4</v>
      </c>
      <c r="C5" s="13">
        <v>10</v>
      </c>
      <c r="D5" s="14">
        <v>135</v>
      </c>
      <c r="E5" s="18">
        <v>1.7046296296296299</v>
      </c>
      <c r="F5" s="25">
        <f t="shared" ref="F5:F9" si="0">E5*20*$E$15</f>
        <v>170.46296296296299</v>
      </c>
      <c r="G5" s="18">
        <v>24.137962962962959</v>
      </c>
      <c r="H5" s="33">
        <f t="shared" ref="H5:H9" si="1">G5*20*$E$16</f>
        <v>241.37962962962959</v>
      </c>
      <c r="I5" s="18">
        <v>2.219444444444445</v>
      </c>
      <c r="J5" s="33">
        <f t="shared" ref="J5:J9" si="2">I5*20*$E$17</f>
        <v>310.72222222222229</v>
      </c>
      <c r="K5" s="29">
        <f t="shared" ref="K5:K9" si="3">F5+H5+J5</f>
        <v>722.56481481481489</v>
      </c>
    </row>
    <row r="6" spans="2:11" ht="20.100000000000001" customHeight="1" x14ac:dyDescent="0.25">
      <c r="B6" s="12" t="s">
        <v>5</v>
      </c>
      <c r="C6" s="13">
        <v>10</v>
      </c>
      <c r="D6" s="14">
        <v>131</v>
      </c>
      <c r="E6" s="18">
        <v>1.871428571428571</v>
      </c>
      <c r="F6" s="25">
        <f t="shared" si="0"/>
        <v>187.14285714285708</v>
      </c>
      <c r="G6" s="18">
        <v>22.749523809523811</v>
      </c>
      <c r="H6" s="33">
        <f t="shared" si="1"/>
        <v>227.49523809523811</v>
      </c>
      <c r="I6" s="18">
        <v>1.989523809523809</v>
      </c>
      <c r="J6" s="33">
        <f t="shared" si="2"/>
        <v>278.5333333333333</v>
      </c>
      <c r="K6" s="29">
        <f t="shared" si="3"/>
        <v>693.17142857142846</v>
      </c>
    </row>
    <row r="7" spans="2:11" ht="20.100000000000001" customHeight="1" x14ac:dyDescent="0.25">
      <c r="B7" s="12" t="s">
        <v>6</v>
      </c>
      <c r="C7" s="13">
        <v>10</v>
      </c>
      <c r="D7" s="14">
        <v>158</v>
      </c>
      <c r="E7" s="18">
        <v>1.8841269841269841</v>
      </c>
      <c r="F7" s="25">
        <f t="shared" si="0"/>
        <v>188.41269841269843</v>
      </c>
      <c r="G7" s="18">
        <v>24.271428571428569</v>
      </c>
      <c r="H7" s="33">
        <f t="shared" si="1"/>
        <v>242.71428571428569</v>
      </c>
      <c r="I7" s="18">
        <v>2.2682539682539682</v>
      </c>
      <c r="J7" s="33">
        <f t="shared" si="2"/>
        <v>317.55555555555554</v>
      </c>
      <c r="K7" s="29">
        <f t="shared" si="3"/>
        <v>748.68253968253964</v>
      </c>
    </row>
    <row r="8" spans="2:11" ht="20.100000000000001" customHeight="1" x14ac:dyDescent="0.25">
      <c r="B8" s="12" t="s">
        <v>7</v>
      </c>
      <c r="C8" s="13">
        <v>10</v>
      </c>
      <c r="D8" s="14">
        <v>161</v>
      </c>
      <c r="E8" s="18">
        <v>1.586046511627907</v>
      </c>
      <c r="F8" s="25">
        <f t="shared" si="0"/>
        <v>158.6046511627907</v>
      </c>
      <c r="G8" s="18">
        <v>25.9</v>
      </c>
      <c r="H8" s="33">
        <f t="shared" si="1"/>
        <v>259</v>
      </c>
      <c r="I8" s="18">
        <v>2.2953488372093021</v>
      </c>
      <c r="J8" s="33">
        <f t="shared" si="2"/>
        <v>321.34883720930225</v>
      </c>
      <c r="K8" s="29">
        <f t="shared" si="3"/>
        <v>738.95348837209292</v>
      </c>
    </row>
    <row r="9" spans="2:11" ht="20.100000000000001" customHeight="1" thickBot="1" x14ac:dyDescent="0.3">
      <c r="B9" s="15" t="s">
        <v>8</v>
      </c>
      <c r="C9" s="16">
        <v>10</v>
      </c>
      <c r="D9" s="17">
        <v>171</v>
      </c>
      <c r="E9" s="22">
        <v>1.394160583941606</v>
      </c>
      <c r="F9" s="26">
        <f t="shared" si="0"/>
        <v>139.41605839416059</v>
      </c>
      <c r="G9" s="22">
        <v>25.080291970802921</v>
      </c>
      <c r="H9" s="34">
        <f t="shared" si="1"/>
        <v>250.80291970802921</v>
      </c>
      <c r="I9" s="22">
        <v>2.2525547445255469</v>
      </c>
      <c r="J9" s="34">
        <f t="shared" si="2"/>
        <v>315.35766423357654</v>
      </c>
      <c r="K9" s="30">
        <f t="shared" si="3"/>
        <v>705.57664233576634</v>
      </c>
    </row>
    <row r="10" spans="2:11" ht="24.95" customHeight="1" x14ac:dyDescent="0.25">
      <c r="D10" s="8" t="s">
        <v>16</v>
      </c>
      <c r="E10" s="35">
        <f t="shared" ref="E10:K10" si="4">AVERAGE(E4:E9)</f>
        <v>1.7083660337205542</v>
      </c>
      <c r="F10" s="36">
        <f t="shared" si="4"/>
        <v>170.83660337205541</v>
      </c>
      <c r="G10" s="35">
        <f t="shared" si="4"/>
        <v>24.350978996897492</v>
      </c>
      <c r="H10" s="21">
        <f t="shared" si="4"/>
        <v>243.50978996897484</v>
      </c>
      <c r="I10" s="35">
        <f t="shared" si="4"/>
        <v>2.2015732549078777</v>
      </c>
      <c r="J10" s="21">
        <f t="shared" si="4"/>
        <v>308.22025568710291</v>
      </c>
      <c r="K10" s="37">
        <f t="shared" si="4"/>
        <v>722.56664902813316</v>
      </c>
    </row>
    <row r="11" spans="2:11" ht="24.95" customHeight="1" thickBot="1" x14ac:dyDescent="0.3">
      <c r="D11" s="38" t="s">
        <v>19</v>
      </c>
      <c r="E11" s="39">
        <f>_xlfn.STDEV.S(E4:E9)</f>
        <v>0.19051091247166169</v>
      </c>
      <c r="F11" s="40">
        <f t="shared" ref="F11:K11" si="5">_xlfn.STDEV.S(F4:F9)</f>
        <v>19.051091247165989</v>
      </c>
      <c r="G11" s="39">
        <f t="shared" si="5"/>
        <v>1.0672789951271859</v>
      </c>
      <c r="H11" s="41">
        <f t="shared" si="5"/>
        <v>10.672789951271865</v>
      </c>
      <c r="I11" s="39">
        <f t="shared" si="5"/>
        <v>0.11083458639866355</v>
      </c>
      <c r="J11" s="41">
        <f t="shared" si="5"/>
        <v>15.516842095812873</v>
      </c>
      <c r="K11" s="42">
        <f t="shared" si="5"/>
        <v>20.583467127636585</v>
      </c>
    </row>
    <row r="14" spans="2:11" ht="15.75" thickBot="1" x14ac:dyDescent="0.3"/>
    <row r="15" spans="2:11" ht="20.100000000000001" customHeight="1" x14ac:dyDescent="0.25">
      <c r="B15" s="48" t="s">
        <v>13</v>
      </c>
      <c r="C15" s="49"/>
      <c r="D15" s="50"/>
      <c r="E15" s="5">
        <f>'R11'!E15</f>
        <v>5</v>
      </c>
      <c r="F15" s="43" t="str">
        <f>'R11'!F15</f>
        <v>Coste una consulta = 4 € x 20 min = 80 €  +  otros Costes Operativos (1 €/min)</v>
      </c>
    </row>
    <row r="16" spans="2:11" ht="20.100000000000001" customHeight="1" x14ac:dyDescent="0.25">
      <c r="B16" s="51" t="s">
        <v>14</v>
      </c>
      <c r="C16" s="52"/>
      <c r="D16" s="53"/>
      <c r="E16" s="6">
        <f>'R11'!E16</f>
        <v>0.5</v>
      </c>
      <c r="F16" s="43"/>
    </row>
    <row r="17" spans="2:6" ht="20.100000000000001" customHeight="1" thickBot="1" x14ac:dyDescent="0.3">
      <c r="B17" s="54" t="s">
        <v>15</v>
      </c>
      <c r="C17" s="55"/>
      <c r="D17" s="56"/>
      <c r="E17" s="7">
        <f>'R11'!E17</f>
        <v>7</v>
      </c>
      <c r="F17" s="43" t="str">
        <f>'R11'!F17</f>
        <v>Coste una consulta = (4 € x 1,5) x 20 min = 120 €  +  otros Costes Operativos (1 €/min)</v>
      </c>
    </row>
  </sheetData>
  <mergeCells count="4">
    <mergeCell ref="B2:K2"/>
    <mergeCell ref="B15:D15"/>
    <mergeCell ref="B16:D16"/>
    <mergeCell ref="B17:D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R11</vt:lpstr>
      <vt:lpstr>R1231</vt:lpstr>
      <vt:lpstr>R1221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2024-07-17T18:16:31Z</dcterms:modified>
</cp:coreProperties>
</file>