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kaspe\Dropbox\Rpg\Container\Data\"/>
    </mc:Choice>
  </mc:AlternateContent>
  <xr:revisionPtr revIDLastSave="0" documentId="13_ncr:1_{252F1171-8FA7-478C-8961-CAA2DBEDDC15}" xr6:coauthVersionLast="47" xr6:coauthVersionMax="47" xr10:uidLastSave="{00000000-0000-0000-0000-000000000000}"/>
  <bookViews>
    <workbookView xWindow="-108" yWindow="-108" windowWidth="23256" windowHeight="12576" firstSheet="65" activeTab="75" xr2:uid="{00000000-000D-0000-FFFF-FFFF00000000}"/>
  </bookViews>
  <sheets>
    <sheet name="Index" sheetId="1" r:id="rId1"/>
    <sheet name="Kaiserlicher Heiler" sheetId="72" r:id="rId2"/>
    <sheet name="Animalus Ziegemann" sheetId="74" r:id="rId3"/>
    <sheet name="Animalus Tiger" sheetId="73" r:id="rId4"/>
    <sheet name="Animalus Frosch" sheetId="71" r:id="rId5"/>
    <sheet name="Piraten Leutnant" sheetId="66" r:id="rId6"/>
    <sheet name="Kommandant Piratenschiff" sheetId="65" r:id="rId7"/>
    <sheet name="Kanonier Pirat" sheetId="62" r:id="rId8"/>
    <sheet name="Musketier Pirat" sheetId="63" r:id="rId9"/>
    <sheet name="Freibeuter" sheetId="60" r:id="rId10"/>
    <sheet name="Freischärler" sheetId="64" r:id="rId11"/>
    <sheet name="Erster Maat" sheetId="61" r:id="rId12"/>
    <sheet name="Fredan" sheetId="68" r:id="rId13"/>
    <sheet name="Nakai" sheetId="70" r:id="rId14"/>
    <sheet name="Eliteoffizier" sheetId="58" r:id="rId15"/>
    <sheet name="Muster" sheetId="2" r:id="rId16"/>
    <sheet name="Ork Schläger" sheetId="3" r:id="rId17"/>
    <sheet name="Adliger" sheetId="6" r:id="rId18"/>
    <sheet name="Schmied" sheetId="7" r:id="rId19"/>
    <sheet name="Ritter" sheetId="8" r:id="rId20"/>
    <sheet name="Bauer" sheetId="9" r:id="rId21"/>
    <sheet name="Straßenkind" sheetId="10" r:id="rId22"/>
    <sheet name="Renomierter Performer" sheetId="11" r:id="rId23"/>
    <sheet name="BanditChief" sheetId="12" r:id="rId24"/>
    <sheet name="StarvingBandit" sheetId="13" r:id="rId25"/>
    <sheet name="Bandit" sheetId="14" r:id="rId26"/>
    <sheet name="Gastwirt" sheetId="15" r:id="rId27"/>
    <sheet name="Diener" sheetId="16" r:id="rId28"/>
    <sheet name="Jäger" sheetId="17" r:id="rId29"/>
    <sheet name="KompanieSoldat" sheetId="18" r:id="rId30"/>
    <sheet name="Kavallerist" sheetId="19" r:id="rId31"/>
    <sheet name="StarkerKriegerTank" sheetId="52" r:id="rId32"/>
    <sheet name="Tempelwache" sheetId="69" r:id="rId33"/>
    <sheet name="SchwererSoldat" sheetId="20" r:id="rId34"/>
    <sheet name="RahSoldat" sheetId="21" r:id="rId35"/>
    <sheet name="PiratMittel" sheetId="53" r:id="rId36"/>
    <sheet name="KaiserKapitän" sheetId="22" r:id="rId37"/>
    <sheet name="KaiserSoldat" sheetId="23" r:id="rId38"/>
    <sheet name="Meister-Händler" sheetId="24" r:id="rId39"/>
    <sheet name="Händler" sheetId="25" r:id="rId40"/>
    <sheet name="Meister-Dieb" sheetId="26" r:id="rId41"/>
    <sheet name="Dieb" sheetId="27" r:id="rId42"/>
    <sheet name="Kultistenführer" sheetId="55" r:id="rId43"/>
    <sheet name="Meister-Attentäter" sheetId="28" r:id="rId44"/>
    <sheet name="Kultist" sheetId="54" r:id="rId45"/>
    <sheet name="Attentäter" sheetId="29" r:id="rId46"/>
    <sheet name="Barbar" sheetId="30" r:id="rId47"/>
    <sheet name="Goblin Stammeshäuptling Wandia" sheetId="31" r:id="rId48"/>
    <sheet name="Goblin Schamane" sheetId="67" r:id="rId49"/>
    <sheet name="Goblin Attentäter" sheetId="32" r:id="rId50"/>
    <sheet name="Goblin Schütze" sheetId="33" r:id="rId51"/>
    <sheet name="Goblin" sheetId="34" r:id="rId52"/>
    <sheet name="Betrügerin" sheetId="35" r:id="rId53"/>
    <sheet name="Stadtelf" sheetId="36" r:id="rId54"/>
    <sheet name="Halbling" sheetId="37" r:id="rId55"/>
    <sheet name="Zwerg" sheetId="38" r:id="rId56"/>
    <sheet name="GangElf" sheetId="39" r:id="rId57"/>
    <sheet name="Waldelf" sheetId="40" r:id="rId58"/>
    <sheet name="GangElfElite" sheetId="41" r:id="rId59"/>
    <sheet name="Vorreiter" sheetId="42" r:id="rId60"/>
    <sheet name="Ork" sheetId="43" r:id="rId61"/>
    <sheet name="Ork Schwer" sheetId="44" r:id="rId62"/>
    <sheet name="OrkSehrStarkSchwer" sheetId="47" r:id="rId63"/>
    <sheet name="Ork Mittel" sheetId="45" r:id="rId64"/>
    <sheet name="Thorius" sheetId="49" r:id="rId65"/>
    <sheet name="SeevolkEinfach" sheetId="59" r:id="rId66"/>
    <sheet name="Unwerter" sheetId="51" r:id="rId67"/>
    <sheet name="Animalus" sheetId="46" r:id="rId68"/>
    <sheet name="Rogma" sheetId="75" r:id="rId69"/>
    <sheet name="Bibisch" sheetId="76" r:id="rId70"/>
    <sheet name="Gregor" sheetId="77" r:id="rId71"/>
    <sheet name="tovika" sheetId="78" r:id="rId72"/>
    <sheet name="eric" sheetId="79" r:id="rId73"/>
    <sheet name="alfred" sheetId="80" r:id="rId74"/>
    <sheet name="Otta" sheetId="81" r:id="rId75"/>
    <sheet name="isaac" sheetId="82" r:id="rId76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82" l="1"/>
  <c r="B27" i="82"/>
  <c r="B26" i="82"/>
  <c r="B25" i="82"/>
  <c r="B24" i="82"/>
  <c r="B23" i="82"/>
  <c r="B19" i="82"/>
  <c r="B18" i="82"/>
  <c r="B17" i="82"/>
  <c r="B16" i="82"/>
  <c r="F9" i="82"/>
  <c r="F8" i="82"/>
  <c r="F7" i="82"/>
  <c r="F6" i="82"/>
  <c r="F5" i="82"/>
  <c r="F4" i="82"/>
  <c r="B28" i="81"/>
  <c r="B27" i="81"/>
  <c r="B26" i="81"/>
  <c r="B25" i="81"/>
  <c r="B24" i="81"/>
  <c r="B23" i="81"/>
  <c r="B19" i="81"/>
  <c r="B18" i="81"/>
  <c r="B17" i="81"/>
  <c r="B16" i="81"/>
  <c r="F9" i="81"/>
  <c r="F8" i="81"/>
  <c r="F7" i="81"/>
  <c r="F6" i="81"/>
  <c r="F5" i="81"/>
  <c r="F4" i="81"/>
  <c r="B28" i="80"/>
  <c r="B27" i="80"/>
  <c r="B26" i="80"/>
  <c r="B25" i="80"/>
  <c r="B24" i="80"/>
  <c r="B23" i="80"/>
  <c r="B19" i="80"/>
  <c r="B18" i="80"/>
  <c r="B17" i="80"/>
  <c r="B16" i="80"/>
  <c r="F9" i="80"/>
  <c r="F8" i="80"/>
  <c r="F7" i="80"/>
  <c r="F6" i="80"/>
  <c r="F5" i="80"/>
  <c r="F4" i="80"/>
  <c r="B28" i="79"/>
  <c r="B27" i="79"/>
  <c r="B26" i="79"/>
  <c r="B25" i="79"/>
  <c r="B24" i="79"/>
  <c r="B23" i="79"/>
  <c r="B19" i="79"/>
  <c r="B18" i="79"/>
  <c r="B17" i="79"/>
  <c r="B16" i="79"/>
  <c r="F9" i="79"/>
  <c r="F8" i="79"/>
  <c r="F7" i="79"/>
  <c r="F6" i="79"/>
  <c r="F5" i="79"/>
  <c r="F4" i="79"/>
  <c r="B28" i="78"/>
  <c r="B27" i="78"/>
  <c r="B26" i="78"/>
  <c r="B25" i="78"/>
  <c r="B24" i="78"/>
  <c r="B23" i="78"/>
  <c r="B19" i="78"/>
  <c r="B18" i="78"/>
  <c r="B17" i="78"/>
  <c r="B16" i="78"/>
  <c r="F9" i="78"/>
  <c r="F8" i="78"/>
  <c r="F7" i="78"/>
  <c r="F6" i="78"/>
  <c r="F5" i="78"/>
  <c r="F4" i="78"/>
  <c r="F9" i="77"/>
  <c r="F8" i="77"/>
  <c r="F7" i="77"/>
  <c r="F6" i="77"/>
  <c r="F5" i="77"/>
  <c r="F4" i="77"/>
  <c r="B19" i="77"/>
  <c r="B18" i="77"/>
  <c r="B17" i="77"/>
  <c r="B16" i="77"/>
  <c r="F9" i="76"/>
  <c r="B28" i="76"/>
  <c r="F8" i="76"/>
  <c r="B27" i="76"/>
  <c r="F7" i="76"/>
  <c r="B26" i="76"/>
  <c r="F6" i="76"/>
  <c r="B25" i="76"/>
  <c r="F5" i="76"/>
  <c r="B24" i="76"/>
  <c r="F4" i="76"/>
  <c r="B23" i="76"/>
  <c r="B22" i="76"/>
  <c r="B19" i="76"/>
  <c r="B18" i="76"/>
  <c r="B17" i="76"/>
  <c r="B16" i="76"/>
  <c r="B10" i="76"/>
  <c r="F9" i="75"/>
  <c r="B28" i="75"/>
  <c r="F8" i="75"/>
  <c r="B27" i="75"/>
  <c r="F7" i="75"/>
  <c r="B26" i="75"/>
  <c r="F6" i="75"/>
  <c r="B25" i="75"/>
  <c r="F5" i="75"/>
  <c r="B24" i="75"/>
  <c r="F4" i="75"/>
  <c r="B23" i="75"/>
  <c r="B19" i="75"/>
  <c r="B18" i="75"/>
  <c r="B17" i="75"/>
  <c r="B16" i="75"/>
  <c r="B10" i="75"/>
  <c r="F9" i="71"/>
  <c r="F8" i="71"/>
  <c r="F7" i="71"/>
  <c r="F6" i="71"/>
  <c r="F5" i="71"/>
  <c r="F4" i="71"/>
  <c r="F4" i="73"/>
  <c r="F9" i="73"/>
  <c r="F8" i="73"/>
  <c r="F7" i="73"/>
  <c r="F6" i="73"/>
  <c r="F5" i="73"/>
  <c r="F4" i="74"/>
  <c r="F9" i="74"/>
  <c r="F8" i="74"/>
  <c r="F7" i="74"/>
  <c r="F6" i="74"/>
  <c r="B25" i="74"/>
  <c r="F5" i="74"/>
  <c r="B28" i="74"/>
  <c r="B27" i="74"/>
  <c r="B26" i="74"/>
  <c r="B24" i="74"/>
  <c r="B23" i="74"/>
  <c r="B19" i="74"/>
  <c r="B18" i="74"/>
  <c r="B17" i="74"/>
  <c r="B16" i="74"/>
  <c r="B10" i="74"/>
  <c r="B28" i="73"/>
  <c r="B27" i="73"/>
  <c r="B26" i="73"/>
  <c r="B25" i="73"/>
  <c r="B24" i="73"/>
  <c r="B23" i="73"/>
  <c r="B19" i="73"/>
  <c r="B18" i="73"/>
  <c r="B17" i="73"/>
  <c r="B16" i="73"/>
  <c r="B10" i="73"/>
  <c r="F7" i="72"/>
  <c r="B26" i="72"/>
  <c r="B22" i="72"/>
  <c r="B19" i="72"/>
  <c r="B18" i="72"/>
  <c r="B17" i="72"/>
  <c r="B16" i="72"/>
  <c r="B10" i="72"/>
  <c r="F9" i="72"/>
  <c r="B28" i="72"/>
  <c r="F8" i="72"/>
  <c r="B27" i="72"/>
  <c r="F6" i="72"/>
  <c r="B25" i="72"/>
  <c r="F5" i="72"/>
  <c r="B24" i="72"/>
  <c r="F4" i="72"/>
  <c r="B23" i="72"/>
  <c r="B28" i="71"/>
  <c r="B27" i="71"/>
  <c r="B26" i="71"/>
  <c r="B25" i="71"/>
  <c r="B24" i="71"/>
  <c r="B23" i="71"/>
  <c r="B22" i="71"/>
  <c r="B21" i="71"/>
  <c r="B19" i="71"/>
  <c r="B18" i="71"/>
  <c r="B17" i="71"/>
  <c r="B16" i="71"/>
  <c r="B10" i="71"/>
  <c r="F9" i="43"/>
  <c r="F8" i="43"/>
  <c r="F7" i="43"/>
  <c r="F6" i="43"/>
  <c r="F5" i="43"/>
  <c r="F4" i="43"/>
  <c r="F9" i="45"/>
  <c r="F8" i="45"/>
  <c r="F7" i="45"/>
  <c r="F6" i="45"/>
  <c r="F5" i="45"/>
  <c r="F4" i="45"/>
  <c r="B22" i="70"/>
  <c r="B21" i="70"/>
  <c r="B19" i="70"/>
  <c r="B18" i="70"/>
  <c r="B17" i="70"/>
  <c r="B16" i="70"/>
  <c r="B10" i="70"/>
  <c r="F9" i="70"/>
  <c r="B28" i="70"/>
  <c r="F8" i="70"/>
  <c r="B27" i="70"/>
  <c r="F7" i="70"/>
  <c r="B26" i="70"/>
  <c r="F6" i="70"/>
  <c r="B25" i="70"/>
  <c r="F5" i="70"/>
  <c r="B24" i="70"/>
  <c r="F4" i="70"/>
  <c r="B23" i="70"/>
  <c r="F8" i="69"/>
  <c r="B27" i="69"/>
  <c r="F7" i="69"/>
  <c r="B26" i="69"/>
  <c r="F6" i="69"/>
  <c r="B25" i="69"/>
  <c r="F5" i="69"/>
  <c r="B24" i="69"/>
  <c r="F4" i="69"/>
  <c r="B23" i="69"/>
  <c r="B22" i="69"/>
  <c r="B21" i="69"/>
  <c r="B19" i="69"/>
  <c r="B18" i="69"/>
  <c r="B17" i="69"/>
  <c r="B16" i="69"/>
  <c r="B10" i="69"/>
  <c r="F9" i="69"/>
  <c r="B28" i="69"/>
  <c r="B22" i="68"/>
  <c r="B21" i="68"/>
  <c r="B19" i="68"/>
  <c r="B18" i="68"/>
  <c r="B17" i="68"/>
  <c r="B16" i="68"/>
  <c r="B10" i="68"/>
  <c r="F9" i="68"/>
  <c r="B28" i="68"/>
  <c r="F8" i="68"/>
  <c r="B27" i="68"/>
  <c r="F7" i="68"/>
  <c r="B26" i="68"/>
  <c r="F6" i="68"/>
  <c r="B25" i="68"/>
  <c r="F5" i="68"/>
  <c r="B24" i="68"/>
  <c r="F4" i="68"/>
  <c r="B23" i="68"/>
  <c r="F8" i="67"/>
  <c r="B27" i="67"/>
  <c r="F5" i="67"/>
  <c r="B24" i="67"/>
  <c r="B22" i="67"/>
  <c r="B21" i="67"/>
  <c r="B19" i="67"/>
  <c r="B18" i="67"/>
  <c r="B17" i="67"/>
  <c r="B16" i="67"/>
  <c r="B10" i="67"/>
  <c r="F9" i="67"/>
  <c r="B28" i="67"/>
  <c r="F7" i="67"/>
  <c r="B26" i="67"/>
  <c r="F6" i="67"/>
  <c r="B25" i="67"/>
  <c r="F4" i="67"/>
  <c r="B23" i="67"/>
  <c r="B22" i="66"/>
  <c r="F21" i="66"/>
  <c r="B21" i="66"/>
  <c r="B19" i="66"/>
  <c r="B18" i="66"/>
  <c r="B17" i="66"/>
  <c r="B16" i="66"/>
  <c r="B10" i="66"/>
  <c r="F9" i="66"/>
  <c r="B28" i="66"/>
  <c r="F8" i="66"/>
  <c r="B27" i="66"/>
  <c r="F7" i="66"/>
  <c r="B26" i="66"/>
  <c r="F6" i="66"/>
  <c r="B25" i="66"/>
  <c r="F5" i="66"/>
  <c r="B24" i="66"/>
  <c r="F4" i="66"/>
  <c r="B23" i="66"/>
  <c r="F4" i="65"/>
  <c r="B23" i="65"/>
  <c r="B22" i="65"/>
  <c r="F21" i="65"/>
  <c r="B21" i="65"/>
  <c r="B19" i="65"/>
  <c r="B18" i="65"/>
  <c r="B17" i="65"/>
  <c r="B16" i="65"/>
  <c r="B10" i="65"/>
  <c r="F9" i="65"/>
  <c r="B28" i="65"/>
  <c r="F8" i="65"/>
  <c r="B27" i="65"/>
  <c r="F7" i="65"/>
  <c r="B26" i="65"/>
  <c r="F6" i="65"/>
  <c r="B25" i="65"/>
  <c r="F5" i="65"/>
  <c r="B24" i="65"/>
  <c r="B22" i="64"/>
  <c r="F21" i="64"/>
  <c r="B21" i="64"/>
  <c r="B19" i="64"/>
  <c r="B18" i="64"/>
  <c r="B17" i="64"/>
  <c r="B16" i="64"/>
  <c r="B10" i="64"/>
  <c r="F9" i="64"/>
  <c r="B28" i="64"/>
  <c r="F8" i="64"/>
  <c r="B27" i="64"/>
  <c r="F7" i="64"/>
  <c r="B26" i="64"/>
  <c r="F6" i="64"/>
  <c r="B25" i="64"/>
  <c r="F5" i="64"/>
  <c r="B24" i="64"/>
  <c r="F4" i="64"/>
  <c r="B23" i="64"/>
  <c r="B22" i="63"/>
  <c r="F21" i="63"/>
  <c r="B21" i="63"/>
  <c r="B19" i="63"/>
  <c r="B18" i="63"/>
  <c r="B17" i="63"/>
  <c r="B16" i="63"/>
  <c r="B10" i="63"/>
  <c r="F9" i="63"/>
  <c r="B28" i="63"/>
  <c r="F8" i="63"/>
  <c r="B27" i="63"/>
  <c r="F7" i="63"/>
  <c r="B26" i="63"/>
  <c r="F6" i="63"/>
  <c r="B25" i="63"/>
  <c r="F5" i="63"/>
  <c r="B24" i="63"/>
  <c r="F4" i="63"/>
  <c r="B23" i="63"/>
  <c r="B22" i="62"/>
  <c r="F21" i="62"/>
  <c r="B21" i="62"/>
  <c r="B19" i="62"/>
  <c r="B18" i="62"/>
  <c r="B17" i="62"/>
  <c r="B16" i="62"/>
  <c r="B10" i="62"/>
  <c r="F9" i="62"/>
  <c r="B28" i="62"/>
  <c r="F8" i="62"/>
  <c r="B27" i="62"/>
  <c r="F7" i="62"/>
  <c r="B26" i="62"/>
  <c r="F6" i="62"/>
  <c r="B25" i="62"/>
  <c r="F5" i="62"/>
  <c r="B24" i="62"/>
  <c r="F4" i="62"/>
  <c r="B23" i="62"/>
  <c r="B22" i="61"/>
  <c r="F21" i="61"/>
  <c r="B21" i="61"/>
  <c r="B19" i="61"/>
  <c r="B18" i="61"/>
  <c r="B17" i="61"/>
  <c r="B16" i="61"/>
  <c r="B10" i="61"/>
  <c r="F9" i="61"/>
  <c r="B28" i="61"/>
  <c r="F8" i="61"/>
  <c r="B27" i="61"/>
  <c r="F7" i="61"/>
  <c r="B26" i="61"/>
  <c r="F6" i="61"/>
  <c r="B25" i="61"/>
  <c r="F5" i="61"/>
  <c r="B24" i="61"/>
  <c r="F4" i="61"/>
  <c r="B23" i="61"/>
  <c r="F21" i="60"/>
  <c r="B22" i="60"/>
  <c r="B21" i="60"/>
  <c r="B19" i="60"/>
  <c r="B18" i="60"/>
  <c r="B17" i="60"/>
  <c r="B16" i="60"/>
  <c r="B10" i="60"/>
  <c r="F9" i="60"/>
  <c r="B28" i="60"/>
  <c r="F8" i="60"/>
  <c r="B27" i="60"/>
  <c r="F7" i="60"/>
  <c r="B26" i="60"/>
  <c r="F6" i="60"/>
  <c r="B25" i="60"/>
  <c r="F5" i="60"/>
  <c r="B24" i="60"/>
  <c r="F4" i="60"/>
  <c r="B23" i="60"/>
  <c r="F4" i="59"/>
  <c r="B23" i="59"/>
  <c r="B22" i="59"/>
  <c r="B21" i="59"/>
  <c r="B19" i="59"/>
  <c r="B18" i="59"/>
  <c r="B17" i="59"/>
  <c r="B16" i="59"/>
  <c r="B10" i="59"/>
  <c r="F9" i="59"/>
  <c r="B28" i="59"/>
  <c r="F8" i="59"/>
  <c r="B27" i="59"/>
  <c r="F7" i="59"/>
  <c r="B26" i="59"/>
  <c r="F6" i="59"/>
  <c r="B25" i="59"/>
  <c r="F5" i="59"/>
  <c r="B24" i="59"/>
  <c r="B22" i="58"/>
  <c r="B21" i="58"/>
  <c r="B19" i="58"/>
  <c r="B18" i="58"/>
  <c r="B17" i="58"/>
  <c r="B16" i="58"/>
  <c r="B10" i="58"/>
  <c r="F9" i="58"/>
  <c r="B28" i="58"/>
  <c r="F8" i="58"/>
  <c r="B27" i="58"/>
  <c r="F7" i="58"/>
  <c r="B26" i="58"/>
  <c r="F6" i="58"/>
  <c r="B25" i="58"/>
  <c r="F5" i="58"/>
  <c r="B24" i="58"/>
  <c r="F4" i="58"/>
  <c r="B23" i="58"/>
  <c r="F7" i="55"/>
  <c r="B26" i="55"/>
  <c r="F4" i="55"/>
  <c r="B23" i="55"/>
  <c r="B22" i="55"/>
  <c r="B21" i="55"/>
  <c r="B19" i="55"/>
  <c r="B18" i="55"/>
  <c r="B17" i="55"/>
  <c r="B16" i="55"/>
  <c r="B10" i="55"/>
  <c r="F9" i="55"/>
  <c r="B28" i="55"/>
  <c r="F8" i="55"/>
  <c r="B27" i="55"/>
  <c r="F6" i="55"/>
  <c r="B25" i="55"/>
  <c r="F5" i="55"/>
  <c r="B24" i="55"/>
  <c r="B22" i="54"/>
  <c r="B21" i="54"/>
  <c r="B19" i="54"/>
  <c r="B18" i="54"/>
  <c r="B17" i="54"/>
  <c r="B16" i="54"/>
  <c r="B10" i="54"/>
  <c r="F9" i="54"/>
  <c r="B28" i="54"/>
  <c r="F8" i="54"/>
  <c r="B27" i="54"/>
  <c r="F7" i="54"/>
  <c r="B26" i="54"/>
  <c r="F6" i="54"/>
  <c r="B25" i="54"/>
  <c r="F5" i="54"/>
  <c r="B24" i="54"/>
  <c r="F4" i="54"/>
  <c r="B23" i="54"/>
  <c r="B22" i="53"/>
  <c r="B21" i="53"/>
  <c r="B19" i="53"/>
  <c r="B18" i="53"/>
  <c r="B17" i="53"/>
  <c r="B16" i="53"/>
  <c r="B10" i="53"/>
  <c r="F9" i="53"/>
  <c r="B28" i="53"/>
  <c r="F8" i="53"/>
  <c r="B27" i="53"/>
  <c r="F7" i="53"/>
  <c r="B26" i="53"/>
  <c r="F6" i="53"/>
  <c r="B25" i="53"/>
  <c r="F5" i="53"/>
  <c r="B24" i="53"/>
  <c r="F4" i="53"/>
  <c r="B23" i="53"/>
  <c r="F9" i="52"/>
  <c r="F8" i="52"/>
  <c r="F7" i="52"/>
  <c r="F6" i="52"/>
  <c r="B25" i="52"/>
  <c r="F5" i="52"/>
  <c r="B24" i="52"/>
  <c r="F4" i="52"/>
  <c r="B23" i="52"/>
  <c r="B22" i="52"/>
  <c r="B21" i="52"/>
  <c r="B19" i="52"/>
  <c r="B18" i="52"/>
  <c r="B17" i="52"/>
  <c r="B16" i="52"/>
  <c r="B10" i="52"/>
  <c r="B28" i="52"/>
  <c r="B27" i="52"/>
  <c r="B26" i="52"/>
  <c r="F9" i="51"/>
  <c r="F8" i="51"/>
  <c r="F7" i="51"/>
  <c r="B26" i="51"/>
  <c r="F6" i="51"/>
  <c r="B25" i="51"/>
  <c r="F5" i="51"/>
  <c r="B24" i="51"/>
  <c r="F4" i="51"/>
  <c r="B23" i="51"/>
  <c r="B28" i="51"/>
  <c r="B27" i="51"/>
  <c r="B22" i="51"/>
  <c r="B21" i="51"/>
  <c r="B19" i="51"/>
  <c r="B18" i="51"/>
  <c r="B17" i="51"/>
  <c r="B16" i="51"/>
  <c r="B10" i="51"/>
  <c r="F9" i="49"/>
  <c r="F8" i="49"/>
  <c r="F7" i="49"/>
  <c r="F6" i="49"/>
  <c r="F5" i="49"/>
  <c r="F4" i="49"/>
  <c r="F4" i="47"/>
  <c r="B28" i="49"/>
  <c r="B27" i="49"/>
  <c r="B26" i="49"/>
  <c r="B25" i="49"/>
  <c r="B24" i="49"/>
  <c r="B23" i="49"/>
  <c r="B22" i="49"/>
  <c r="B21" i="49"/>
  <c r="B19" i="49"/>
  <c r="B18" i="49"/>
  <c r="B17" i="49"/>
  <c r="B16" i="49"/>
  <c r="B10" i="49"/>
  <c r="B22" i="47"/>
  <c r="F21" i="47"/>
  <c r="F5" i="47"/>
  <c r="F9" i="47"/>
  <c r="F8" i="47"/>
  <c r="F7" i="47"/>
  <c r="F6" i="47"/>
  <c r="B21" i="47"/>
  <c r="B28" i="47"/>
  <c r="B27" i="47"/>
  <c r="B26" i="47"/>
  <c r="B25" i="47"/>
  <c r="B24" i="47"/>
  <c r="B23" i="47"/>
  <c r="B19" i="47"/>
  <c r="B18" i="47"/>
  <c r="B17" i="47"/>
  <c r="B16" i="47"/>
  <c r="B10" i="47"/>
  <c r="B28" i="46"/>
  <c r="B27" i="46"/>
  <c r="B26" i="46"/>
  <c r="B25" i="46"/>
  <c r="B24" i="46"/>
  <c r="B23" i="46"/>
  <c r="B22" i="46"/>
  <c r="B21" i="46"/>
  <c r="B19" i="46"/>
  <c r="B18" i="46"/>
  <c r="B17" i="46"/>
  <c r="B16" i="46"/>
  <c r="B10" i="46"/>
  <c r="B28" i="45"/>
  <c r="B27" i="45"/>
  <c r="B26" i="45"/>
  <c r="B25" i="45"/>
  <c r="B24" i="45"/>
  <c r="B23" i="45"/>
  <c r="B22" i="45"/>
  <c r="B21" i="45"/>
  <c r="B19" i="45"/>
  <c r="B18" i="45"/>
  <c r="B17" i="45"/>
  <c r="B16" i="45"/>
  <c r="B10" i="45"/>
  <c r="B28" i="44"/>
  <c r="B27" i="44"/>
  <c r="B26" i="44"/>
  <c r="B25" i="44"/>
  <c r="B24" i="44"/>
  <c r="B23" i="44"/>
  <c r="B22" i="44"/>
  <c r="B21" i="44"/>
  <c r="B19" i="44"/>
  <c r="B18" i="44"/>
  <c r="B17" i="44"/>
  <c r="B16" i="44"/>
  <c r="B10" i="44"/>
  <c r="B28" i="43"/>
  <c r="B27" i="43"/>
  <c r="B26" i="43"/>
  <c r="B25" i="43"/>
  <c r="B24" i="43"/>
  <c r="B23" i="43"/>
  <c r="B22" i="43"/>
  <c r="B21" i="43"/>
  <c r="B19" i="43"/>
  <c r="B18" i="43"/>
  <c r="B17" i="43"/>
  <c r="B16" i="43"/>
  <c r="B10" i="43"/>
  <c r="F9" i="41"/>
  <c r="B28" i="41"/>
  <c r="B22" i="41"/>
  <c r="B21" i="41"/>
  <c r="B19" i="41"/>
  <c r="B18" i="41"/>
  <c r="B17" i="41"/>
  <c r="B16" i="41"/>
  <c r="B10" i="41"/>
  <c r="F8" i="41"/>
  <c r="B27" i="41"/>
  <c r="F7" i="41"/>
  <c r="B26" i="41"/>
  <c r="F6" i="41"/>
  <c r="B25" i="41"/>
  <c r="F5" i="41"/>
  <c r="B24" i="41"/>
  <c r="F4" i="41"/>
  <c r="B23" i="41"/>
  <c r="F4" i="40"/>
  <c r="B23" i="40"/>
  <c r="B22" i="40"/>
  <c r="B21" i="40"/>
  <c r="B19" i="40"/>
  <c r="B18" i="40"/>
  <c r="B17" i="40"/>
  <c r="B16" i="40"/>
  <c r="B10" i="40"/>
  <c r="F9" i="40"/>
  <c r="B28" i="40"/>
  <c r="F8" i="40"/>
  <c r="B27" i="40"/>
  <c r="F7" i="40"/>
  <c r="B26" i="40"/>
  <c r="F6" i="40"/>
  <c r="B25" i="40"/>
  <c r="F5" i="40"/>
  <c r="B24" i="40"/>
  <c r="F7" i="39"/>
  <c r="B26" i="39"/>
  <c r="B22" i="39"/>
  <c r="B21" i="39"/>
  <c r="B19" i="39"/>
  <c r="B18" i="39"/>
  <c r="B17" i="39"/>
  <c r="B16" i="39"/>
  <c r="B10" i="39"/>
  <c r="F9" i="39"/>
  <c r="B28" i="39"/>
  <c r="F8" i="39"/>
  <c r="B27" i="39"/>
  <c r="F6" i="39"/>
  <c r="B25" i="39"/>
  <c r="F5" i="39"/>
  <c r="B24" i="39"/>
  <c r="F4" i="39"/>
  <c r="B23" i="39"/>
  <c r="F9" i="38"/>
  <c r="B28" i="38"/>
  <c r="F8" i="38"/>
  <c r="B27" i="38"/>
  <c r="B22" i="38"/>
  <c r="B21" i="38"/>
  <c r="B19" i="38"/>
  <c r="B18" i="38"/>
  <c r="B17" i="38"/>
  <c r="B16" i="38"/>
  <c r="B10" i="38"/>
  <c r="F7" i="38"/>
  <c r="B26" i="38"/>
  <c r="F6" i="38"/>
  <c r="B25" i="38"/>
  <c r="F5" i="38"/>
  <c r="B24" i="38"/>
  <c r="F4" i="38"/>
  <c r="B23" i="38"/>
  <c r="F5" i="37"/>
  <c r="B24" i="37"/>
  <c r="B22" i="37"/>
  <c r="B21" i="37"/>
  <c r="B19" i="37"/>
  <c r="B18" i="37"/>
  <c r="B17" i="37"/>
  <c r="B16" i="37"/>
  <c r="B10" i="37"/>
  <c r="F9" i="37"/>
  <c r="B28" i="37"/>
  <c r="F8" i="37"/>
  <c r="B27" i="37"/>
  <c r="F7" i="37"/>
  <c r="B26" i="37"/>
  <c r="F6" i="37"/>
  <c r="B25" i="37"/>
  <c r="F4" i="37"/>
  <c r="B23" i="37"/>
  <c r="B28" i="36"/>
  <c r="B27" i="36"/>
  <c r="B26" i="36"/>
  <c r="B25" i="36"/>
  <c r="B24" i="36"/>
  <c r="B23" i="36"/>
  <c r="B22" i="36"/>
  <c r="B21" i="36"/>
  <c r="B19" i="36"/>
  <c r="B18" i="36"/>
  <c r="B17" i="36"/>
  <c r="B16" i="36"/>
  <c r="B10" i="36"/>
  <c r="F5" i="35"/>
  <c r="B24" i="35"/>
  <c r="B22" i="35"/>
  <c r="B21" i="35"/>
  <c r="B19" i="35"/>
  <c r="B18" i="35"/>
  <c r="B17" i="35"/>
  <c r="B16" i="35"/>
  <c r="B10" i="35"/>
  <c r="F9" i="35"/>
  <c r="B28" i="35"/>
  <c r="F8" i="35"/>
  <c r="B27" i="35"/>
  <c r="F7" i="35"/>
  <c r="B26" i="35"/>
  <c r="F6" i="35"/>
  <c r="B25" i="35"/>
  <c r="F4" i="35"/>
  <c r="B23" i="35"/>
  <c r="F8" i="34"/>
  <c r="B27" i="34"/>
  <c r="B22" i="34"/>
  <c r="B21" i="34"/>
  <c r="B19" i="34"/>
  <c r="B18" i="34"/>
  <c r="B17" i="34"/>
  <c r="B16" i="34"/>
  <c r="B10" i="34"/>
  <c r="F9" i="34"/>
  <c r="B28" i="34"/>
  <c r="F7" i="34"/>
  <c r="B26" i="34"/>
  <c r="F6" i="34"/>
  <c r="B25" i="34"/>
  <c r="F5" i="34"/>
  <c r="B24" i="34"/>
  <c r="F4" i="34"/>
  <c r="B23" i="34"/>
  <c r="B22" i="33"/>
  <c r="B21" i="33"/>
  <c r="B19" i="33"/>
  <c r="B18" i="33"/>
  <c r="B17" i="33"/>
  <c r="B16" i="33"/>
  <c r="B10" i="33"/>
  <c r="F9" i="33"/>
  <c r="B28" i="33"/>
  <c r="F8" i="33"/>
  <c r="B27" i="33"/>
  <c r="F7" i="33"/>
  <c r="B26" i="33"/>
  <c r="F6" i="33"/>
  <c r="B25" i="33"/>
  <c r="F5" i="33"/>
  <c r="B24" i="33"/>
  <c r="F4" i="33"/>
  <c r="B23" i="33"/>
  <c r="F6" i="32"/>
  <c r="B25" i="32"/>
  <c r="B22" i="32"/>
  <c r="B21" i="32"/>
  <c r="B19" i="32"/>
  <c r="B18" i="32"/>
  <c r="B17" i="32"/>
  <c r="B16" i="32"/>
  <c r="B10" i="32"/>
  <c r="F9" i="32"/>
  <c r="B28" i="32"/>
  <c r="F8" i="32"/>
  <c r="B27" i="32"/>
  <c r="F7" i="32"/>
  <c r="B26" i="32"/>
  <c r="F5" i="32"/>
  <c r="B24" i="32"/>
  <c r="F4" i="32"/>
  <c r="B23" i="32"/>
  <c r="F9" i="31"/>
  <c r="B28" i="31"/>
  <c r="B22" i="31"/>
  <c r="B21" i="31"/>
  <c r="B19" i="31"/>
  <c r="B18" i="31"/>
  <c r="B17" i="31"/>
  <c r="B16" i="31"/>
  <c r="B10" i="31"/>
  <c r="F8" i="31"/>
  <c r="B27" i="31"/>
  <c r="F7" i="31"/>
  <c r="B26" i="31"/>
  <c r="F6" i="31"/>
  <c r="B25" i="31"/>
  <c r="F5" i="31"/>
  <c r="B24" i="31"/>
  <c r="F4" i="31"/>
  <c r="B23" i="31"/>
  <c r="F4" i="30"/>
  <c r="B23" i="30"/>
  <c r="B22" i="30"/>
  <c r="B21" i="30"/>
  <c r="B19" i="30"/>
  <c r="B18" i="30"/>
  <c r="B17" i="30"/>
  <c r="B16" i="30"/>
  <c r="B10" i="30"/>
  <c r="F9" i="30"/>
  <c r="B28" i="30"/>
  <c r="F8" i="30"/>
  <c r="B27" i="30"/>
  <c r="F7" i="30"/>
  <c r="B26" i="30"/>
  <c r="F6" i="30"/>
  <c r="B25" i="30"/>
  <c r="F5" i="30"/>
  <c r="B24" i="30"/>
  <c r="F7" i="29"/>
  <c r="B26" i="29"/>
  <c r="B22" i="29"/>
  <c r="B21" i="29"/>
  <c r="B19" i="29"/>
  <c r="B18" i="29"/>
  <c r="B17" i="29"/>
  <c r="B16" i="29"/>
  <c r="B10" i="29"/>
  <c r="F9" i="29"/>
  <c r="B28" i="29"/>
  <c r="F8" i="29"/>
  <c r="B27" i="29"/>
  <c r="F6" i="29"/>
  <c r="B25" i="29"/>
  <c r="F5" i="29"/>
  <c r="B24" i="29"/>
  <c r="F4" i="29"/>
  <c r="B23" i="29"/>
  <c r="B22" i="28"/>
  <c r="B21" i="28"/>
  <c r="B19" i="28"/>
  <c r="B18" i="28"/>
  <c r="B17" i="28"/>
  <c r="B16" i="28"/>
  <c r="B10" i="28"/>
  <c r="F9" i="28"/>
  <c r="B28" i="28"/>
  <c r="F8" i="28"/>
  <c r="B27" i="28"/>
  <c r="F7" i="28"/>
  <c r="B26" i="28"/>
  <c r="F6" i="28"/>
  <c r="B25" i="28"/>
  <c r="F5" i="28"/>
  <c r="B24" i="28"/>
  <c r="F4" i="28"/>
  <c r="B23" i="28"/>
  <c r="F5" i="27"/>
  <c r="B24" i="27"/>
  <c r="B22" i="27"/>
  <c r="B21" i="27"/>
  <c r="B19" i="27"/>
  <c r="B18" i="27"/>
  <c r="B17" i="27"/>
  <c r="B16" i="27"/>
  <c r="B10" i="27"/>
  <c r="F9" i="27"/>
  <c r="B28" i="27"/>
  <c r="F8" i="27"/>
  <c r="B27" i="27"/>
  <c r="F7" i="27"/>
  <c r="B26" i="27"/>
  <c r="F6" i="27"/>
  <c r="B25" i="27"/>
  <c r="F4" i="27"/>
  <c r="B23" i="27"/>
  <c r="F8" i="26"/>
  <c r="B27" i="26"/>
  <c r="B22" i="26"/>
  <c r="B21" i="26"/>
  <c r="B19" i="26"/>
  <c r="B18" i="26"/>
  <c r="B17" i="26"/>
  <c r="B16" i="26"/>
  <c r="B10" i="26"/>
  <c r="F9" i="26"/>
  <c r="B28" i="26"/>
  <c r="F7" i="26"/>
  <c r="B26" i="26"/>
  <c r="F6" i="26"/>
  <c r="B25" i="26"/>
  <c r="F5" i="26"/>
  <c r="B24" i="26"/>
  <c r="F4" i="26"/>
  <c r="B23" i="26"/>
  <c r="B22" i="25"/>
  <c r="B21" i="25"/>
  <c r="B19" i="25"/>
  <c r="B18" i="25"/>
  <c r="B17" i="25"/>
  <c r="B16" i="25"/>
  <c r="B10" i="25"/>
  <c r="F9" i="25"/>
  <c r="B28" i="25"/>
  <c r="F8" i="25"/>
  <c r="B27" i="25"/>
  <c r="F7" i="25"/>
  <c r="B26" i="25"/>
  <c r="F6" i="25"/>
  <c r="B25" i="25"/>
  <c r="F5" i="25"/>
  <c r="B24" i="25"/>
  <c r="F4" i="25"/>
  <c r="B23" i="25"/>
  <c r="F6" i="24"/>
  <c r="B25" i="24"/>
  <c r="B22" i="24"/>
  <c r="B21" i="24"/>
  <c r="B19" i="24"/>
  <c r="B18" i="24"/>
  <c r="B17" i="24"/>
  <c r="B16" i="24"/>
  <c r="B10" i="24"/>
  <c r="F9" i="24"/>
  <c r="B28" i="24"/>
  <c r="F8" i="24"/>
  <c r="B27" i="24"/>
  <c r="F7" i="24"/>
  <c r="B26" i="24"/>
  <c r="F5" i="24"/>
  <c r="B24" i="24"/>
  <c r="F4" i="24"/>
  <c r="B23" i="24"/>
  <c r="F9" i="23"/>
  <c r="B28" i="23"/>
  <c r="B22" i="23"/>
  <c r="B21" i="23"/>
  <c r="B19" i="23"/>
  <c r="B18" i="23"/>
  <c r="B17" i="23"/>
  <c r="B16" i="23"/>
  <c r="B10" i="23"/>
  <c r="F8" i="23"/>
  <c r="B27" i="23"/>
  <c r="F7" i="23"/>
  <c r="B26" i="23"/>
  <c r="F6" i="23"/>
  <c r="B25" i="23"/>
  <c r="F5" i="23"/>
  <c r="B24" i="23"/>
  <c r="F4" i="23"/>
  <c r="B23" i="23"/>
  <c r="F4" i="22"/>
  <c r="B23" i="22"/>
  <c r="B22" i="22"/>
  <c r="B21" i="22"/>
  <c r="B19" i="22"/>
  <c r="B18" i="22"/>
  <c r="B17" i="22"/>
  <c r="B16" i="22"/>
  <c r="B10" i="22"/>
  <c r="F9" i="22"/>
  <c r="B28" i="22"/>
  <c r="F8" i="22"/>
  <c r="B27" i="22"/>
  <c r="F7" i="22"/>
  <c r="B26" i="22"/>
  <c r="F6" i="22"/>
  <c r="B25" i="22"/>
  <c r="F5" i="22"/>
  <c r="B24" i="22"/>
  <c r="F7" i="21"/>
  <c r="B26" i="21"/>
  <c r="B22" i="21"/>
  <c r="B21" i="21"/>
  <c r="B19" i="21"/>
  <c r="B18" i="21"/>
  <c r="B17" i="21"/>
  <c r="B16" i="21"/>
  <c r="B10" i="21"/>
  <c r="F9" i="21"/>
  <c r="B28" i="21"/>
  <c r="F8" i="21"/>
  <c r="B27" i="21"/>
  <c r="F6" i="21"/>
  <c r="B25" i="21"/>
  <c r="F5" i="21"/>
  <c r="B24" i="21"/>
  <c r="F4" i="21"/>
  <c r="B23" i="21"/>
  <c r="B22" i="20"/>
  <c r="B21" i="20"/>
  <c r="B19" i="20"/>
  <c r="B18" i="20"/>
  <c r="B17" i="20"/>
  <c r="B16" i="20"/>
  <c r="B10" i="20"/>
  <c r="F9" i="20"/>
  <c r="B28" i="20"/>
  <c r="F8" i="20"/>
  <c r="B27" i="20"/>
  <c r="F7" i="20"/>
  <c r="B26" i="20"/>
  <c r="F6" i="20"/>
  <c r="B25" i="20"/>
  <c r="F5" i="20"/>
  <c r="B24" i="20"/>
  <c r="F4" i="20"/>
  <c r="B23" i="20"/>
  <c r="F5" i="19"/>
  <c r="B24" i="19"/>
  <c r="B22" i="19"/>
  <c r="B21" i="19"/>
  <c r="B19" i="19"/>
  <c r="B18" i="19"/>
  <c r="B17" i="19"/>
  <c r="B16" i="19"/>
  <c r="B10" i="19"/>
  <c r="F9" i="19"/>
  <c r="B28" i="19"/>
  <c r="F8" i="19"/>
  <c r="B27" i="19"/>
  <c r="F7" i="19"/>
  <c r="B26" i="19"/>
  <c r="F6" i="19"/>
  <c r="B25" i="19"/>
  <c r="F4" i="19"/>
  <c r="B23" i="19"/>
  <c r="F8" i="18"/>
  <c r="B27" i="18"/>
  <c r="B22" i="18"/>
  <c r="B21" i="18"/>
  <c r="B19" i="18"/>
  <c r="B18" i="18"/>
  <c r="B17" i="18"/>
  <c r="B16" i="18"/>
  <c r="B10" i="18"/>
  <c r="F9" i="18"/>
  <c r="B28" i="18"/>
  <c r="F7" i="18"/>
  <c r="B26" i="18"/>
  <c r="F6" i="18"/>
  <c r="B25" i="18"/>
  <c r="F5" i="18"/>
  <c r="B24" i="18"/>
  <c r="F4" i="18"/>
  <c r="B23" i="18"/>
  <c r="B22" i="17"/>
  <c r="B21" i="17"/>
  <c r="B19" i="17"/>
  <c r="B18" i="17"/>
  <c r="B17" i="17"/>
  <c r="B16" i="17"/>
  <c r="B10" i="17"/>
  <c r="F9" i="17"/>
  <c r="B28" i="17"/>
  <c r="F8" i="17"/>
  <c r="B27" i="17"/>
  <c r="F7" i="17"/>
  <c r="B26" i="17"/>
  <c r="F6" i="17"/>
  <c r="B25" i="17"/>
  <c r="F5" i="17"/>
  <c r="B24" i="17"/>
  <c r="F4" i="17"/>
  <c r="B23" i="17"/>
  <c r="F6" i="16"/>
  <c r="B25" i="16"/>
  <c r="B22" i="16"/>
  <c r="B21" i="16"/>
  <c r="B19" i="16"/>
  <c r="B18" i="16"/>
  <c r="B17" i="16"/>
  <c r="B16" i="16"/>
  <c r="B10" i="16"/>
  <c r="F9" i="16"/>
  <c r="B28" i="16"/>
  <c r="F8" i="16"/>
  <c r="B27" i="16"/>
  <c r="F7" i="16"/>
  <c r="B26" i="16"/>
  <c r="F5" i="16"/>
  <c r="B24" i="16"/>
  <c r="F4" i="16"/>
  <c r="B23" i="16"/>
  <c r="F9" i="15"/>
  <c r="B28" i="15"/>
  <c r="B22" i="15"/>
  <c r="B21" i="15"/>
  <c r="B19" i="15"/>
  <c r="B18" i="15"/>
  <c r="B17" i="15"/>
  <c r="B16" i="15"/>
  <c r="B10" i="15"/>
  <c r="F8" i="15"/>
  <c r="B27" i="15"/>
  <c r="F7" i="15"/>
  <c r="B26" i="15"/>
  <c r="F6" i="15"/>
  <c r="B25" i="15"/>
  <c r="F5" i="15"/>
  <c r="B24" i="15"/>
  <c r="F4" i="15"/>
  <c r="B23" i="15"/>
  <c r="F4" i="14"/>
  <c r="B23" i="14"/>
  <c r="B22" i="14"/>
  <c r="B21" i="14"/>
  <c r="B19" i="14"/>
  <c r="B18" i="14"/>
  <c r="B17" i="14"/>
  <c r="B16" i="14"/>
  <c r="B10" i="14"/>
  <c r="F9" i="14"/>
  <c r="B28" i="14"/>
  <c r="F8" i="14"/>
  <c r="B27" i="14"/>
  <c r="F7" i="14"/>
  <c r="B26" i="14"/>
  <c r="F6" i="14"/>
  <c r="B25" i="14"/>
  <c r="F5" i="14"/>
  <c r="B24" i="14"/>
  <c r="F7" i="13"/>
  <c r="B26" i="13"/>
  <c r="B22" i="13"/>
  <c r="B21" i="13"/>
  <c r="B19" i="13"/>
  <c r="B18" i="13"/>
  <c r="B17" i="13"/>
  <c r="B16" i="13"/>
  <c r="B10" i="13"/>
  <c r="F9" i="13"/>
  <c r="B28" i="13"/>
  <c r="F8" i="13"/>
  <c r="B27" i="13"/>
  <c r="F6" i="13"/>
  <c r="B25" i="13"/>
  <c r="F5" i="13"/>
  <c r="B24" i="13"/>
  <c r="F4" i="13"/>
  <c r="B23" i="13"/>
  <c r="B22" i="12"/>
  <c r="B21" i="12"/>
  <c r="B19" i="12"/>
  <c r="B18" i="12"/>
  <c r="B17" i="12"/>
  <c r="B16" i="12"/>
  <c r="B10" i="12"/>
  <c r="F9" i="12"/>
  <c r="B28" i="12"/>
  <c r="F8" i="12"/>
  <c r="B27" i="12"/>
  <c r="F7" i="12"/>
  <c r="B26" i="12"/>
  <c r="F6" i="12"/>
  <c r="B25" i="12"/>
  <c r="F5" i="12"/>
  <c r="B24" i="12"/>
  <c r="F4" i="12"/>
  <c r="B23" i="12"/>
  <c r="F5" i="11"/>
  <c r="B24" i="11"/>
  <c r="B22" i="11"/>
  <c r="B21" i="11"/>
  <c r="B19" i="11"/>
  <c r="B18" i="11"/>
  <c r="B17" i="11"/>
  <c r="B16" i="11"/>
  <c r="B10" i="11"/>
  <c r="F9" i="11"/>
  <c r="B28" i="11"/>
  <c r="F8" i="11"/>
  <c r="B27" i="11"/>
  <c r="F7" i="11"/>
  <c r="B26" i="11"/>
  <c r="F6" i="11"/>
  <c r="B25" i="11"/>
  <c r="F4" i="11"/>
  <c r="B23" i="11"/>
  <c r="F8" i="10"/>
  <c r="B27" i="10"/>
  <c r="B22" i="10"/>
  <c r="B21" i="10"/>
  <c r="B19" i="10"/>
  <c r="B18" i="10"/>
  <c r="B17" i="10"/>
  <c r="B16" i="10"/>
  <c r="B10" i="10"/>
  <c r="F9" i="10"/>
  <c r="B28" i="10"/>
  <c r="F7" i="10"/>
  <c r="B26" i="10"/>
  <c r="F6" i="10"/>
  <c r="B25" i="10"/>
  <c r="F5" i="10"/>
  <c r="B24" i="10"/>
  <c r="F4" i="10"/>
  <c r="B23" i="10"/>
  <c r="B22" i="9"/>
  <c r="B21" i="9"/>
  <c r="B19" i="9"/>
  <c r="B18" i="9"/>
  <c r="B17" i="9"/>
  <c r="B16" i="9"/>
  <c r="B10" i="9"/>
  <c r="F9" i="9"/>
  <c r="B28" i="9"/>
  <c r="F8" i="9"/>
  <c r="B27" i="9"/>
  <c r="F7" i="9"/>
  <c r="B26" i="9"/>
  <c r="F6" i="9"/>
  <c r="B25" i="9"/>
  <c r="F5" i="9"/>
  <c r="B24" i="9"/>
  <c r="F4" i="9"/>
  <c r="B23" i="9"/>
  <c r="F6" i="8"/>
  <c r="B25" i="8"/>
  <c r="B22" i="8"/>
  <c r="B21" i="8"/>
  <c r="B19" i="8"/>
  <c r="B18" i="8"/>
  <c r="B17" i="8"/>
  <c r="B16" i="8"/>
  <c r="B10" i="8"/>
  <c r="F9" i="8"/>
  <c r="B28" i="8"/>
  <c r="F8" i="8"/>
  <c r="B27" i="8"/>
  <c r="F7" i="8"/>
  <c r="B26" i="8"/>
  <c r="F5" i="8"/>
  <c r="B24" i="8"/>
  <c r="F4" i="8"/>
  <c r="B23" i="8"/>
  <c r="F9" i="7"/>
  <c r="B28" i="7"/>
  <c r="B22" i="7"/>
  <c r="B21" i="7"/>
  <c r="B19" i="7"/>
  <c r="B18" i="7"/>
  <c r="B17" i="7"/>
  <c r="B16" i="7"/>
  <c r="B10" i="7"/>
  <c r="F8" i="7"/>
  <c r="B27" i="7"/>
  <c r="F7" i="7"/>
  <c r="B26" i="7"/>
  <c r="F6" i="7"/>
  <c r="B25" i="7"/>
  <c r="F5" i="7"/>
  <c r="B24" i="7"/>
  <c r="F4" i="7"/>
  <c r="B23" i="7"/>
  <c r="F4" i="6"/>
  <c r="B23" i="6"/>
  <c r="B22" i="6"/>
  <c r="B21" i="6"/>
  <c r="B19" i="6"/>
  <c r="B18" i="6"/>
  <c r="B17" i="6"/>
  <c r="B16" i="6"/>
  <c r="B10" i="6"/>
  <c r="F9" i="6"/>
  <c r="B28" i="6"/>
  <c r="F8" i="6"/>
  <c r="B27" i="6"/>
  <c r="F7" i="6"/>
  <c r="B26" i="6"/>
  <c r="F6" i="6"/>
  <c r="B25" i="6"/>
  <c r="F5" i="6"/>
  <c r="B24" i="6"/>
  <c r="F5" i="3"/>
  <c r="B24" i="3"/>
  <c r="B22" i="3"/>
  <c r="B21" i="3"/>
  <c r="B19" i="3"/>
  <c r="B18" i="3"/>
  <c r="B17" i="3"/>
  <c r="B16" i="3"/>
  <c r="B10" i="3"/>
  <c r="F9" i="3"/>
  <c r="B28" i="3"/>
  <c r="F8" i="3"/>
  <c r="B27" i="3"/>
  <c r="F7" i="3"/>
  <c r="B26" i="3"/>
  <c r="F6" i="3"/>
  <c r="B25" i="3"/>
  <c r="F4" i="3"/>
  <c r="B23" i="3"/>
  <c r="F8" i="2"/>
  <c r="B27" i="2"/>
  <c r="B22" i="2"/>
  <c r="B21" i="2"/>
  <c r="B19" i="2"/>
  <c r="B18" i="2"/>
  <c r="B17" i="2"/>
  <c r="B16" i="2"/>
  <c r="B10" i="2"/>
  <c r="F9" i="2"/>
  <c r="B28" i="2"/>
  <c r="F7" i="2"/>
  <c r="B26" i="2"/>
  <c r="F6" i="2"/>
  <c r="B25" i="2"/>
  <c r="F5" i="2"/>
  <c r="B24" i="2"/>
  <c r="F4" i="2"/>
  <c r="B23" i="2"/>
</calcChain>
</file>

<file path=xl/sharedStrings.xml><?xml version="1.0" encoding="utf-8"?>
<sst xmlns="http://schemas.openxmlformats.org/spreadsheetml/2006/main" count="9317" uniqueCount="288">
  <si>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</si>
  <si>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</si>
  <si>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</si>
  <si>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</si>
  <si>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</si>
  <si>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</si>
  <si>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</si>
  <si>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</si>
  <si>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</si>
  <si>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</si>
  <si>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</si>
  <si>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</si>
  <si>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</si>
  <si>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</si>
  <si>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</si>
  <si>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</si>
  <si>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</si>
  <si>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</si>
  <si>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</si>
  <si>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</si>
  <si>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</si>
  <si>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</si>
  <si>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</si>
  <si>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</si>
  <si>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</si>
  <si>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</si>
  <si>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</si>
  <si>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</si>
  <si>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</si>
  <si>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</si>
  <si>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</si>
  <si>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</si>
  <si>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</si>
  <si>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</si>
  <si>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</si>
  <si>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</si>
  <si>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</si>
  <si>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</si>
  <si>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</si>
  <si>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</si>
  <si>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</si>
  <si>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</si>
  <si>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</si>
  <si>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</si>
  <si>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</si>
  <si>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</si>
  <si>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</si>
  <si>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</si>
  <si>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</si>
  <si>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</si>
  <si>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</si>
  <si>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</si>
  <si>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</si>
  <si>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</si>
  <si>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</si>
  <si>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</si>
  <si>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</si>
  <si>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</si>
  <si>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</si>
  <si>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</si>
  <si>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</si>
  <si>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</si>
  <si>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</si>
  <si>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</si>
  <si>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</si>
  <si>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</si>
  <si>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</si>
  <si>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</si>
  <si>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</si>
  <si>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</si>
  <si>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</si>
  <si>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</si>
  <si>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</si>
  <si>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</si>
  <si>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</si>
  <si>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</si>
  <si>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</si>
  <si>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Schmid</t>
  </si>
  <si>
    <t>Ein durchschnittlicher Schmid</t>
  </si>
  <si>
    <t>Adliger</t>
  </si>
  <si>
    <t>Ein durchschnittlicher Adliger</t>
  </si>
  <si>
    <t>Ork Schläger</t>
  </si>
  <si>
    <t>Ein Pugilist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</si>
  <si>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</si>
  <si>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</si>
  <si>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</si>
  <si>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</si>
  <si>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</si>
  <si>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</si>
  <si>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</si>
  <si>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</si>
  <si>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</si>
  <si>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</si>
  <si>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</si>
  <si>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</si>
  <si>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</si>
  <si>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</si>
  <si>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</si>
  <si>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</si>
  <si>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</si>
  <si>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</si>
  <si>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</si>
  <si>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</si>
  <si>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</si>
  <si>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</si>
  <si>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</si>
  <si>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</si>
  <si>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</si>
  <si>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</si>
  <si>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</si>
  <si>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</si>
  <si>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</si>
  <si>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</si>
  <si>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</si>
  <si>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</si>
  <si>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</si>
  <si>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</si>
  <si>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</si>
  <si>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</si>
  <si>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</si>
  <si>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</si>
  <si>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</si>
  <si>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</si>
  <si>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</si>
  <si>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</si>
  <si>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</si>
  <si>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</si>
  <si>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</si>
  <si>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</si>
  <si>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</si>
  <si>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</si>
  <si>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</si>
  <si>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Taschendiebstahl</t>
  </si>
  <si>
    <t>CritMargNeg</t>
  </si>
  <si>
    <t>ZustandArme</t>
  </si>
  <si>
    <t>gesamtgew</t>
  </si>
  <si>
    <t>Schlossknacken</t>
  </si>
  <si>
    <t>Waffe1</t>
  </si>
  <si>
    <t>Schwert</t>
  </si>
  <si>
    <t>ZustandGürtel</t>
  </si>
  <si>
    <t>maxgewicht</t>
  </si>
  <si>
    <t>Lying</t>
  </si>
  <si>
    <t>Waffe2</t>
  </si>
  <si>
    <t>Dolch</t>
  </si>
  <si>
    <t>ZustandBeine</t>
  </si>
  <si>
    <t>Belastung</t>
  </si>
  <si>
    <t>Leicht</t>
  </si>
  <si>
    <t>Persuation</t>
  </si>
  <si>
    <t>Waffe3</t>
  </si>
  <si>
    <t>TierHelm</t>
  </si>
  <si>
    <t>Initiative</t>
  </si>
  <si>
    <t>Performance</t>
  </si>
  <si>
    <t>Schild</t>
  </si>
  <si>
    <t>TierBrust</t>
  </si>
  <si>
    <t>Feilschenattr</t>
  </si>
  <si>
    <t>Feilschen</t>
  </si>
  <si>
    <t>SchadenWaffe1</t>
  </si>
  <si>
    <t>TierArme</t>
  </si>
  <si>
    <t>intimidationattr</t>
  </si>
  <si>
    <t>Insight</t>
  </si>
  <si>
    <t>SchadenWaffe2</t>
  </si>
  <si>
    <t>TierGürtel</t>
  </si>
  <si>
    <t>Lucksave</t>
  </si>
  <si>
    <t>Intimidation</t>
  </si>
  <si>
    <t>SchadenWaffe3</t>
  </si>
  <si>
    <t>TierBeine</t>
  </si>
  <si>
    <t>Name</t>
  </si>
  <si>
    <t>Random</t>
  </si>
  <si>
    <t>Swimming</t>
  </si>
  <si>
    <t>Schildwert</t>
  </si>
  <si>
    <t>ArtHelm</t>
  </si>
  <si>
    <t>Keine</t>
  </si>
  <si>
    <t>Health</t>
  </si>
  <si>
    <t>Running</t>
  </si>
  <si>
    <t>Armor</t>
  </si>
  <si>
    <t>ArtBrust</t>
  </si>
  <si>
    <t>Ausdauer</t>
  </si>
  <si>
    <t>Handwerk</t>
  </si>
  <si>
    <t>Helm</t>
  </si>
  <si>
    <t>ArtArme</t>
  </si>
  <si>
    <t>Health Head</t>
  </si>
  <si>
    <t>Alchemie</t>
  </si>
  <si>
    <t>Brust</t>
  </si>
  <si>
    <t>ArtGürtel</t>
  </si>
  <si>
    <t>Health Torso</t>
  </si>
  <si>
    <t>Vehicles</t>
  </si>
  <si>
    <t>Arme</t>
  </si>
  <si>
    <t>ArtBeine</t>
  </si>
  <si>
    <t>Health ArmR</t>
  </si>
  <si>
    <t>Animalhandling</t>
  </si>
  <si>
    <t>Gürtel</t>
  </si>
  <si>
    <t>Health ArmL</t>
  </si>
  <si>
    <t>Survival</t>
  </si>
  <si>
    <t>Beine</t>
  </si>
  <si>
    <t>Health LegR</t>
  </si>
  <si>
    <t>Perception</t>
  </si>
  <si>
    <t>Reittier</t>
  </si>
  <si>
    <t>Health LegL</t>
  </si>
  <si>
    <t>Vergiftung</t>
  </si>
  <si>
    <t>Schlagring</t>
  </si>
  <si>
    <t>Faustmesser</t>
  </si>
  <si>
    <t>Chaq</t>
  </si>
  <si>
    <t>Mittel</t>
  </si>
  <si>
    <t>Streitkolben</t>
  </si>
  <si>
    <t>Armbrust</t>
  </si>
  <si>
    <t>Chlodwig</t>
  </si>
  <si>
    <t>Knüppel</t>
  </si>
  <si>
    <t>Arnest</t>
  </si>
  <si>
    <t>Schwer</t>
  </si>
  <si>
    <t>Kriegshammer</t>
  </si>
  <si>
    <t>Ersilia</t>
  </si>
  <si>
    <t>Axt</t>
  </si>
  <si>
    <t>Speer</t>
  </si>
  <si>
    <t>Alawis</t>
  </si>
  <si>
    <t>Schleuder</t>
  </si>
  <si>
    <t>Flora</t>
  </si>
  <si>
    <t>Bogen</t>
  </si>
  <si>
    <t>Hadufuns</t>
  </si>
  <si>
    <t>Pferd</t>
  </si>
  <si>
    <t>Großschwert</t>
  </si>
  <si>
    <t>Turmschild</t>
  </si>
  <si>
    <t>Fridurich</t>
  </si>
  <si>
    <t>Kleines Schild</t>
  </si>
  <si>
    <t>schild</t>
  </si>
  <si>
    <t>Dietwald</t>
  </si>
  <si>
    <t>Clothar</t>
  </si>
  <si>
    <t>Wignand</t>
  </si>
  <si>
    <t>Wurfmesser</t>
  </si>
  <si>
    <t>Odan</t>
  </si>
  <si>
    <t>Luitolf</t>
  </si>
  <si>
    <t>Bola</t>
  </si>
  <si>
    <t>Hrodeberht</t>
  </si>
  <si>
    <t>Pilum</t>
  </si>
  <si>
    <t>Adalbrand</t>
  </si>
  <si>
    <t>Brulgad</t>
  </si>
  <si>
    <t>Trak</t>
  </si>
  <si>
    <t>Vrioq</t>
  </si>
  <si>
    <t>Enutrof</t>
  </si>
  <si>
    <t>Bibiane</t>
  </si>
  <si>
    <t>Elf</t>
  </si>
  <si>
    <t>GangElf Elite</t>
  </si>
  <si>
    <t>Resistenzen</t>
  </si>
  <si>
    <t>Garreth</t>
  </si>
  <si>
    <t>OrkSehrStarkSchwer</t>
  </si>
  <si>
    <t>ein sehr starker Ork</t>
  </si>
  <si>
    <t>Slerok</t>
  </si>
  <si>
    <t>Unwerter</t>
  </si>
  <si>
    <t>Harmand</t>
  </si>
  <si>
    <t>Ein unwerter animalus</t>
  </si>
  <si>
    <t>Kultist</t>
  </si>
  <si>
    <t>ein Kultist</t>
  </si>
  <si>
    <t>Daud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</si>
  <si>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</si>
  <si>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</si>
  <si>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</si>
  <si>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</si>
  <si>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</si>
  <si>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</si>
  <si>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</si>
  <si>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Kanonier Pirat</t>
  </si>
  <si>
    <t>Artillerist Pirat</t>
  </si>
  <si>
    <t>Muskete</t>
  </si>
  <si>
    <t>Musketier Pirat</t>
  </si>
  <si>
    <t>High Level Pirat mit Muskete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</si>
  <si>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</si>
  <si>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</si>
  <si>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</si>
  <si>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</si>
  <si>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</si>
  <si>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</si>
  <si>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Feuerhand</t>
  </si>
  <si>
    <t>Fredan</t>
  </si>
  <si>
    <t>Menschlich</t>
  </si>
  <si>
    <t>Nakai</t>
  </si>
  <si>
    <t>Kaiserlicher Heiler / Alchemist</t>
  </si>
  <si>
    <t>Braut Tränke und kennt sich mit Verletzungen aus</t>
  </si>
  <si>
    <t>Animalus Frosch</t>
  </si>
  <si>
    <t>Animalus Tiger</t>
  </si>
  <si>
    <t>Animalus mit Frosch Mutation</t>
  </si>
  <si>
    <t>Animalus mit Tiger Mutation</t>
  </si>
  <si>
    <t>Animalus mit Ziegenbock Mutation</t>
  </si>
  <si>
    <t>Animalus Ziegenbock</t>
  </si>
  <si>
    <t>Gift</t>
  </si>
  <si>
    <t>Froschzunge</t>
  </si>
  <si>
    <t>Rogma</t>
  </si>
  <si>
    <t>Bibisch</t>
  </si>
  <si>
    <t>tovika</t>
  </si>
  <si>
    <t>gregor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</si>
</sst>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sz val="10"/>
      <color theme="1"/>
      <name val="Calibri"/>
    </font>
    <font>
      <sz val="11"/>
      <color rgb="FF000000"/>
      <name val="Docs-Calibri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4" fillId="0" borderId="0" xfId="0" applyFont="1"/>
    <xf numFmtId="0" fontId="2" fillId="0" borderId="0" xfId="0" applyFont="1" applyAlignment="1">
      <alignment horizontal="right"/>
    </xf>
    <xf numFmtId="0" fontId="5" fillId="2" borderId="0" xfId="0" applyFont="1" applyFill="1" applyAlignment="1">
      <alignment horizontal="right"/>
    </xf>
    <xf numFmtId="2" fontId="2" fillId="0" borderId="0" xfId="0" applyNumberFormat="1" applyFont="1" applyAlignment="1">
      <alignment horizontal="righ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D59"/>
  <sheetViews>
    <sheetView topLeftCell="A34" workbookViewId="0">
      <selection activeCell="A60" sqref="A60"/>
    </sheetView>
  </sheetViews>
  <sheetFormatPr defaultColWidth="14.44140625" defaultRowHeight="15.75" customHeight="1"/>
  <cols>
    <col min="1" max="1" width="22.7773437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4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3.2">
      <c r="A36" s="3" t="s">
        <v>67</v>
      </c>
      <c r="B36" s="3" t="s">
        <v>68</v>
      </c>
    </row>
    <row r="37" spans="1:2" ht="13.2">
      <c r="A37" s="3" t="s">
        <v>69</v>
      </c>
      <c r="B37" s="3" t="s">
        <v>70</v>
      </c>
    </row>
    <row r="38" spans="1:2" ht="13.2">
      <c r="A38" s="3" t="s">
        <v>71</v>
      </c>
      <c r="B38" s="3" t="s">
        <v>72</v>
      </c>
    </row>
    <row r="39" spans="1:2" ht="13.2">
      <c r="A39" s="3" t="s">
        <v>73</v>
      </c>
      <c r="B39" s="3" t="s">
        <v>74</v>
      </c>
    </row>
    <row r="40" spans="1:2" ht="13.2">
      <c r="A40" s="3" t="s">
        <v>75</v>
      </c>
      <c r="B40" s="3" t="s">
        <v>76</v>
      </c>
    </row>
    <row r="41" spans="1:2" ht="13.2">
      <c r="A41" s="3" t="s">
        <v>77</v>
      </c>
      <c r="B41" s="3" t="s">
        <v>78</v>
      </c>
    </row>
    <row r="42" spans="1:2" ht="13.2">
      <c r="A42" s="3" t="s">
        <v>79</v>
      </c>
      <c r="B42" s="3" t="s">
        <v>80</v>
      </c>
    </row>
    <row r="43" spans="1:2" ht="13.2">
      <c r="A43" s="3" t="s">
        <v>81</v>
      </c>
      <c r="B43" s="3" t="s">
        <v>82</v>
      </c>
    </row>
    <row r="44" spans="1:2" ht="15.75" customHeight="1">
      <c r="A44" s="3" t="s">
        <v>243</v>
      </c>
      <c r="B44" s="3" t="s">
        <v>244</v>
      </c>
    </row>
    <row r="45" spans="1:2" ht="15.75" customHeight="1">
      <c r="A45" s="3" t="s">
        <v>246</v>
      </c>
      <c r="B45" s="3" t="s">
        <v>248</v>
      </c>
    </row>
    <row r="46" spans="1:2" ht="15.75" customHeight="1">
      <c r="A46" s="3" t="s">
        <v>249</v>
      </c>
      <c r="B46" s="3" t="s">
        <v>250</v>
      </c>
    </row>
    <row r="47" spans="1:2" ht="15.75" customHeight="1">
      <c r="A47" s="3" t="s">
        <v>252</v>
      </c>
      <c r="B47" s="3" t="s">
        <v>253</v>
      </c>
    </row>
    <row r="48" spans="1:2" ht="15.75" customHeight="1">
      <c r="A48" s="3" t="s">
        <v>254</v>
      </c>
      <c r="B48" s="3" t="s">
        <v>255</v>
      </c>
    </row>
    <row r="49" spans="1:2" ht="15.75" customHeight="1">
      <c r="A49" s="3" t="s">
        <v>256</v>
      </c>
      <c r="B49" s="3" t="s">
        <v>257</v>
      </c>
    </row>
    <row r="50" spans="1:2" ht="15.75" customHeight="1">
      <c r="A50" t="s">
        <v>258</v>
      </c>
      <c r="B50" s="3" t="s">
        <v>263</v>
      </c>
    </row>
    <row r="51" spans="1:2" ht="15.75" customHeight="1">
      <c r="A51" t="s">
        <v>259</v>
      </c>
      <c r="B51" s="3" t="s">
        <v>260</v>
      </c>
    </row>
    <row r="52" spans="1:2" ht="15.75" customHeight="1">
      <c r="A52" t="s">
        <v>262</v>
      </c>
      <c r="B52" t="s">
        <v>262</v>
      </c>
    </row>
    <row r="53" spans="1:2" ht="15.75" customHeight="1">
      <c r="A53" t="s">
        <v>264</v>
      </c>
      <c r="B53" s="3" t="s">
        <v>265</v>
      </c>
    </row>
    <row r="54" spans="1:2" ht="15.75" customHeight="1">
      <c r="A54" t="s">
        <v>266</v>
      </c>
      <c r="B54" s="3" t="s">
        <v>267</v>
      </c>
    </row>
    <row r="55" spans="1:2" ht="15.75" customHeight="1">
      <c r="A55" t="s">
        <v>268</v>
      </c>
      <c r="B55" s="3" t="s">
        <v>269</v>
      </c>
    </row>
    <row r="56" spans="1:2" ht="15.75" customHeight="1">
      <c r="A56" t="s">
        <v>274</v>
      </c>
      <c r="B56" s="3" t="s">
        <v>275</v>
      </c>
    </row>
    <row r="57" spans="1:2" ht="15.75" customHeight="1">
      <c r="A57" t="s">
        <v>276</v>
      </c>
      <c r="B57" s="3" t="s">
        <v>278</v>
      </c>
    </row>
    <row r="58" spans="1:2" ht="15.75" customHeight="1">
      <c r="A58" t="s">
        <v>277</v>
      </c>
      <c r="B58" s="3" t="s">
        <v>279</v>
      </c>
    </row>
    <row r="59" spans="1:2" ht="15.75" customHeight="1">
      <c r="A59" t="s">
        <v>281</v>
      </c>
      <c r="B59" s="3" t="s">
        <v>280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A30" sqref="A1:I30"/>
    </sheetView>
  </sheetViews>
  <sheetFormatPr defaultColWidth="11.5546875" defaultRowHeight="13.2"/>
  <sheetData>
    <row r="1" spans="1:9" ht="14.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4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275</v>
      </c>
      <c r="G2" s="8" t="s">
        <v>94</v>
      </c>
      <c r="H2" s="10">
        <v>6</v>
      </c>
      <c r="I2" s="6"/>
    </row>
    <row r="3" spans="1:9" ht="14.4">
      <c r="A3" s="8" t="s">
        <v>95</v>
      </c>
      <c r="B3" s="10">
        <v>12</v>
      </c>
      <c r="C3" s="8" t="s">
        <v>96</v>
      </c>
      <c r="D3" s="10">
        <v>34</v>
      </c>
      <c r="E3" s="8" t="s">
        <v>97</v>
      </c>
      <c r="F3" s="10">
        <v>11</v>
      </c>
      <c r="G3" s="8" t="s">
        <v>98</v>
      </c>
      <c r="H3" s="10">
        <v>7</v>
      </c>
      <c r="I3" s="6"/>
    </row>
    <row r="4" spans="1:9" ht="14.4">
      <c r="A4" s="8" t="s">
        <v>99</v>
      </c>
      <c r="B4" s="10">
        <v>10</v>
      </c>
      <c r="C4" s="8" t="s">
        <v>100</v>
      </c>
      <c r="D4" s="10">
        <v>28</v>
      </c>
      <c r="E4" s="8" t="s">
        <v>101</v>
      </c>
      <c r="F4" s="10">
        <f>$F$2*0.2</f>
        <v>55</v>
      </c>
      <c r="G4" s="8" t="s">
        <v>102</v>
      </c>
      <c r="H4" s="10">
        <v>6</v>
      </c>
      <c r="I4" s="6"/>
    </row>
    <row r="5" spans="1:9" ht="14.4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192.5</v>
      </c>
      <c r="G5" s="8" t="s">
        <v>106</v>
      </c>
      <c r="H5" s="10">
        <v>0</v>
      </c>
      <c r="I5" s="6"/>
    </row>
    <row r="6" spans="1:9" ht="14.4">
      <c r="A6" s="8" t="s">
        <v>107</v>
      </c>
      <c r="B6" s="10">
        <v>10</v>
      </c>
      <c r="C6" s="8" t="s">
        <v>108</v>
      </c>
      <c r="D6" s="10">
        <v>34</v>
      </c>
      <c r="E6" s="8" t="s">
        <v>109</v>
      </c>
      <c r="F6" s="10">
        <f t="shared" ref="F6:F7" si="0">$F$2*0.2</f>
        <v>55</v>
      </c>
      <c r="G6" s="8" t="s">
        <v>110</v>
      </c>
      <c r="H6" s="10">
        <v>1</v>
      </c>
      <c r="I6" s="6"/>
    </row>
    <row r="7" spans="1:9" ht="14.4">
      <c r="A7" s="8" t="s">
        <v>111</v>
      </c>
      <c r="B7" s="10">
        <v>11</v>
      </c>
      <c r="C7" s="8" t="s">
        <v>112</v>
      </c>
      <c r="D7" s="10">
        <v>28</v>
      </c>
      <c r="E7" s="8" t="s">
        <v>113</v>
      </c>
      <c r="F7" s="10">
        <f t="shared" si="0"/>
        <v>55</v>
      </c>
      <c r="G7" s="8" t="s">
        <v>114</v>
      </c>
      <c r="H7" s="10">
        <v>1</v>
      </c>
      <c r="I7" s="6"/>
    </row>
    <row r="8" spans="1:9" ht="14.4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68.75</v>
      </c>
      <c r="G8" s="8" t="s">
        <v>118</v>
      </c>
      <c r="H8" s="10">
        <v>1</v>
      </c>
      <c r="I8" s="6"/>
    </row>
    <row r="9" spans="1:9" ht="14.4">
      <c r="A9" s="8" t="s">
        <v>119</v>
      </c>
      <c r="B9" s="10">
        <v>5</v>
      </c>
      <c r="C9" s="8" t="s">
        <v>120</v>
      </c>
      <c r="D9" s="10">
        <v>32</v>
      </c>
      <c r="E9" s="8" t="s">
        <v>121</v>
      </c>
      <c r="F9" s="10">
        <f t="shared" si="1"/>
        <v>68.75</v>
      </c>
      <c r="G9" s="8" t="s">
        <v>122</v>
      </c>
      <c r="H9" s="10">
        <v>0</v>
      </c>
      <c r="I9" s="6"/>
    </row>
    <row r="10" spans="1:9" ht="14.4">
      <c r="A10" s="8" t="s">
        <v>123</v>
      </c>
      <c r="B10" s="10">
        <f>ROUNDUP((B8+B5+B7+B9)/2,0)</f>
        <v>16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4.4">
      <c r="A11" s="8" t="s">
        <v>127</v>
      </c>
      <c r="B11" s="10">
        <v>8</v>
      </c>
      <c r="C11" s="8" t="s">
        <v>128</v>
      </c>
      <c r="D11" s="10">
        <v>27</v>
      </c>
      <c r="E11" s="8" t="s">
        <v>129</v>
      </c>
      <c r="F11" s="10">
        <v>2</v>
      </c>
      <c r="G11" s="8" t="s">
        <v>130</v>
      </c>
      <c r="H11" s="10">
        <v>5</v>
      </c>
      <c r="I11" s="6"/>
    </row>
    <row r="12" spans="1:9" ht="14.4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4.4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138</v>
      </c>
      <c r="G13" s="8" t="s">
        <v>139</v>
      </c>
      <c r="H13" s="10">
        <v>5</v>
      </c>
      <c r="I13" s="6"/>
    </row>
    <row r="14" spans="1:9" ht="14.4">
      <c r="A14" s="8" t="s">
        <v>140</v>
      </c>
      <c r="B14" s="10">
        <v>48</v>
      </c>
      <c r="C14" s="8" t="s">
        <v>141</v>
      </c>
      <c r="D14" s="10">
        <v>31</v>
      </c>
      <c r="E14" s="8" t="s">
        <v>142</v>
      </c>
      <c r="F14" s="8" t="s">
        <v>143</v>
      </c>
      <c r="G14" s="8" t="s">
        <v>144</v>
      </c>
      <c r="H14" s="10">
        <v>6</v>
      </c>
      <c r="I14" s="6"/>
    </row>
    <row r="15" spans="1:9" ht="14.4">
      <c r="A15" s="8" t="s">
        <v>145</v>
      </c>
      <c r="B15" s="8" t="s">
        <v>146</v>
      </c>
      <c r="C15" s="8" t="s">
        <v>147</v>
      </c>
      <c r="D15" s="10">
        <v>26</v>
      </c>
      <c r="E15" s="8" t="s">
        <v>148</v>
      </c>
      <c r="F15" s="8" t="s">
        <v>227</v>
      </c>
      <c r="G15" s="8" t="s">
        <v>149</v>
      </c>
      <c r="H15" s="10">
        <v>1</v>
      </c>
      <c r="I15" s="6"/>
    </row>
    <row r="16" spans="1:9" ht="14.4">
      <c r="A16" s="8" t="s">
        <v>150</v>
      </c>
      <c r="B16" s="10">
        <f>ROUNDUP((B7+B5)/2,0)</f>
        <v>11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4.4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  <c r="I17" s="6"/>
    </row>
    <row r="18" spans="1:9" ht="14.4">
      <c r="A18" s="8" t="s">
        <v>158</v>
      </c>
      <c r="B18" s="10">
        <f>ROUNDUP((B5+B4+B5)/3,0)</f>
        <v>10</v>
      </c>
      <c r="C18" s="8" t="s">
        <v>159</v>
      </c>
      <c r="D18" s="10">
        <v>26</v>
      </c>
      <c r="E18" s="8" t="s">
        <v>160</v>
      </c>
      <c r="F18" s="10">
        <v>12</v>
      </c>
      <c r="G18" s="8" t="s">
        <v>161</v>
      </c>
      <c r="H18" s="10">
        <v>1</v>
      </c>
      <c r="I18" s="6"/>
    </row>
    <row r="19" spans="1:9" ht="14.4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10</v>
      </c>
      <c r="G19" s="8" t="s">
        <v>165</v>
      </c>
      <c r="H19" s="10">
        <v>1</v>
      </c>
      <c r="I19" s="6"/>
    </row>
    <row r="20" spans="1:9" ht="14.4">
      <c r="A20" s="8" t="s">
        <v>166</v>
      </c>
      <c r="B20" s="8" t="s">
        <v>167</v>
      </c>
      <c r="C20" s="8" t="s">
        <v>168</v>
      </c>
      <c r="D20" s="10">
        <v>31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4.4">
      <c r="A21" s="8" t="s">
        <v>172</v>
      </c>
      <c r="B21" s="10">
        <f t="shared" ref="B21:B28" si="2">F2</f>
        <v>275</v>
      </c>
      <c r="C21" s="8" t="s">
        <v>173</v>
      </c>
      <c r="D21" s="10">
        <v>24</v>
      </c>
      <c r="E21" s="8" t="s">
        <v>174</v>
      </c>
      <c r="F21" s="10">
        <f>SUM(F22:F26)</f>
        <v>28.5</v>
      </c>
      <c r="G21" s="8" t="s">
        <v>175</v>
      </c>
      <c r="H21" s="8" t="s">
        <v>171</v>
      </c>
      <c r="I21" s="6"/>
    </row>
    <row r="22" spans="1:9" ht="14.4">
      <c r="A22" s="8" t="s">
        <v>176</v>
      </c>
      <c r="B22" s="10">
        <f t="shared" si="2"/>
        <v>11</v>
      </c>
      <c r="C22" s="8" t="s">
        <v>177</v>
      </c>
      <c r="D22" s="10">
        <v>31</v>
      </c>
      <c r="E22" s="8" t="s">
        <v>178</v>
      </c>
      <c r="F22" s="10">
        <v>3</v>
      </c>
      <c r="G22" s="8" t="s">
        <v>179</v>
      </c>
      <c r="H22" s="8" t="s">
        <v>171</v>
      </c>
      <c r="I22" s="6"/>
    </row>
    <row r="23" spans="1:9" ht="14.4">
      <c r="A23" s="8" t="s">
        <v>180</v>
      </c>
      <c r="B23" s="10">
        <f t="shared" si="2"/>
        <v>55</v>
      </c>
      <c r="C23" s="8" t="s">
        <v>181</v>
      </c>
      <c r="D23" s="10">
        <v>20</v>
      </c>
      <c r="E23" s="8" t="s">
        <v>182</v>
      </c>
      <c r="F23" s="10">
        <v>7.5</v>
      </c>
      <c r="G23" s="8" t="s">
        <v>183</v>
      </c>
      <c r="H23" s="8" t="s">
        <v>171</v>
      </c>
      <c r="I23" s="6"/>
    </row>
    <row r="24" spans="1:9" ht="14.4">
      <c r="A24" s="8" t="s">
        <v>184</v>
      </c>
      <c r="B24" s="10">
        <f t="shared" si="2"/>
        <v>192.5</v>
      </c>
      <c r="C24" s="8" t="s">
        <v>185</v>
      </c>
      <c r="D24" s="10">
        <v>20</v>
      </c>
      <c r="E24" s="8" t="s">
        <v>186</v>
      </c>
      <c r="F24" s="10">
        <v>3</v>
      </c>
      <c r="G24" s="8" t="s">
        <v>187</v>
      </c>
      <c r="H24" s="8" t="s">
        <v>171</v>
      </c>
      <c r="I24" s="6"/>
    </row>
    <row r="25" spans="1:9" ht="14.4">
      <c r="A25" s="8" t="s">
        <v>188</v>
      </c>
      <c r="B25" s="10">
        <f t="shared" si="2"/>
        <v>55</v>
      </c>
      <c r="C25" s="8" t="s">
        <v>189</v>
      </c>
      <c r="D25" s="10">
        <v>20</v>
      </c>
      <c r="E25" s="8" t="s">
        <v>190</v>
      </c>
      <c r="F25" s="10">
        <v>7.5</v>
      </c>
      <c r="G25" s="8"/>
      <c r="H25" s="8"/>
      <c r="I25" s="6"/>
    </row>
    <row r="26" spans="1:9" ht="14.4">
      <c r="A26" s="8" t="s">
        <v>191</v>
      </c>
      <c r="B26" s="10">
        <f t="shared" si="2"/>
        <v>55</v>
      </c>
      <c r="C26" s="8" t="s">
        <v>192</v>
      </c>
      <c r="D26" s="10">
        <v>26</v>
      </c>
      <c r="E26" s="8" t="s">
        <v>193</v>
      </c>
      <c r="F26" s="10">
        <v>7.5</v>
      </c>
      <c r="G26" s="8"/>
      <c r="H26" s="8"/>
      <c r="I26" s="6"/>
    </row>
    <row r="27" spans="1:9" ht="14.4">
      <c r="A27" s="8" t="s">
        <v>194</v>
      </c>
      <c r="B27" s="10">
        <f t="shared" si="2"/>
        <v>68.75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4.4">
      <c r="A28" s="8" t="s">
        <v>197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"/>
  <sheetViews>
    <sheetView workbookViewId="0">
      <selection activeCell="A30" sqref="A1:I30"/>
    </sheetView>
  </sheetViews>
  <sheetFormatPr defaultColWidth="11.5546875" defaultRowHeight="13.2"/>
  <sheetData>
    <row r="1" spans="1:9" ht="14.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4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300</v>
      </c>
      <c r="G2" s="8" t="s">
        <v>94</v>
      </c>
      <c r="H2" s="10">
        <v>7</v>
      </c>
      <c r="I2" s="6"/>
    </row>
    <row r="3" spans="1:9" ht="14.4">
      <c r="A3" s="8" t="s">
        <v>95</v>
      </c>
      <c r="B3" s="10">
        <v>13</v>
      </c>
      <c r="C3" s="8" t="s">
        <v>96</v>
      </c>
      <c r="D3" s="10">
        <v>41</v>
      </c>
      <c r="E3" s="8" t="s">
        <v>97</v>
      </c>
      <c r="F3" s="10">
        <v>12</v>
      </c>
      <c r="G3" s="8" t="s">
        <v>98</v>
      </c>
      <c r="H3" s="10">
        <v>7</v>
      </c>
      <c r="I3" s="6"/>
    </row>
    <row r="4" spans="1:9" ht="14.4">
      <c r="A4" s="8" t="s">
        <v>99</v>
      </c>
      <c r="B4" s="10">
        <v>10</v>
      </c>
      <c r="C4" s="8" t="s">
        <v>100</v>
      </c>
      <c r="D4" s="10">
        <v>28</v>
      </c>
      <c r="E4" s="8" t="s">
        <v>101</v>
      </c>
      <c r="F4" s="10">
        <f>$F$2*0.2</f>
        <v>60</v>
      </c>
      <c r="G4" s="8" t="s">
        <v>102</v>
      </c>
      <c r="H4" s="10">
        <v>6</v>
      </c>
      <c r="I4" s="6"/>
    </row>
    <row r="5" spans="1:9" ht="14.4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210</v>
      </c>
      <c r="G5" s="8" t="s">
        <v>106</v>
      </c>
      <c r="H5" s="10">
        <v>0</v>
      </c>
      <c r="I5" s="6"/>
    </row>
    <row r="6" spans="1:9" ht="14.4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60</v>
      </c>
      <c r="G6" s="8" t="s">
        <v>110</v>
      </c>
      <c r="H6" s="10">
        <v>1</v>
      </c>
      <c r="I6" s="6"/>
    </row>
    <row r="7" spans="1:9" ht="14.4">
      <c r="A7" s="8" t="s">
        <v>111</v>
      </c>
      <c r="B7" s="10">
        <v>11</v>
      </c>
      <c r="C7" s="8" t="s">
        <v>112</v>
      </c>
      <c r="D7" s="10">
        <v>20</v>
      </c>
      <c r="E7" s="8" t="s">
        <v>113</v>
      </c>
      <c r="F7" s="10">
        <f t="shared" si="0"/>
        <v>60</v>
      </c>
      <c r="G7" s="8" t="s">
        <v>114</v>
      </c>
      <c r="H7" s="10">
        <v>1</v>
      </c>
      <c r="I7" s="6"/>
    </row>
    <row r="8" spans="1:9" ht="14.4">
      <c r="A8" s="8" t="s">
        <v>115</v>
      </c>
      <c r="B8" s="10">
        <v>5</v>
      </c>
      <c r="C8" s="8" t="s">
        <v>116</v>
      </c>
      <c r="D8" s="10">
        <v>31</v>
      </c>
      <c r="E8" s="8" t="s">
        <v>117</v>
      </c>
      <c r="F8" s="10">
        <f t="shared" ref="F8:F9" si="1">$F$2*0.25</f>
        <v>75</v>
      </c>
      <c r="G8" s="8" t="s">
        <v>118</v>
      </c>
      <c r="H8" s="10">
        <v>1</v>
      </c>
      <c r="I8" s="6"/>
    </row>
    <row r="9" spans="1:9" ht="14.4">
      <c r="A9" s="8" t="s">
        <v>119</v>
      </c>
      <c r="B9" s="10">
        <v>5</v>
      </c>
      <c r="C9" s="8" t="s">
        <v>120</v>
      </c>
      <c r="D9" s="10">
        <v>32</v>
      </c>
      <c r="E9" s="8" t="s">
        <v>121</v>
      </c>
      <c r="F9" s="10">
        <f t="shared" si="1"/>
        <v>75</v>
      </c>
      <c r="G9" s="8" t="s">
        <v>122</v>
      </c>
      <c r="H9" s="10">
        <v>0</v>
      </c>
      <c r="I9" s="6"/>
    </row>
    <row r="10" spans="1:9" ht="14.4">
      <c r="A10" s="8" t="s">
        <v>123</v>
      </c>
      <c r="B10" s="10">
        <f>ROUNDUP((B8+B5+B7+B9)/2,0)</f>
        <v>16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4.4">
      <c r="A11" s="8" t="s">
        <v>127</v>
      </c>
      <c r="B11" s="10">
        <v>8</v>
      </c>
      <c r="C11" s="8" t="s">
        <v>128</v>
      </c>
      <c r="D11" s="10">
        <v>22</v>
      </c>
      <c r="E11" s="8" t="s">
        <v>129</v>
      </c>
      <c r="F11" s="10">
        <v>2</v>
      </c>
      <c r="G11" s="8" t="s">
        <v>130</v>
      </c>
      <c r="H11" s="10">
        <v>5</v>
      </c>
      <c r="I11" s="6"/>
    </row>
    <row r="12" spans="1:9" ht="14.4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4.4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138</v>
      </c>
      <c r="G13" s="8" t="s">
        <v>139</v>
      </c>
      <c r="H13" s="10">
        <v>5</v>
      </c>
      <c r="I13" s="6"/>
    </row>
    <row r="14" spans="1:9" ht="14.4">
      <c r="A14" s="8" t="s">
        <v>140</v>
      </c>
      <c r="B14" s="10">
        <v>48</v>
      </c>
      <c r="C14" s="8" t="s">
        <v>141</v>
      </c>
      <c r="D14" s="10">
        <v>24</v>
      </c>
      <c r="E14" s="8" t="s">
        <v>142</v>
      </c>
      <c r="F14" s="8" t="s">
        <v>138</v>
      </c>
      <c r="G14" s="8" t="s">
        <v>144</v>
      </c>
      <c r="H14" s="10">
        <v>6</v>
      </c>
      <c r="I14" s="6"/>
    </row>
    <row r="15" spans="1:9" ht="14.4">
      <c r="A15" s="8" t="s">
        <v>145</v>
      </c>
      <c r="B15" s="8" t="s">
        <v>146</v>
      </c>
      <c r="C15" s="8" t="s">
        <v>147</v>
      </c>
      <c r="D15" s="10">
        <v>26</v>
      </c>
      <c r="E15" s="8" t="s">
        <v>148</v>
      </c>
      <c r="F15" s="8" t="s">
        <v>230</v>
      </c>
      <c r="G15" s="8" t="s">
        <v>149</v>
      </c>
      <c r="H15" s="10">
        <v>1</v>
      </c>
      <c r="I15" s="6"/>
    </row>
    <row r="16" spans="1:9" ht="14.4">
      <c r="A16" s="8" t="s">
        <v>150</v>
      </c>
      <c r="B16" s="10">
        <f>ROUNDUP((B7+B5)/2,0)</f>
        <v>11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4.4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  <c r="I17" s="6"/>
    </row>
    <row r="18" spans="1:9" ht="14.4">
      <c r="A18" s="8" t="s">
        <v>158</v>
      </c>
      <c r="B18" s="10">
        <f>ROUNDUP((B5+B4+B5)/3,0)</f>
        <v>10</v>
      </c>
      <c r="C18" s="8" t="s">
        <v>159</v>
      </c>
      <c r="D18" s="10">
        <v>26</v>
      </c>
      <c r="E18" s="8" t="s">
        <v>160</v>
      </c>
      <c r="F18" s="10">
        <v>30</v>
      </c>
      <c r="G18" s="8" t="s">
        <v>161</v>
      </c>
      <c r="H18" s="10">
        <v>1</v>
      </c>
      <c r="I18" s="6"/>
    </row>
    <row r="19" spans="1:9" ht="14.4">
      <c r="A19" s="8" t="s">
        <v>162</v>
      </c>
      <c r="B19" s="10">
        <f>ROUNDUP(B8+B9,0)</f>
        <v>10</v>
      </c>
      <c r="C19" s="8" t="s">
        <v>163</v>
      </c>
      <c r="D19" s="10">
        <v>24</v>
      </c>
      <c r="E19" s="8" t="s">
        <v>164</v>
      </c>
      <c r="F19" s="10">
        <v>0</v>
      </c>
      <c r="G19" s="8" t="s">
        <v>165</v>
      </c>
      <c r="H19" s="10">
        <v>1</v>
      </c>
      <c r="I19" s="6"/>
    </row>
    <row r="20" spans="1:9" ht="14.4">
      <c r="A20" s="8" t="s">
        <v>166</v>
      </c>
      <c r="B20" s="8" t="s">
        <v>167</v>
      </c>
      <c r="C20" s="8" t="s">
        <v>168</v>
      </c>
      <c r="D20" s="10">
        <v>31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4.4">
      <c r="A21" s="8" t="s">
        <v>172</v>
      </c>
      <c r="B21" s="10">
        <f t="shared" ref="B21:B28" si="2">F2</f>
        <v>300</v>
      </c>
      <c r="C21" s="8" t="s">
        <v>173</v>
      </c>
      <c r="D21" s="10">
        <v>31</v>
      </c>
      <c r="E21" s="8" t="s">
        <v>174</v>
      </c>
      <c r="F21" s="10">
        <f>SUM(F22:F26)</f>
        <v>37.5</v>
      </c>
      <c r="G21" s="8" t="s">
        <v>175</v>
      </c>
      <c r="H21" s="8" t="s">
        <v>171</v>
      </c>
      <c r="I21" s="6"/>
    </row>
    <row r="22" spans="1:9" ht="14.4">
      <c r="A22" s="8" t="s">
        <v>176</v>
      </c>
      <c r="B22" s="10">
        <f t="shared" si="2"/>
        <v>12</v>
      </c>
      <c r="C22" s="8" t="s">
        <v>177</v>
      </c>
      <c r="D22" s="10">
        <v>31</v>
      </c>
      <c r="E22" s="8" t="s">
        <v>178</v>
      </c>
      <c r="F22" s="10">
        <v>7.5</v>
      </c>
      <c r="G22" s="8" t="s">
        <v>179</v>
      </c>
      <c r="H22" s="8" t="s">
        <v>171</v>
      </c>
      <c r="I22" s="6"/>
    </row>
    <row r="23" spans="1:9" ht="14.4">
      <c r="A23" s="8" t="s">
        <v>180</v>
      </c>
      <c r="B23" s="10">
        <f t="shared" si="2"/>
        <v>60</v>
      </c>
      <c r="C23" s="8" t="s">
        <v>181</v>
      </c>
      <c r="D23" s="10">
        <v>20</v>
      </c>
      <c r="E23" s="8" t="s">
        <v>182</v>
      </c>
      <c r="F23" s="10">
        <v>7.5</v>
      </c>
      <c r="G23" s="8" t="s">
        <v>183</v>
      </c>
      <c r="H23" s="8" t="s">
        <v>171</v>
      </c>
      <c r="I23" s="6"/>
    </row>
    <row r="24" spans="1:9" ht="14.4">
      <c r="A24" s="8" t="s">
        <v>184</v>
      </c>
      <c r="B24" s="10">
        <f t="shared" si="2"/>
        <v>210</v>
      </c>
      <c r="C24" s="8" t="s">
        <v>185</v>
      </c>
      <c r="D24" s="10">
        <v>20</v>
      </c>
      <c r="E24" s="8" t="s">
        <v>186</v>
      </c>
      <c r="F24" s="10">
        <v>7.5</v>
      </c>
      <c r="G24" s="8" t="s">
        <v>187</v>
      </c>
      <c r="H24" s="8" t="s">
        <v>171</v>
      </c>
      <c r="I24" s="6"/>
    </row>
    <row r="25" spans="1:9" ht="14.4">
      <c r="A25" s="8" t="s">
        <v>188</v>
      </c>
      <c r="B25" s="10">
        <f t="shared" si="2"/>
        <v>60</v>
      </c>
      <c r="C25" s="8" t="s">
        <v>189</v>
      </c>
      <c r="D25" s="10">
        <v>20</v>
      </c>
      <c r="E25" s="8" t="s">
        <v>190</v>
      </c>
      <c r="F25" s="10">
        <v>7.5</v>
      </c>
      <c r="G25" s="8"/>
      <c r="H25" s="8"/>
      <c r="I25" s="6"/>
    </row>
    <row r="26" spans="1:9" ht="14.4">
      <c r="A26" s="8" t="s">
        <v>191</v>
      </c>
      <c r="B26" s="10">
        <f t="shared" si="2"/>
        <v>60</v>
      </c>
      <c r="C26" s="8" t="s">
        <v>192</v>
      </c>
      <c r="D26" s="10">
        <v>26</v>
      </c>
      <c r="E26" s="8" t="s">
        <v>193</v>
      </c>
      <c r="F26" s="10">
        <v>7.5</v>
      </c>
      <c r="G26" s="8"/>
      <c r="H26" s="8"/>
      <c r="I26" s="6"/>
    </row>
    <row r="27" spans="1:9" ht="14.4">
      <c r="A27" s="8" t="s">
        <v>194</v>
      </c>
      <c r="B27" s="10">
        <f t="shared" si="2"/>
        <v>75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4.4">
      <c r="A28" s="8" t="s">
        <v>197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A29" sqref="A1:I29"/>
    </sheetView>
  </sheetViews>
  <sheetFormatPr defaultColWidth="11.5546875" defaultRowHeight="13.2"/>
  <sheetData>
    <row r="1" spans="1:9" ht="14.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4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350</v>
      </c>
      <c r="G2" s="8" t="s">
        <v>94</v>
      </c>
      <c r="H2" s="10">
        <v>7</v>
      </c>
      <c r="I2" s="6"/>
    </row>
    <row r="3" spans="1:9" ht="14.4">
      <c r="A3" s="8" t="s">
        <v>95</v>
      </c>
      <c r="B3" s="10">
        <v>13</v>
      </c>
      <c r="C3" s="8" t="s">
        <v>96</v>
      </c>
      <c r="D3" s="10">
        <v>52</v>
      </c>
      <c r="E3" s="8" t="s">
        <v>97</v>
      </c>
      <c r="F3" s="10">
        <v>13</v>
      </c>
      <c r="G3" s="8" t="s">
        <v>98</v>
      </c>
      <c r="H3" s="10">
        <v>7</v>
      </c>
      <c r="I3" s="6"/>
    </row>
    <row r="4" spans="1:9" ht="14.4">
      <c r="A4" s="8" t="s">
        <v>99</v>
      </c>
      <c r="B4" s="10">
        <v>12</v>
      </c>
      <c r="C4" s="8" t="s">
        <v>100</v>
      </c>
      <c r="D4" s="10">
        <v>34</v>
      </c>
      <c r="E4" s="8" t="s">
        <v>101</v>
      </c>
      <c r="F4" s="10">
        <f>$F$2*0.2</f>
        <v>70</v>
      </c>
      <c r="G4" s="8" t="s">
        <v>102</v>
      </c>
      <c r="H4" s="10">
        <v>7</v>
      </c>
      <c r="I4" s="6"/>
    </row>
    <row r="5" spans="1:9" ht="14.4">
      <c r="A5" s="8" t="s">
        <v>103</v>
      </c>
      <c r="B5" s="10">
        <v>14</v>
      </c>
      <c r="C5" s="8" t="s">
        <v>104</v>
      </c>
      <c r="D5" s="10">
        <v>20</v>
      </c>
      <c r="E5" s="8" t="s">
        <v>105</v>
      </c>
      <c r="F5" s="10">
        <f>$F$2*0.7</f>
        <v>244.99999999999997</v>
      </c>
      <c r="G5" s="8" t="s">
        <v>106</v>
      </c>
      <c r="H5" s="10">
        <v>0</v>
      </c>
      <c r="I5" s="6"/>
    </row>
    <row r="6" spans="1:9" ht="14.4">
      <c r="A6" s="8" t="s">
        <v>107</v>
      </c>
      <c r="B6" s="10">
        <v>11</v>
      </c>
      <c r="C6" s="8" t="s">
        <v>108</v>
      </c>
      <c r="D6" s="10">
        <v>28</v>
      </c>
      <c r="E6" s="8" t="s">
        <v>109</v>
      </c>
      <c r="F6" s="10">
        <f t="shared" ref="F6:F7" si="0">$F$2*0.2</f>
        <v>70</v>
      </c>
      <c r="G6" s="8" t="s">
        <v>110</v>
      </c>
      <c r="H6" s="10">
        <v>1</v>
      </c>
      <c r="I6" s="6"/>
    </row>
    <row r="7" spans="1:9" ht="14.4">
      <c r="A7" s="8" t="s">
        <v>111</v>
      </c>
      <c r="B7" s="10">
        <v>13</v>
      </c>
      <c r="C7" s="8" t="s">
        <v>112</v>
      </c>
      <c r="D7" s="10">
        <v>32</v>
      </c>
      <c r="E7" s="8" t="s">
        <v>113</v>
      </c>
      <c r="F7" s="10">
        <f t="shared" si="0"/>
        <v>70</v>
      </c>
      <c r="G7" s="8" t="s">
        <v>114</v>
      </c>
      <c r="H7" s="10">
        <v>1</v>
      </c>
      <c r="I7" s="6"/>
    </row>
    <row r="8" spans="1:9" ht="14.4">
      <c r="A8" s="8" t="s">
        <v>115</v>
      </c>
      <c r="B8" s="10">
        <v>5</v>
      </c>
      <c r="C8" s="8" t="s">
        <v>116</v>
      </c>
      <c r="D8" s="10">
        <v>41</v>
      </c>
      <c r="E8" s="8" t="s">
        <v>117</v>
      </c>
      <c r="F8" s="10">
        <f t="shared" ref="F8:F9" si="1">$F$2*0.25</f>
        <v>87.5</v>
      </c>
      <c r="G8" s="8" t="s">
        <v>118</v>
      </c>
      <c r="H8" s="10">
        <v>0</v>
      </c>
      <c r="I8" s="6"/>
    </row>
    <row r="9" spans="1:9" ht="14.4">
      <c r="A9" s="8" t="s">
        <v>119</v>
      </c>
      <c r="B9" s="10">
        <v>5</v>
      </c>
      <c r="C9" s="8" t="s">
        <v>120</v>
      </c>
      <c r="D9" s="10">
        <v>47</v>
      </c>
      <c r="E9" s="8" t="s">
        <v>121</v>
      </c>
      <c r="F9" s="10">
        <f t="shared" si="1"/>
        <v>87.5</v>
      </c>
      <c r="G9" s="8" t="s">
        <v>122</v>
      </c>
      <c r="H9" s="10">
        <v>0</v>
      </c>
      <c r="I9" s="6"/>
    </row>
    <row r="10" spans="1:9" ht="14.4">
      <c r="A10" s="8" t="s">
        <v>123</v>
      </c>
      <c r="B10" s="10">
        <f>ROUNDUP((B8+B5+B7+B9)/2,0)</f>
        <v>19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7</v>
      </c>
      <c r="I10" s="6"/>
    </row>
    <row r="11" spans="1:9" ht="14.4">
      <c r="A11" s="8" t="s">
        <v>127</v>
      </c>
      <c r="B11" s="10">
        <v>8</v>
      </c>
      <c r="C11" s="8" t="s">
        <v>128</v>
      </c>
      <c r="D11" s="10">
        <v>27</v>
      </c>
      <c r="E11" s="8" t="s">
        <v>129</v>
      </c>
      <c r="F11" s="10">
        <v>2</v>
      </c>
      <c r="G11" s="8" t="s">
        <v>130</v>
      </c>
      <c r="H11" s="10">
        <v>7</v>
      </c>
      <c r="I11" s="6"/>
    </row>
    <row r="12" spans="1:9" ht="14.4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7</v>
      </c>
      <c r="I12" s="6"/>
    </row>
    <row r="13" spans="1:9" ht="14.4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138</v>
      </c>
      <c r="G13" s="8" t="s">
        <v>139</v>
      </c>
      <c r="H13" s="10">
        <v>7</v>
      </c>
      <c r="I13" s="6"/>
    </row>
    <row r="14" spans="1:9" ht="14.4">
      <c r="A14" s="8" t="s">
        <v>140</v>
      </c>
      <c r="B14" s="10">
        <v>48</v>
      </c>
      <c r="C14" s="8" t="s">
        <v>141</v>
      </c>
      <c r="D14" s="10">
        <v>41</v>
      </c>
      <c r="E14" s="8" t="s">
        <v>142</v>
      </c>
      <c r="F14" s="8" t="s">
        <v>138</v>
      </c>
      <c r="G14" s="8" t="s">
        <v>144</v>
      </c>
      <c r="H14" s="10">
        <v>7</v>
      </c>
      <c r="I14" s="6"/>
    </row>
    <row r="15" spans="1:9" ht="14.4">
      <c r="A15" s="8" t="s">
        <v>145</v>
      </c>
      <c r="B15" s="8" t="s">
        <v>146</v>
      </c>
      <c r="C15" s="8" t="s">
        <v>147</v>
      </c>
      <c r="D15" s="10">
        <v>31</v>
      </c>
      <c r="E15" s="8" t="s">
        <v>148</v>
      </c>
      <c r="F15" s="8" t="s">
        <v>261</v>
      </c>
      <c r="G15" s="8" t="s">
        <v>149</v>
      </c>
      <c r="H15" s="10">
        <v>1</v>
      </c>
      <c r="I15" s="6"/>
    </row>
    <row r="16" spans="1:9" ht="14.4">
      <c r="A16" s="8" t="s">
        <v>150</v>
      </c>
      <c r="B16" s="10">
        <f>ROUNDUP((B7+B5)/2,0)</f>
        <v>14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4.4">
      <c r="A17" s="8" t="s">
        <v>154</v>
      </c>
      <c r="B17" s="10">
        <f>ROUNDUP((B6+B6+B4)/3,0)</f>
        <v>12</v>
      </c>
      <c r="C17" s="8" t="s">
        <v>155</v>
      </c>
      <c r="D17" s="10">
        <v>26</v>
      </c>
      <c r="E17" s="8" t="s">
        <v>156</v>
      </c>
      <c r="F17" s="10">
        <v>30</v>
      </c>
      <c r="G17" s="8" t="s">
        <v>157</v>
      </c>
      <c r="H17" s="10">
        <v>1</v>
      </c>
      <c r="I17" s="6"/>
    </row>
    <row r="18" spans="1:9" ht="14.4">
      <c r="A18" s="8" t="s">
        <v>158</v>
      </c>
      <c r="B18" s="10">
        <f>ROUNDUP((B5+B4+B5)/3,0)</f>
        <v>14</v>
      </c>
      <c r="C18" s="8" t="s">
        <v>159</v>
      </c>
      <c r="D18" s="10">
        <v>34</v>
      </c>
      <c r="E18" s="8" t="s">
        <v>160</v>
      </c>
      <c r="F18" s="10">
        <v>12</v>
      </c>
      <c r="G18" s="8" t="s">
        <v>161</v>
      </c>
      <c r="H18" s="10">
        <v>1</v>
      </c>
      <c r="I18" s="6"/>
    </row>
    <row r="19" spans="1:9" ht="14.4">
      <c r="A19" s="8" t="s">
        <v>162</v>
      </c>
      <c r="B19" s="10">
        <f>ROUNDUP(B8+B9,0)</f>
        <v>10</v>
      </c>
      <c r="C19" s="8" t="s">
        <v>163</v>
      </c>
      <c r="D19" s="10">
        <v>30</v>
      </c>
      <c r="E19" s="8" t="s">
        <v>164</v>
      </c>
      <c r="F19" s="10">
        <v>69</v>
      </c>
      <c r="G19" s="8" t="s">
        <v>165</v>
      </c>
      <c r="H19" s="10">
        <v>1</v>
      </c>
      <c r="I19" s="6"/>
    </row>
    <row r="20" spans="1:9" ht="14.4">
      <c r="A20" s="8" t="s">
        <v>166</v>
      </c>
      <c r="B20" s="8" t="s">
        <v>167</v>
      </c>
      <c r="C20" s="8" t="s">
        <v>168</v>
      </c>
      <c r="D20" s="10">
        <v>31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4.4">
      <c r="A21" s="8" t="s">
        <v>172</v>
      </c>
      <c r="B21" s="10">
        <f t="shared" ref="B21:B28" si="2">F2</f>
        <v>350</v>
      </c>
      <c r="C21" s="8" t="s">
        <v>173</v>
      </c>
      <c r="D21" s="10">
        <v>34</v>
      </c>
      <c r="E21" s="8" t="s">
        <v>174</v>
      </c>
      <c r="F21" s="10">
        <f>SUM(F22:F26)</f>
        <v>30</v>
      </c>
      <c r="G21" s="8" t="s">
        <v>175</v>
      </c>
      <c r="H21" s="8" t="s">
        <v>171</v>
      </c>
      <c r="I21" s="6"/>
    </row>
    <row r="22" spans="1:9" ht="14.4">
      <c r="A22" s="8" t="s">
        <v>176</v>
      </c>
      <c r="B22" s="10">
        <f t="shared" si="2"/>
        <v>13</v>
      </c>
      <c r="C22" s="8" t="s">
        <v>177</v>
      </c>
      <c r="D22" s="10">
        <v>21</v>
      </c>
      <c r="E22" s="8" t="s">
        <v>178</v>
      </c>
      <c r="F22" s="10">
        <v>6</v>
      </c>
      <c r="G22" s="8" t="s">
        <v>179</v>
      </c>
      <c r="H22" s="8" t="s">
        <v>171</v>
      </c>
      <c r="I22" s="6"/>
    </row>
    <row r="23" spans="1:9" ht="14.4">
      <c r="A23" s="8" t="s">
        <v>180</v>
      </c>
      <c r="B23" s="10">
        <f t="shared" si="2"/>
        <v>70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171</v>
      </c>
      <c r="I23" s="6"/>
    </row>
    <row r="24" spans="1:9" ht="14.4">
      <c r="A24" s="8" t="s">
        <v>184</v>
      </c>
      <c r="B24" s="10">
        <f t="shared" si="2"/>
        <v>244.99999999999997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171</v>
      </c>
      <c r="I24" s="6"/>
    </row>
    <row r="25" spans="1:9" ht="14.4">
      <c r="A25" s="8" t="s">
        <v>188</v>
      </c>
      <c r="B25" s="10">
        <f t="shared" si="2"/>
        <v>70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</row>
    <row r="26" spans="1:9" ht="14.4">
      <c r="A26" s="8" t="s">
        <v>191</v>
      </c>
      <c r="B26" s="10">
        <f t="shared" si="2"/>
        <v>70</v>
      </c>
      <c r="C26" s="8" t="s">
        <v>192</v>
      </c>
      <c r="D26" s="10">
        <v>36</v>
      </c>
      <c r="E26" s="8" t="s">
        <v>193</v>
      </c>
      <c r="F26" s="10">
        <v>6</v>
      </c>
      <c r="G26" s="8"/>
      <c r="H26" s="8"/>
      <c r="I26" s="6"/>
    </row>
    <row r="27" spans="1:9" ht="14.4">
      <c r="A27" s="8" t="s">
        <v>194</v>
      </c>
      <c r="B27" s="10">
        <f t="shared" si="2"/>
        <v>87.5</v>
      </c>
      <c r="C27" s="8" t="s">
        <v>195</v>
      </c>
      <c r="D27" s="10">
        <v>41</v>
      </c>
      <c r="E27" s="8" t="s">
        <v>196</v>
      </c>
      <c r="F27" s="8"/>
      <c r="G27" s="8"/>
      <c r="H27" s="8"/>
      <c r="I27" s="6"/>
    </row>
    <row r="28" spans="1:9" ht="14.4">
      <c r="A28" s="8" t="s">
        <v>197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32"/>
  <sheetViews>
    <sheetView workbookViewId="0">
      <selection activeCell="D22" sqref="D22"/>
    </sheetView>
  </sheetViews>
  <sheetFormatPr defaultColWidth="14.44140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15</v>
      </c>
      <c r="C2" s="8" t="s">
        <v>92</v>
      </c>
      <c r="D2" s="10">
        <v>45</v>
      </c>
      <c r="E2" s="8" t="s">
        <v>93</v>
      </c>
      <c r="F2" s="10">
        <v>350</v>
      </c>
      <c r="G2" s="8" t="s">
        <v>94</v>
      </c>
      <c r="H2" s="10">
        <v>10</v>
      </c>
      <c r="I2" s="6"/>
      <c r="J2" s="6"/>
    </row>
    <row r="3" spans="1:10" ht="15.75" customHeight="1">
      <c r="A3" s="8" t="s">
        <v>95</v>
      </c>
      <c r="B3" s="10">
        <v>14</v>
      </c>
      <c r="C3" s="8" t="s">
        <v>96</v>
      </c>
      <c r="D3" s="10">
        <v>60</v>
      </c>
      <c r="E3" s="8" t="s">
        <v>97</v>
      </c>
      <c r="F3" s="10">
        <v>15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60</v>
      </c>
      <c r="E4" s="8" t="s">
        <v>101</v>
      </c>
      <c r="F4" s="10">
        <f>$F$2*0.2</f>
        <v>70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16</v>
      </c>
      <c r="C5" s="8" t="s">
        <v>104</v>
      </c>
      <c r="D5" s="10">
        <v>56</v>
      </c>
      <c r="E5" s="8" t="s">
        <v>105</v>
      </c>
      <c r="F5" s="10">
        <f>$F$2*0.7</f>
        <v>244.99999999999997</v>
      </c>
      <c r="G5" s="8" t="s">
        <v>106</v>
      </c>
      <c r="H5" s="10">
        <v>10</v>
      </c>
      <c r="I5" s="6"/>
      <c r="J5" s="6"/>
    </row>
    <row r="6" spans="1:10" ht="15.75" customHeight="1">
      <c r="A6" s="8" t="s">
        <v>107</v>
      </c>
      <c r="B6" s="10">
        <v>11</v>
      </c>
      <c r="C6" s="8" t="s">
        <v>108</v>
      </c>
      <c r="D6" s="10">
        <v>20</v>
      </c>
      <c r="E6" s="8" t="s">
        <v>109</v>
      </c>
      <c r="F6" s="10">
        <f t="shared" ref="F6:F7" si="0">$F$2*0.2</f>
        <v>70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14</v>
      </c>
      <c r="C7" s="8" t="s">
        <v>112</v>
      </c>
      <c r="D7" s="10">
        <v>20</v>
      </c>
      <c r="E7" s="8" t="s">
        <v>113</v>
      </c>
      <c r="F7" s="10">
        <f t="shared" si="0"/>
        <v>70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24</v>
      </c>
      <c r="E8" s="8" t="s">
        <v>117</v>
      </c>
      <c r="F8" s="10">
        <f t="shared" ref="F8:F9" si="1">$F$2*0.25</f>
        <v>87.5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6</v>
      </c>
      <c r="C9" s="8" t="s">
        <v>120</v>
      </c>
      <c r="D9" s="10">
        <v>71</v>
      </c>
      <c r="E9" s="8" t="s">
        <v>121</v>
      </c>
      <c r="F9" s="10">
        <f t="shared" si="1"/>
        <v>87.5</v>
      </c>
      <c r="G9" s="8" t="s">
        <v>122</v>
      </c>
      <c r="H9" s="10">
        <v>2</v>
      </c>
      <c r="I9" s="6"/>
      <c r="J9" s="6"/>
    </row>
    <row r="10" spans="1:10" ht="15.75" customHeight="1">
      <c r="A10" s="8" t="s">
        <v>123</v>
      </c>
      <c r="B10" s="10">
        <f>ROUNDUP((B8+B5+B7+B9)/2,0)</f>
        <v>21</v>
      </c>
      <c r="C10" s="8" t="s">
        <v>124</v>
      </c>
      <c r="D10" s="10">
        <v>66</v>
      </c>
      <c r="E10" s="8" t="s">
        <v>125</v>
      </c>
      <c r="F10" s="8" t="s">
        <v>2</v>
      </c>
      <c r="G10" s="8" t="s">
        <v>126</v>
      </c>
      <c r="H10" s="10">
        <v>8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53</v>
      </c>
      <c r="E11" s="8" t="s">
        <v>129</v>
      </c>
      <c r="F11" s="10">
        <v>2</v>
      </c>
      <c r="G11" s="8" t="s">
        <v>130</v>
      </c>
      <c r="H11" s="10">
        <v>8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8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8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22</v>
      </c>
      <c r="E14" s="8" t="s">
        <v>142</v>
      </c>
      <c r="F14" s="8" t="s">
        <v>143</v>
      </c>
      <c r="G14" s="8" t="s">
        <v>144</v>
      </c>
      <c r="H14" s="10">
        <v>8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23</v>
      </c>
      <c r="E15" s="8" t="s">
        <v>148</v>
      </c>
      <c r="F15" s="8"/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15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78</v>
      </c>
      <c r="E18" s="8" t="s">
        <v>160</v>
      </c>
      <c r="F18" s="10">
        <v>12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11</v>
      </c>
      <c r="C19" s="8" t="s">
        <v>163</v>
      </c>
      <c r="D19" s="10">
        <v>54</v>
      </c>
      <c r="E19" s="8" t="s">
        <v>164</v>
      </c>
      <c r="F19" s="10">
        <v>0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271</v>
      </c>
      <c r="C20" s="8" t="s">
        <v>168</v>
      </c>
      <c r="D20" s="10">
        <v>23</v>
      </c>
      <c r="E20" s="8" t="s">
        <v>169</v>
      </c>
      <c r="F20" s="10">
        <v>30</v>
      </c>
      <c r="G20" s="8" t="s">
        <v>170</v>
      </c>
      <c r="H20" s="8" t="s">
        <v>202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350</v>
      </c>
      <c r="C21" s="8" t="s">
        <v>173</v>
      </c>
      <c r="D21" s="10">
        <v>66</v>
      </c>
      <c r="E21" s="8" t="s">
        <v>174</v>
      </c>
      <c r="F21" s="10">
        <v>24</v>
      </c>
      <c r="G21" s="8" t="s">
        <v>175</v>
      </c>
      <c r="H21" s="8" t="s">
        <v>202</v>
      </c>
      <c r="I21" s="6"/>
      <c r="J21" s="6"/>
    </row>
    <row r="22" spans="1:10" ht="15.75" customHeight="1">
      <c r="A22" s="8" t="s">
        <v>176</v>
      </c>
      <c r="B22" s="10">
        <f t="shared" si="2"/>
        <v>15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202</v>
      </c>
      <c r="I22" s="6"/>
      <c r="J22" s="6"/>
    </row>
    <row r="23" spans="1:10" ht="15.75" customHeight="1">
      <c r="A23" s="8" t="s">
        <v>180</v>
      </c>
      <c r="B23" s="10">
        <f t="shared" si="2"/>
        <v>70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202</v>
      </c>
      <c r="I23" s="6"/>
      <c r="J23" s="6"/>
    </row>
    <row r="24" spans="1:10" ht="15.75" customHeight="1">
      <c r="A24" s="8" t="s">
        <v>184</v>
      </c>
      <c r="B24" s="10">
        <f t="shared" si="2"/>
        <v>244.99999999999997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202</v>
      </c>
      <c r="I24" s="6"/>
      <c r="J24" s="6"/>
    </row>
    <row r="25" spans="1:10" ht="15.75" customHeight="1">
      <c r="A25" s="8" t="s">
        <v>188</v>
      </c>
      <c r="B25" s="10">
        <f t="shared" si="2"/>
        <v>70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70</v>
      </c>
      <c r="C26" s="8" t="s">
        <v>192</v>
      </c>
      <c r="D26" s="10">
        <v>66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87.5</v>
      </c>
      <c r="C27" s="8" t="s">
        <v>195</v>
      </c>
      <c r="D27" s="10">
        <v>57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J32"/>
  <sheetViews>
    <sheetView workbookViewId="0">
      <selection activeCell="F37" sqref="F37"/>
    </sheetView>
  </sheetViews>
  <sheetFormatPr defaultColWidth="14.44140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25</v>
      </c>
      <c r="C2" s="8" t="s">
        <v>92</v>
      </c>
      <c r="D2" s="10">
        <v>60</v>
      </c>
      <c r="E2" s="8" t="s">
        <v>93</v>
      </c>
      <c r="F2" s="10">
        <v>700</v>
      </c>
      <c r="G2" s="8" t="s">
        <v>94</v>
      </c>
      <c r="H2" s="10">
        <v>20</v>
      </c>
      <c r="I2" s="6"/>
      <c r="J2" s="6"/>
    </row>
    <row r="3" spans="1:10" ht="15.75" customHeight="1">
      <c r="A3" s="8" t="s">
        <v>95</v>
      </c>
      <c r="B3" s="10">
        <v>19</v>
      </c>
      <c r="C3" s="8" t="s">
        <v>96</v>
      </c>
      <c r="D3" s="10">
        <v>95</v>
      </c>
      <c r="E3" s="8" t="s">
        <v>97</v>
      </c>
      <c r="F3" s="10">
        <v>15</v>
      </c>
      <c r="G3" s="8" t="s">
        <v>98</v>
      </c>
      <c r="H3" s="10">
        <v>20</v>
      </c>
      <c r="I3" s="6"/>
      <c r="J3" s="6"/>
    </row>
    <row r="4" spans="1:10" ht="15.75" customHeight="1">
      <c r="A4" s="8" t="s">
        <v>99</v>
      </c>
      <c r="B4" s="10">
        <v>8</v>
      </c>
      <c r="C4" s="8" t="s">
        <v>100</v>
      </c>
      <c r="D4" s="10">
        <v>90</v>
      </c>
      <c r="E4" s="8" t="s">
        <v>101</v>
      </c>
      <c r="F4" s="10">
        <f>$F$2*0.2</f>
        <v>140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21</v>
      </c>
      <c r="C5" s="8" t="s">
        <v>104</v>
      </c>
      <c r="D5" s="10">
        <v>75</v>
      </c>
      <c r="E5" s="8" t="s">
        <v>105</v>
      </c>
      <c r="F5" s="10">
        <f>$F$2*0.7</f>
        <v>489.99999999999994</v>
      </c>
      <c r="G5" s="8" t="s">
        <v>106</v>
      </c>
      <c r="H5" s="10">
        <v>20</v>
      </c>
      <c r="I5" s="6"/>
      <c r="J5" s="6"/>
    </row>
    <row r="6" spans="1:10" ht="15.75" customHeight="1">
      <c r="A6" s="8" t="s">
        <v>107</v>
      </c>
      <c r="B6" s="10">
        <v>13</v>
      </c>
      <c r="C6" s="8" t="s">
        <v>108</v>
      </c>
      <c r="D6" s="10">
        <v>30</v>
      </c>
      <c r="E6" s="8" t="s">
        <v>109</v>
      </c>
      <c r="F6" s="10">
        <f t="shared" ref="F6:F7" si="0">$F$2*0.2</f>
        <v>140</v>
      </c>
      <c r="G6" s="8" t="s">
        <v>110</v>
      </c>
      <c r="H6" s="10">
        <v>4</v>
      </c>
      <c r="I6" s="6"/>
      <c r="J6" s="6"/>
    </row>
    <row r="7" spans="1:10" ht="15.75" customHeight="1">
      <c r="A7" s="8" t="s">
        <v>111</v>
      </c>
      <c r="B7" s="10">
        <v>16</v>
      </c>
      <c r="C7" s="8" t="s">
        <v>112</v>
      </c>
      <c r="D7" s="10">
        <v>20</v>
      </c>
      <c r="E7" s="8" t="s">
        <v>113</v>
      </c>
      <c r="F7" s="10">
        <f t="shared" si="0"/>
        <v>140</v>
      </c>
      <c r="G7" s="8" t="s">
        <v>114</v>
      </c>
      <c r="H7" s="10">
        <v>4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71</v>
      </c>
      <c r="E8" s="8" t="s">
        <v>117</v>
      </c>
      <c r="F8" s="10">
        <f t="shared" ref="F8:F9" si="1">$F$2*0.25</f>
        <v>175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8</v>
      </c>
      <c r="C9" s="8" t="s">
        <v>120</v>
      </c>
      <c r="D9" s="10">
        <v>71</v>
      </c>
      <c r="E9" s="8" t="s">
        <v>121</v>
      </c>
      <c r="F9" s="10">
        <f t="shared" si="1"/>
        <v>175</v>
      </c>
      <c r="G9" s="8" t="s">
        <v>122</v>
      </c>
      <c r="H9" s="10">
        <v>4</v>
      </c>
      <c r="I9" s="6"/>
      <c r="J9" s="6"/>
    </row>
    <row r="10" spans="1:10" ht="15.75" customHeight="1">
      <c r="A10" s="8" t="s">
        <v>123</v>
      </c>
      <c r="B10" s="10">
        <f>ROUNDUP((B8+B5+B7+B9)/2,0)</f>
        <v>25</v>
      </c>
      <c r="C10" s="8" t="s">
        <v>124</v>
      </c>
      <c r="D10" s="10">
        <v>80</v>
      </c>
      <c r="E10" s="8" t="s">
        <v>125</v>
      </c>
      <c r="F10" s="8" t="s">
        <v>272</v>
      </c>
      <c r="G10" s="8" t="s">
        <v>126</v>
      </c>
      <c r="H10" s="10">
        <v>20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53</v>
      </c>
      <c r="E11" s="8" t="s">
        <v>129</v>
      </c>
      <c r="F11" s="10">
        <v>3</v>
      </c>
      <c r="G11" s="8" t="s">
        <v>130</v>
      </c>
      <c r="H11" s="10">
        <v>20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3</v>
      </c>
      <c r="G12" s="8" t="s">
        <v>134</v>
      </c>
      <c r="H12" s="10">
        <v>20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219</v>
      </c>
      <c r="G13" s="8" t="s">
        <v>139</v>
      </c>
      <c r="H13" s="10">
        <v>20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22</v>
      </c>
      <c r="E14" s="8" t="s">
        <v>142</v>
      </c>
      <c r="F14" s="8" t="s">
        <v>143</v>
      </c>
      <c r="G14" s="8" t="s">
        <v>144</v>
      </c>
      <c r="H14" s="10">
        <v>20</v>
      </c>
      <c r="I14" s="6"/>
      <c r="J14" s="6"/>
    </row>
    <row r="15" spans="1:10" ht="15.75" customHeight="1">
      <c r="A15" s="8" t="s">
        <v>145</v>
      </c>
      <c r="B15" s="8" t="s">
        <v>202</v>
      </c>
      <c r="C15" s="8" t="s">
        <v>147</v>
      </c>
      <c r="D15" s="10">
        <v>23</v>
      </c>
      <c r="E15" s="8" t="s">
        <v>148</v>
      </c>
      <c r="F15" s="8"/>
      <c r="G15" s="8" t="s">
        <v>149</v>
      </c>
      <c r="H15" s="10">
        <v>4</v>
      </c>
      <c r="I15" s="6"/>
      <c r="J15" s="6"/>
    </row>
    <row r="16" spans="1:10" ht="15.75" customHeight="1">
      <c r="A16" s="8" t="s">
        <v>150</v>
      </c>
      <c r="B16" s="10">
        <f>ROUNDUP((B7+B5)/2,0)</f>
        <v>19</v>
      </c>
      <c r="C16" s="8" t="s">
        <v>151</v>
      </c>
      <c r="D16" s="10">
        <v>20</v>
      </c>
      <c r="E16" s="8" t="s">
        <v>152</v>
      </c>
      <c r="F16" s="8" t="s">
        <v>220</v>
      </c>
      <c r="G16" s="8" t="s">
        <v>153</v>
      </c>
      <c r="H16" s="10">
        <v>4</v>
      </c>
      <c r="I16" s="6"/>
      <c r="J16" s="6"/>
    </row>
    <row r="17" spans="1:10" ht="15.75" customHeight="1">
      <c r="A17" s="8" t="s">
        <v>154</v>
      </c>
      <c r="B17" s="10">
        <f>ROUNDUP((B6+B6+B4)/3,0)</f>
        <v>12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4</v>
      </c>
      <c r="I17" s="6"/>
      <c r="J17" s="6"/>
    </row>
    <row r="18" spans="1:10" ht="15.75" customHeight="1">
      <c r="A18" s="8" t="s">
        <v>158</v>
      </c>
      <c r="B18" s="10">
        <f>ROUNDUP((B5+B4+B5)/3,0)</f>
        <v>17</v>
      </c>
      <c r="C18" s="8" t="s">
        <v>159</v>
      </c>
      <c r="D18" s="10">
        <v>30</v>
      </c>
      <c r="E18" s="8" t="s">
        <v>160</v>
      </c>
      <c r="F18" s="10">
        <v>12</v>
      </c>
      <c r="G18" s="8" t="s">
        <v>161</v>
      </c>
      <c r="H18" s="10">
        <v>4</v>
      </c>
      <c r="I18" s="6"/>
      <c r="J18" s="6"/>
    </row>
    <row r="19" spans="1:10" ht="15.75" customHeight="1">
      <c r="A19" s="8" t="s">
        <v>162</v>
      </c>
      <c r="B19" s="10">
        <f>ROUNDUP(B8+B9,0)</f>
        <v>13</v>
      </c>
      <c r="C19" s="8" t="s">
        <v>163</v>
      </c>
      <c r="D19" s="10">
        <v>100</v>
      </c>
      <c r="E19" s="8" t="s">
        <v>164</v>
      </c>
      <c r="F19" s="10">
        <v>0</v>
      </c>
      <c r="G19" s="8" t="s">
        <v>165</v>
      </c>
      <c r="H19" s="10">
        <v>4</v>
      </c>
      <c r="I19" s="6"/>
      <c r="J19" s="6"/>
    </row>
    <row r="20" spans="1:10" ht="15.75" customHeight="1">
      <c r="A20" s="8" t="s">
        <v>166</v>
      </c>
      <c r="B20" s="8" t="s">
        <v>273</v>
      </c>
      <c r="C20" s="8" t="s">
        <v>168</v>
      </c>
      <c r="D20" s="10">
        <v>96</v>
      </c>
      <c r="E20" s="8" t="s">
        <v>169</v>
      </c>
      <c r="F20" s="10">
        <v>30</v>
      </c>
      <c r="G20" s="8" t="s">
        <v>170</v>
      </c>
      <c r="H20" s="8" t="s">
        <v>208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700</v>
      </c>
      <c r="C21" s="8" t="s">
        <v>173</v>
      </c>
      <c r="D21" s="10">
        <v>66</v>
      </c>
      <c r="E21" s="8" t="s">
        <v>174</v>
      </c>
      <c r="F21" s="10">
        <v>24</v>
      </c>
      <c r="G21" s="8" t="s">
        <v>175</v>
      </c>
      <c r="H21" s="8" t="s">
        <v>208</v>
      </c>
      <c r="I21" s="6"/>
      <c r="J21" s="6"/>
    </row>
    <row r="22" spans="1:10" ht="15.75" customHeight="1">
      <c r="A22" s="8" t="s">
        <v>176</v>
      </c>
      <c r="B22" s="10">
        <f t="shared" si="2"/>
        <v>15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208</v>
      </c>
      <c r="I22" s="6"/>
      <c r="J22" s="6"/>
    </row>
    <row r="23" spans="1:10" ht="15.75" customHeight="1">
      <c r="A23" s="8" t="s">
        <v>180</v>
      </c>
      <c r="B23" s="10">
        <f t="shared" si="2"/>
        <v>140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208</v>
      </c>
      <c r="I23" s="6"/>
      <c r="J23" s="6"/>
    </row>
    <row r="24" spans="1:10" ht="15.75" customHeight="1">
      <c r="A24" s="8" t="s">
        <v>184</v>
      </c>
      <c r="B24" s="10">
        <f t="shared" si="2"/>
        <v>489.99999999999994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208</v>
      </c>
      <c r="I24" s="6"/>
      <c r="J24" s="6"/>
    </row>
    <row r="25" spans="1:10" ht="15.75" customHeight="1">
      <c r="A25" s="8" t="s">
        <v>188</v>
      </c>
      <c r="B25" s="10">
        <f t="shared" si="2"/>
        <v>140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140</v>
      </c>
      <c r="C26" s="8" t="s">
        <v>192</v>
      </c>
      <c r="D26" s="10">
        <v>66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175</v>
      </c>
      <c r="C27" s="8" t="s">
        <v>195</v>
      </c>
      <c r="D27" s="10">
        <v>57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175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J32"/>
  <sheetViews>
    <sheetView workbookViewId="0">
      <selection activeCell="B2" sqref="B2"/>
    </sheetView>
  </sheetViews>
  <sheetFormatPr defaultColWidth="14.44140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15</v>
      </c>
      <c r="C2" s="8" t="s">
        <v>92</v>
      </c>
      <c r="D2" s="10">
        <v>45</v>
      </c>
      <c r="E2" s="8" t="s">
        <v>93</v>
      </c>
      <c r="F2" s="10">
        <v>450</v>
      </c>
      <c r="G2" s="8" t="s">
        <v>94</v>
      </c>
      <c r="H2" s="10">
        <v>10</v>
      </c>
      <c r="I2" s="6"/>
      <c r="J2" s="6"/>
    </row>
    <row r="3" spans="1:10" ht="15.75" customHeight="1">
      <c r="A3" s="8" t="s">
        <v>95</v>
      </c>
      <c r="B3" s="10">
        <v>14</v>
      </c>
      <c r="C3" s="8" t="s">
        <v>96</v>
      </c>
      <c r="D3" s="10">
        <v>72</v>
      </c>
      <c r="E3" s="8" t="s">
        <v>97</v>
      </c>
      <c r="F3" s="10">
        <v>15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60</v>
      </c>
      <c r="E4" s="8" t="s">
        <v>101</v>
      </c>
      <c r="F4" s="10">
        <f>$F$2*0.2</f>
        <v>90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16</v>
      </c>
      <c r="C5" s="8" t="s">
        <v>104</v>
      </c>
      <c r="D5" s="10">
        <v>75</v>
      </c>
      <c r="E5" s="8" t="s">
        <v>105</v>
      </c>
      <c r="F5" s="10">
        <f>$F$2*0.7</f>
        <v>315</v>
      </c>
      <c r="G5" s="8" t="s">
        <v>106</v>
      </c>
      <c r="H5" s="10">
        <v>10</v>
      </c>
      <c r="I5" s="6"/>
      <c r="J5" s="6"/>
    </row>
    <row r="6" spans="1:10" ht="15.75" customHeight="1">
      <c r="A6" s="8" t="s">
        <v>107</v>
      </c>
      <c r="B6" s="10">
        <v>11</v>
      </c>
      <c r="C6" s="8" t="s">
        <v>108</v>
      </c>
      <c r="D6" s="10">
        <v>20</v>
      </c>
      <c r="E6" s="8" t="s">
        <v>109</v>
      </c>
      <c r="F6" s="10">
        <f t="shared" ref="F6:F7" si="0">$F$2*0.2</f>
        <v>90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14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24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6</v>
      </c>
      <c r="C9" s="8" t="s">
        <v>120</v>
      </c>
      <c r="D9" s="10">
        <v>71</v>
      </c>
      <c r="E9" s="8" t="s">
        <v>121</v>
      </c>
      <c r="F9" s="10">
        <f t="shared" si="1"/>
        <v>112.5</v>
      </c>
      <c r="G9" s="8" t="s">
        <v>122</v>
      </c>
      <c r="H9" s="10">
        <v>2</v>
      </c>
      <c r="I9" s="6"/>
      <c r="J9" s="6"/>
    </row>
    <row r="10" spans="1:10" ht="15.75" customHeight="1">
      <c r="A10" s="8" t="s">
        <v>123</v>
      </c>
      <c r="B10" s="10">
        <f>ROUNDUP((B8+B5+B7+B9)/2,0)</f>
        <v>21</v>
      </c>
      <c r="C10" s="8" t="s">
        <v>124</v>
      </c>
      <c r="D10" s="10">
        <v>66</v>
      </c>
      <c r="E10" s="8" t="s">
        <v>125</v>
      </c>
      <c r="F10" s="8" t="s">
        <v>2</v>
      </c>
      <c r="G10" s="8" t="s">
        <v>126</v>
      </c>
      <c r="H10" s="10">
        <v>8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53</v>
      </c>
      <c r="E11" s="8" t="s">
        <v>129</v>
      </c>
      <c r="F11" s="10">
        <v>2</v>
      </c>
      <c r="G11" s="8" t="s">
        <v>130</v>
      </c>
      <c r="H11" s="10">
        <v>8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8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8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22</v>
      </c>
      <c r="E14" s="8" t="s">
        <v>142</v>
      </c>
      <c r="F14" s="8" t="s">
        <v>143</v>
      </c>
      <c r="G14" s="8" t="s">
        <v>144</v>
      </c>
      <c r="H14" s="10">
        <v>8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23</v>
      </c>
      <c r="E15" s="8" t="s">
        <v>148</v>
      </c>
      <c r="F15" s="8"/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15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78</v>
      </c>
      <c r="E18" s="8" t="s">
        <v>160</v>
      </c>
      <c r="F18" s="10">
        <v>12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11</v>
      </c>
      <c r="C19" s="8" t="s">
        <v>163</v>
      </c>
      <c r="D19" s="10">
        <v>54</v>
      </c>
      <c r="E19" s="8" t="s">
        <v>164</v>
      </c>
      <c r="F19" s="10">
        <v>0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251</v>
      </c>
      <c r="C20" s="8" t="s">
        <v>168</v>
      </c>
      <c r="D20" s="10">
        <v>23</v>
      </c>
      <c r="E20" s="8" t="s">
        <v>169</v>
      </c>
      <c r="F20" s="10">
        <v>30</v>
      </c>
      <c r="G20" s="8" t="s">
        <v>170</v>
      </c>
      <c r="H20" s="8" t="s">
        <v>202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450</v>
      </c>
      <c r="C21" s="8" t="s">
        <v>173</v>
      </c>
      <c r="D21" s="10">
        <v>66</v>
      </c>
      <c r="E21" s="8" t="s">
        <v>174</v>
      </c>
      <c r="F21" s="10">
        <v>24</v>
      </c>
      <c r="G21" s="8" t="s">
        <v>175</v>
      </c>
      <c r="H21" s="8" t="s">
        <v>202</v>
      </c>
      <c r="I21" s="6"/>
      <c r="J21" s="6"/>
    </row>
    <row r="22" spans="1:10" ht="15.75" customHeight="1">
      <c r="A22" s="8" t="s">
        <v>176</v>
      </c>
      <c r="B22" s="10">
        <f t="shared" si="2"/>
        <v>15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202</v>
      </c>
      <c r="I22" s="6"/>
      <c r="J22" s="6"/>
    </row>
    <row r="23" spans="1:10" ht="15.75" customHeight="1">
      <c r="A23" s="8" t="s">
        <v>180</v>
      </c>
      <c r="B23" s="10">
        <f t="shared" si="2"/>
        <v>90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202</v>
      </c>
      <c r="I23" s="6"/>
      <c r="J23" s="6"/>
    </row>
    <row r="24" spans="1:10" ht="15.75" customHeight="1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202</v>
      </c>
      <c r="I24" s="6"/>
      <c r="J24" s="6"/>
    </row>
    <row r="25" spans="1:10" ht="15.75" customHeight="1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90</v>
      </c>
      <c r="C26" s="8" t="s">
        <v>192</v>
      </c>
      <c r="D26" s="10">
        <v>66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112.5</v>
      </c>
      <c r="C27" s="8" t="s">
        <v>195</v>
      </c>
      <c r="D27" s="10">
        <v>57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2">
    <outlinePr summaryBelow="0" summaryRight="0"/>
  </sheetPr>
  <dimension ref="A1:J32"/>
  <sheetViews>
    <sheetView workbookViewId="0">
      <selection activeCell="A29" sqref="A1:I29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3">
    <outlinePr summaryBelow="0" summaryRight="0"/>
  </sheetPr>
  <dimension ref="A1:J32"/>
  <sheetViews>
    <sheetView workbookViewId="0">
      <selection activeCell="I1" sqref="I1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16</v>
      </c>
      <c r="C2" s="5" t="s">
        <v>92</v>
      </c>
      <c r="D2" s="7">
        <v>20</v>
      </c>
      <c r="E2" s="5" t="s">
        <v>93</v>
      </c>
      <c r="F2" s="7">
        <v>350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20</v>
      </c>
      <c r="E3" s="5" t="s">
        <v>97</v>
      </c>
      <c r="F3" s="7">
        <v>16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6</v>
      </c>
      <c r="C4" s="5" t="s">
        <v>100</v>
      </c>
      <c r="D4" s="7">
        <v>64</v>
      </c>
      <c r="E4" s="5" t="s">
        <v>101</v>
      </c>
      <c r="F4" s="7">
        <f>$F$2*0.2</f>
        <v>70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14</v>
      </c>
      <c r="C5" s="5" t="s">
        <v>104</v>
      </c>
      <c r="D5" s="7">
        <v>20</v>
      </c>
      <c r="E5" s="5" t="s">
        <v>105</v>
      </c>
      <c r="F5" s="7">
        <f>$F$2*0.7</f>
        <v>244.99999999999997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>
        <f t="shared" ref="F6:F7" si="0">$F$2*0.2</f>
        <v>70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70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7">
        <f t="shared" ref="F8:F9" si="1">$F$2*0.25</f>
        <v>87.5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46</v>
      </c>
      <c r="E9" s="5" t="s">
        <v>121</v>
      </c>
      <c r="F9" s="7">
        <f t="shared" si="1"/>
        <v>87.5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34</v>
      </c>
      <c r="E10" s="5" t="s">
        <v>125</v>
      </c>
      <c r="F10" s="5" t="s">
        <v>25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199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200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28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9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201</v>
      </c>
      <c r="C20" s="5" t="s">
        <v>168</v>
      </c>
      <c r="D20" s="7">
        <v>30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350</v>
      </c>
      <c r="C21" s="5" t="s">
        <v>173</v>
      </c>
      <c r="D21" s="7">
        <v>30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16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70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244.99999999999997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70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70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87.5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6">
    <outlinePr summaryBelow="0" summaryRight="0"/>
  </sheetPr>
  <dimension ref="A1:J32"/>
  <sheetViews>
    <sheetView workbookViewId="0">
      <selection activeCell="B21" sqref="B21:B28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30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30</v>
      </c>
      <c r="E3" s="5" t="s">
        <v>97</v>
      </c>
      <c r="F3" s="7">
        <v>12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13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25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2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25</v>
      </c>
      <c r="E9" s="5" t="s">
        <v>121</v>
      </c>
      <c r="F9" s="7">
        <f t="shared" si="1"/>
        <v>50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4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7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27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32</v>
      </c>
      <c r="E15" s="5" t="s">
        <v>148</v>
      </c>
      <c r="F15" s="5" t="s">
        <v>204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25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39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205</v>
      </c>
      <c r="C20" s="5" t="s">
        <v>168</v>
      </c>
      <c r="D20" s="7">
        <v>22</v>
      </c>
      <c r="E20" s="5" t="s">
        <v>169</v>
      </c>
      <c r="F20" s="7">
        <v>17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22</v>
      </c>
      <c r="E21" s="5" t="s">
        <v>174</v>
      </c>
      <c r="F21" s="7">
        <v>34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202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7">
    <outlinePr summaryBelow="0" summaryRight="0"/>
  </sheetPr>
  <dimension ref="A1:J32"/>
  <sheetViews>
    <sheetView workbookViewId="0">
      <selection activeCell="I1" sqref="I1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25</v>
      </c>
      <c r="E3" s="5" t="s">
        <v>97</v>
      </c>
      <c r="F3" s="7">
        <v>10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25</v>
      </c>
      <c r="E4" s="5" t="s">
        <v>101</v>
      </c>
      <c r="F4" s="7">
        <f>$F$2*0.2</f>
        <v>40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23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25</v>
      </c>
      <c r="E15" s="5" t="s">
        <v>148</v>
      </c>
      <c r="F15" s="5" t="s">
        <v>206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25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24</v>
      </c>
      <c r="E18" s="5" t="s">
        <v>160</v>
      </c>
      <c r="F18" s="7">
        <v>0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15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207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23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38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2"/>
  <sheetViews>
    <sheetView workbookViewId="0">
      <selection activeCell="E12" sqref="E12"/>
    </sheetView>
  </sheetViews>
  <sheetFormatPr defaultColWidth="14.44140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11</v>
      </c>
      <c r="C2" s="8" t="s">
        <v>92</v>
      </c>
      <c r="D2" s="10">
        <v>30</v>
      </c>
      <c r="E2" s="8" t="s">
        <v>93</v>
      </c>
      <c r="F2" s="10">
        <v>200</v>
      </c>
      <c r="G2" s="8" t="s">
        <v>94</v>
      </c>
      <c r="H2" s="10">
        <v>7</v>
      </c>
      <c r="I2" s="6"/>
      <c r="J2" s="6"/>
    </row>
    <row r="3" spans="1:10" ht="15.75" customHeight="1">
      <c r="A3" s="8" t="s">
        <v>95</v>
      </c>
      <c r="B3" s="10">
        <v>13</v>
      </c>
      <c r="C3" s="8" t="s">
        <v>96</v>
      </c>
      <c r="D3" s="10">
        <v>20</v>
      </c>
      <c r="E3" s="8" t="s">
        <v>97</v>
      </c>
      <c r="F3" s="10">
        <v>12</v>
      </c>
      <c r="G3" s="8" t="s">
        <v>98</v>
      </c>
      <c r="H3" s="10">
        <v>5</v>
      </c>
      <c r="I3" s="6"/>
      <c r="J3" s="6"/>
    </row>
    <row r="4" spans="1:10" ht="15.75" customHeight="1">
      <c r="A4" s="8" t="s">
        <v>99</v>
      </c>
      <c r="B4" s="10">
        <v>14</v>
      </c>
      <c r="C4" s="8" t="s">
        <v>100</v>
      </c>
      <c r="D4" s="10">
        <v>20</v>
      </c>
      <c r="E4" s="8" t="s">
        <v>101</v>
      </c>
      <c r="F4" s="10">
        <f>$F$2*0.2</f>
        <v>40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140</v>
      </c>
      <c r="G5" s="8" t="s">
        <v>106</v>
      </c>
      <c r="H5" s="10">
        <v>0</v>
      </c>
      <c r="I5" s="6"/>
      <c r="J5" s="6"/>
    </row>
    <row r="6" spans="1:10" ht="15.75" customHeight="1">
      <c r="A6" s="8" t="s">
        <v>107</v>
      </c>
      <c r="B6" s="10">
        <v>13</v>
      </c>
      <c r="C6" s="8" t="s">
        <v>108</v>
      </c>
      <c r="D6" s="10">
        <v>20</v>
      </c>
      <c r="E6" s="8" t="s">
        <v>109</v>
      </c>
      <c r="F6" s="10">
        <f t="shared" ref="F6:F7" si="0">$F$2*0.2</f>
        <v>40</v>
      </c>
      <c r="G6" s="8" t="s">
        <v>110</v>
      </c>
      <c r="H6" s="10">
        <v>1</v>
      </c>
      <c r="I6" s="6"/>
      <c r="J6" s="6"/>
    </row>
    <row r="7" spans="1:10" ht="15.75" customHeight="1">
      <c r="A7" s="8" t="s">
        <v>111</v>
      </c>
      <c r="B7" s="10">
        <v>11</v>
      </c>
      <c r="C7" s="8" t="s">
        <v>112</v>
      </c>
      <c r="D7" s="10">
        <v>20</v>
      </c>
      <c r="E7" s="8" t="s">
        <v>113</v>
      </c>
      <c r="F7" s="10">
        <f t="shared" si="0"/>
        <v>40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f t="shared" ref="F8:F9" si="1">$F$2*0.25</f>
        <v>50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40</v>
      </c>
      <c r="E9" s="8" t="s">
        <v>121</v>
      </c>
      <c r="F9" s="10">
        <f t="shared" si="1"/>
        <v>50</v>
      </c>
      <c r="G9" s="8" t="s">
        <v>122</v>
      </c>
      <c r="H9" s="10">
        <v>0</v>
      </c>
      <c r="I9" s="6"/>
      <c r="J9" s="6"/>
    </row>
    <row r="10" spans="1:10" ht="15.75" customHeight="1">
      <c r="A10" s="8" t="s">
        <v>123</v>
      </c>
      <c r="B10" s="10">
        <f>ROUNDUP((B8+B5+B7+B9)/2,0)</f>
        <v>16</v>
      </c>
      <c r="C10" s="8" t="s">
        <v>124</v>
      </c>
      <c r="D10" s="10">
        <v>20</v>
      </c>
      <c r="E10" s="8" t="s">
        <v>125</v>
      </c>
      <c r="F10" s="8" t="s">
        <v>2</v>
      </c>
      <c r="G10" s="8" t="s">
        <v>126</v>
      </c>
      <c r="H10" s="10">
        <v>0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35</v>
      </c>
      <c r="E11" s="8" t="s">
        <v>129</v>
      </c>
      <c r="F11" s="10">
        <v>2</v>
      </c>
      <c r="G11" s="8" t="s">
        <v>130</v>
      </c>
      <c r="H11" s="10">
        <v>5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29</v>
      </c>
      <c r="E12" s="8" t="s">
        <v>133</v>
      </c>
      <c r="F12" s="10">
        <v>2</v>
      </c>
      <c r="G12" s="8" t="s">
        <v>134</v>
      </c>
      <c r="H12" s="10">
        <v>0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6</v>
      </c>
      <c r="I13" s="6"/>
      <c r="J13" s="6"/>
    </row>
    <row r="14" spans="1:10" ht="15.75" customHeight="1">
      <c r="A14" s="8" t="s">
        <v>140</v>
      </c>
      <c r="B14" s="10">
        <v>40</v>
      </c>
      <c r="C14" s="8" t="s">
        <v>141</v>
      </c>
      <c r="D14" s="10">
        <v>28</v>
      </c>
      <c r="E14" s="8" t="s">
        <v>142</v>
      </c>
      <c r="F14" s="8" t="s">
        <v>206</v>
      </c>
      <c r="G14" s="8" t="s">
        <v>144</v>
      </c>
      <c r="H14" s="10">
        <v>5</v>
      </c>
      <c r="I14" s="6"/>
      <c r="J14" s="6"/>
    </row>
    <row r="15" spans="1:10" ht="15.75" customHeight="1">
      <c r="A15" s="8" t="s">
        <v>145</v>
      </c>
      <c r="B15" s="8" t="s">
        <v>202</v>
      </c>
      <c r="C15" s="8" t="s">
        <v>147</v>
      </c>
      <c r="D15" s="10">
        <v>30</v>
      </c>
      <c r="E15" s="8" t="s">
        <v>148</v>
      </c>
      <c r="F15" s="8"/>
      <c r="G15" s="8" t="s">
        <v>149</v>
      </c>
      <c r="H15" s="10">
        <v>1</v>
      </c>
      <c r="I15" s="6"/>
      <c r="J15" s="6"/>
    </row>
    <row r="16" spans="1:10" ht="15.75" customHeight="1">
      <c r="A16" s="8" t="s">
        <v>150</v>
      </c>
      <c r="B16" s="10">
        <f>ROUNDUP((B7+B5)/2,0)</f>
        <v>11</v>
      </c>
      <c r="C16" s="8" t="s">
        <v>151</v>
      </c>
      <c r="D16" s="10">
        <v>25</v>
      </c>
      <c r="E16" s="8" t="s">
        <v>152</v>
      </c>
      <c r="F16" s="8"/>
      <c r="G16" s="8" t="s">
        <v>153</v>
      </c>
      <c r="H16" s="10">
        <v>1</v>
      </c>
      <c r="I16" s="6"/>
      <c r="J16" s="6"/>
    </row>
    <row r="17" spans="1:10" ht="15.75" customHeight="1">
      <c r="A17" s="8" t="s">
        <v>154</v>
      </c>
      <c r="B17" s="10">
        <f>ROUNDUP((B6+B6+B4)/3,0)</f>
        <v>14</v>
      </c>
      <c r="C17" s="8" t="s">
        <v>155</v>
      </c>
      <c r="D17" s="10">
        <v>33</v>
      </c>
      <c r="E17" s="8" t="s">
        <v>156</v>
      </c>
      <c r="F17" s="10">
        <v>30</v>
      </c>
      <c r="G17" s="8" t="s">
        <v>157</v>
      </c>
      <c r="H17" s="10">
        <v>1</v>
      </c>
      <c r="I17" s="6"/>
      <c r="J17" s="6"/>
    </row>
    <row r="18" spans="1:10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28</v>
      </c>
      <c r="E18" s="8" t="s">
        <v>160</v>
      </c>
      <c r="F18" s="10">
        <v>12</v>
      </c>
      <c r="G18" s="8" t="s">
        <v>161</v>
      </c>
      <c r="H18" s="10">
        <v>1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11</v>
      </c>
      <c r="G19" s="8" t="s">
        <v>165</v>
      </c>
      <c r="H19" s="10">
        <v>1</v>
      </c>
      <c r="I19" s="6"/>
      <c r="J19" s="6"/>
    </row>
    <row r="20" spans="1:10" ht="15.75" customHeight="1">
      <c r="A20" s="8" t="s">
        <v>166</v>
      </c>
      <c r="B20" s="8" t="s">
        <v>225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171</v>
      </c>
      <c r="I20" s="6"/>
      <c r="J20" s="6"/>
    </row>
    <row r="21" spans="1:10" ht="15.75" customHeight="1">
      <c r="A21" s="8" t="s">
        <v>172</v>
      </c>
      <c r="B21" s="10">
        <v>250</v>
      </c>
      <c r="C21" s="8" t="s">
        <v>173</v>
      </c>
      <c r="D21" s="10">
        <v>38</v>
      </c>
      <c r="E21" s="8" t="s">
        <v>174</v>
      </c>
      <c r="F21" s="10">
        <v>18</v>
      </c>
      <c r="G21" s="8" t="s">
        <v>175</v>
      </c>
      <c r="H21" s="8" t="s">
        <v>146</v>
      </c>
      <c r="I21" s="6"/>
      <c r="J21" s="6"/>
    </row>
    <row r="22" spans="1:10" ht="15.75" customHeight="1">
      <c r="A22" s="8" t="s">
        <v>176</v>
      </c>
      <c r="B22" s="10">
        <f t="shared" ref="B22:B28" si="2">F3</f>
        <v>12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171</v>
      </c>
      <c r="I22" s="6"/>
      <c r="J22" s="6"/>
    </row>
    <row r="23" spans="1:10" ht="15.75" customHeight="1">
      <c r="A23" s="8" t="s">
        <v>180</v>
      </c>
      <c r="B23" s="10">
        <f t="shared" si="2"/>
        <v>40</v>
      </c>
      <c r="C23" s="8" t="s">
        <v>181</v>
      </c>
      <c r="D23" s="10">
        <v>46</v>
      </c>
      <c r="E23" s="8" t="s">
        <v>182</v>
      </c>
      <c r="F23" s="10">
        <v>6</v>
      </c>
      <c r="G23" s="8" t="s">
        <v>183</v>
      </c>
      <c r="H23" s="8" t="s">
        <v>146</v>
      </c>
      <c r="I23" s="6"/>
      <c r="J23" s="6"/>
    </row>
    <row r="24" spans="1:10" ht="15.75" customHeight="1">
      <c r="A24" s="8" t="s">
        <v>184</v>
      </c>
      <c r="B24" s="10">
        <f t="shared" si="2"/>
        <v>140</v>
      </c>
      <c r="C24" s="8" t="s">
        <v>185</v>
      </c>
      <c r="D24" s="10">
        <v>25</v>
      </c>
      <c r="E24" s="8" t="s">
        <v>186</v>
      </c>
      <c r="F24" s="10">
        <v>0</v>
      </c>
      <c r="G24" s="8" t="s">
        <v>187</v>
      </c>
      <c r="H24" s="8" t="s">
        <v>146</v>
      </c>
      <c r="I24" s="6"/>
      <c r="J24" s="6"/>
    </row>
    <row r="25" spans="1:10" ht="15.75" customHeight="1">
      <c r="A25" s="8" t="s">
        <v>188</v>
      </c>
      <c r="B25" s="10">
        <f t="shared" si="2"/>
        <v>40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40</v>
      </c>
      <c r="C26" s="8" t="s">
        <v>192</v>
      </c>
      <c r="D26" s="10">
        <v>40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50</v>
      </c>
      <c r="C27" s="8" t="s">
        <v>195</v>
      </c>
      <c r="D27" s="10">
        <v>32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8">
    <outlinePr summaryBelow="0" summaryRight="0"/>
  </sheetPr>
  <dimension ref="A1:J32"/>
  <sheetViews>
    <sheetView workbookViewId="0">
      <selection activeCell="E14" sqref="E14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15</v>
      </c>
      <c r="C2" s="5" t="s">
        <v>92</v>
      </c>
      <c r="D2" s="7">
        <v>35</v>
      </c>
      <c r="E2" s="5" t="s">
        <v>93</v>
      </c>
      <c r="F2" s="7">
        <v>350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55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31</v>
      </c>
      <c r="E4" s="5" t="s">
        <v>101</v>
      </c>
      <c r="F4" s="7">
        <f>$F$2*0.2</f>
        <v>70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15</v>
      </c>
      <c r="C5" s="5" t="s">
        <v>104</v>
      </c>
      <c r="D5" s="7">
        <v>38</v>
      </c>
      <c r="E5" s="5" t="s">
        <v>105</v>
      </c>
      <c r="F5" s="7">
        <f>$F$2*0.7</f>
        <v>244.99999999999997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70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70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25</v>
      </c>
      <c r="E8" s="5" t="s">
        <v>117</v>
      </c>
      <c r="F8" s="7">
        <f t="shared" ref="F8:F9" si="1">$F$2*0.25</f>
        <v>87.5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28</v>
      </c>
      <c r="E9" s="5" t="s">
        <v>121</v>
      </c>
      <c r="F9" s="7">
        <f t="shared" si="1"/>
        <v>87.5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19</v>
      </c>
      <c r="C10" s="5" t="s">
        <v>124</v>
      </c>
      <c r="D10" s="7">
        <v>24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60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28</v>
      </c>
      <c r="E15" s="5" t="s">
        <v>148</v>
      </c>
      <c r="F15" s="5" t="s">
        <v>209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14</v>
      </c>
      <c r="C16" s="5" t="s">
        <v>151</v>
      </c>
      <c r="D16" s="7">
        <v>26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14</v>
      </c>
      <c r="C18" s="5" t="s">
        <v>159</v>
      </c>
      <c r="D18" s="7">
        <v>28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28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210</v>
      </c>
      <c r="C20" s="5" t="s">
        <v>168</v>
      </c>
      <c r="D20" s="7">
        <v>23</v>
      </c>
      <c r="E20" s="5" t="s">
        <v>169</v>
      </c>
      <c r="F20" s="7">
        <v>17</v>
      </c>
      <c r="G20" s="5" t="s">
        <v>170</v>
      </c>
      <c r="H20" s="5" t="s">
        <v>208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350</v>
      </c>
      <c r="C21" s="5" t="s">
        <v>173</v>
      </c>
      <c r="D21" s="7">
        <v>27</v>
      </c>
      <c r="E21" s="5" t="s">
        <v>174</v>
      </c>
      <c r="F21" s="7">
        <v>63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15</v>
      </c>
      <c r="G22" s="5" t="s">
        <v>179</v>
      </c>
      <c r="H22" s="5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70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208</v>
      </c>
      <c r="I23" s="6"/>
      <c r="J23" s="6"/>
    </row>
    <row r="24" spans="1:10" ht="15.75" customHeight="1">
      <c r="A24" s="5" t="s">
        <v>184</v>
      </c>
      <c r="B24" s="7">
        <f t="shared" si="2"/>
        <v>244.99999999999997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70</v>
      </c>
      <c r="C25" s="5" t="s">
        <v>189</v>
      </c>
      <c r="D25" s="7">
        <v>28</v>
      </c>
      <c r="E25" s="5" t="s">
        <v>190</v>
      </c>
      <c r="F25" s="7">
        <v>15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70</v>
      </c>
      <c r="C26" s="5" t="s">
        <v>192</v>
      </c>
      <c r="D26" s="7">
        <v>25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87.5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9">
    <outlinePr summaryBelow="0" summaryRight="0"/>
  </sheetPr>
  <dimension ref="A1:J32"/>
  <sheetViews>
    <sheetView workbookViewId="0">
      <selection activeCell="I1" sqref="I1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4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24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23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212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9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213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23</v>
      </c>
      <c r="E21" s="5" t="s">
        <v>174</v>
      </c>
      <c r="F21" s="7">
        <v>22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27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28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26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10">
    <outlinePr summaryBelow="0" summaryRight="0"/>
  </sheetPr>
  <dimension ref="A1:J32"/>
  <sheetViews>
    <sheetView workbookViewId="0">
      <selection activeCell="I1" sqref="I1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9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23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25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26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26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206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29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9</v>
      </c>
      <c r="C17" s="5" t="s">
        <v>155</v>
      </c>
      <c r="D17" s="7">
        <v>20</v>
      </c>
      <c r="E17" s="5" t="s">
        <v>156</v>
      </c>
      <c r="F17" s="7">
        <v>15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/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215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23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25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23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11">
    <outlinePr summaryBelow="0" summaryRight="0"/>
  </sheetPr>
  <dimension ref="A1:J32"/>
  <sheetViews>
    <sheetView workbookViewId="0">
      <selection activeCell="I1" sqref="I1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15</v>
      </c>
      <c r="C4" s="5" t="s">
        <v>100</v>
      </c>
      <c r="D4" s="7">
        <v>28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24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28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206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30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26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48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20</v>
      </c>
      <c r="E17" s="5" t="s">
        <v>156</v>
      </c>
      <c r="F17" s="7">
        <v>15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13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26</v>
      </c>
      <c r="E21" s="5" t="s">
        <v>174</v>
      </c>
      <c r="F21" s="7">
        <v>6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25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29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12">
    <outlinePr summaryBelow="0" summaryRight="0"/>
  </sheetPr>
  <dimension ref="A1:J32"/>
  <sheetViews>
    <sheetView workbookViewId="0">
      <selection activeCell="I1" sqref="I1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33</v>
      </c>
      <c r="E3" s="5" t="s">
        <v>97</v>
      </c>
      <c r="F3" s="7">
        <v>13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55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30</v>
      </c>
      <c r="E5" s="5" t="s">
        <v>105</v>
      </c>
      <c r="F5" s="7">
        <f>$F$2*0.7</f>
        <v>192.5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55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27</v>
      </c>
      <c r="E8" s="5" t="s">
        <v>117</v>
      </c>
      <c r="F8" s="7">
        <f t="shared" ref="F8:F9" si="1">$F$2*0.25</f>
        <v>68.75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28</v>
      </c>
      <c r="E9" s="5" t="s">
        <v>121</v>
      </c>
      <c r="F9" s="7">
        <f t="shared" si="1"/>
        <v>68.75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25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24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27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28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26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28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23</v>
      </c>
      <c r="E20" s="5" t="s">
        <v>169</v>
      </c>
      <c r="F20" s="7">
        <v>17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275</v>
      </c>
      <c r="C21" s="5" t="s">
        <v>173</v>
      </c>
      <c r="D21" s="7">
        <v>26</v>
      </c>
      <c r="E21" s="5" t="s">
        <v>174</v>
      </c>
      <c r="F21" s="7">
        <v>50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13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55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192.5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55</v>
      </c>
      <c r="C25" s="5" t="s">
        <v>189</v>
      </c>
      <c r="D25" s="7">
        <v>20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55</v>
      </c>
      <c r="C26" s="5" t="s">
        <v>192</v>
      </c>
      <c r="D26" s="7">
        <v>30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68.75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13">
    <outlinePr summaryBelow="0" summaryRight="0"/>
  </sheetPr>
  <dimension ref="A1:J32"/>
  <sheetViews>
    <sheetView workbookViewId="0">
      <selection activeCell="I1" sqref="I1"/>
    </sheetView>
  </sheetViews>
  <sheetFormatPr defaultColWidth="14.44140625" defaultRowHeight="15.75" customHeight="1"/>
  <sheetData>
    <row r="1" spans="1:10" ht="15.75" customHeight="1">
      <c r="A1" s="5"/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9</v>
      </c>
      <c r="C2" s="5" t="s">
        <v>92</v>
      </c>
      <c r="D2" s="7">
        <v>20</v>
      </c>
      <c r="E2" s="5" t="s">
        <v>93</v>
      </c>
      <c r="F2" s="7">
        <v>175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23</v>
      </c>
      <c r="E3" s="5" t="s">
        <v>97</v>
      </c>
      <c r="F3" s="7">
        <v>10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35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122.49999999999999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35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35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22</v>
      </c>
      <c r="E8" s="5" t="s">
        <v>117</v>
      </c>
      <c r="F8" s="7">
        <f t="shared" ref="F8:F9" si="1">$F$2*0.25</f>
        <v>43.75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20</v>
      </c>
      <c r="E9" s="5" t="s">
        <v>121</v>
      </c>
      <c r="F9" s="7">
        <f t="shared" si="1"/>
        <v>43.75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14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143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22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21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12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23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23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175</v>
      </c>
      <c r="C21" s="5" t="s">
        <v>173</v>
      </c>
      <c r="D21" s="7">
        <v>21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35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122.49999999999999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35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35</v>
      </c>
      <c r="C26" s="5" t="s">
        <v>192</v>
      </c>
      <c r="D26" s="7">
        <v>18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43.75</v>
      </c>
      <c r="C27" s="5" t="s">
        <v>195</v>
      </c>
      <c r="D27" s="7">
        <v>22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4">
    <outlinePr summaryBelow="0" summaryRight="0"/>
  </sheetPr>
  <dimension ref="A1:J32"/>
  <sheetViews>
    <sheetView workbookViewId="0">
      <selection activeCell="I1" sqref="I1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225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24</v>
      </c>
      <c r="E3" s="5" t="s">
        <v>97</v>
      </c>
      <c r="F3" s="7">
        <v>11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45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7">
        <f>$F$2*0.7</f>
        <v>157.5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45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24</v>
      </c>
      <c r="E8" s="5" t="s">
        <v>117</v>
      </c>
      <c r="F8" s="7">
        <f t="shared" ref="F8:F9" si="1">$F$2*0.25</f>
        <v>56.25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24</v>
      </c>
      <c r="E9" s="5" t="s">
        <v>121</v>
      </c>
      <c r="F9" s="7">
        <f t="shared" si="1"/>
        <v>56.25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23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22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23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23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24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23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225</v>
      </c>
      <c r="C21" s="5" t="s">
        <v>173</v>
      </c>
      <c r="D21" s="7">
        <v>23</v>
      </c>
      <c r="E21" s="5" t="s">
        <v>174</v>
      </c>
      <c r="F21" s="7">
        <v>24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11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45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157.5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45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45</v>
      </c>
      <c r="C26" s="5" t="s">
        <v>192</v>
      </c>
      <c r="D26" s="7">
        <v>28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56.25</v>
      </c>
      <c r="C27" s="5" t="s">
        <v>195</v>
      </c>
      <c r="D27" s="7">
        <v>23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5">
    <outlinePr summaryBelow="0" summaryRight="0"/>
  </sheetPr>
  <dimension ref="A1:J32"/>
  <sheetViews>
    <sheetView workbookViewId="0">
      <selection activeCell="I1" sqref="I1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24</v>
      </c>
      <c r="E3" s="5" t="s">
        <v>97</v>
      </c>
      <c r="F3" s="7">
        <v>12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27</v>
      </c>
      <c r="E4" s="5" t="s">
        <v>101</v>
      </c>
      <c r="F4" s="7">
        <f>$F$2*0.2</f>
        <v>50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50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143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25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27</v>
      </c>
      <c r="E17" s="5" t="s">
        <v>156</v>
      </c>
      <c r="F17" s="7">
        <v>12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28</v>
      </c>
      <c r="E18" s="5" t="s">
        <v>160</v>
      </c>
      <c r="F18" s="7">
        <v>0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28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6">
    <outlinePr summaryBelow="0" summaryRight="0"/>
  </sheetPr>
  <dimension ref="A1:J32"/>
  <sheetViews>
    <sheetView workbookViewId="0">
      <selection activeCell="I1" sqref="I1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0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25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0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30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/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27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27</v>
      </c>
      <c r="E17" s="5" t="s">
        <v>156</v>
      </c>
      <c r="F17" s="7">
        <v>30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22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25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23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24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7">
    <outlinePr summaryBelow="0" summaryRight="0"/>
  </sheetPr>
  <dimension ref="A1:J32"/>
  <sheetViews>
    <sheetView workbookViewId="0">
      <selection activeCell="I1" sqref="I1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25</v>
      </c>
      <c r="E3" s="5" t="s">
        <v>97</v>
      </c>
      <c r="F3" s="7">
        <v>12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23</v>
      </c>
      <c r="E4" s="5" t="s">
        <v>101</v>
      </c>
      <c r="F4" s="7">
        <f>$F$2*0.2</f>
        <v>50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30</v>
      </c>
      <c r="E7" s="5" t="s">
        <v>113</v>
      </c>
      <c r="F7" s="7">
        <f t="shared" si="0"/>
        <v>50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25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28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143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12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23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27</v>
      </c>
      <c r="E21" s="5" t="s">
        <v>174</v>
      </c>
      <c r="F21" s="7">
        <v>24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26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28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9"/>
  <sheetViews>
    <sheetView workbookViewId="0">
      <selection activeCell="F4" sqref="F4:F9"/>
    </sheetView>
  </sheetViews>
  <sheetFormatPr defaultColWidth="14.44140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8" t="s">
        <v>91</v>
      </c>
      <c r="B2" s="10">
        <v>11</v>
      </c>
      <c r="C2" s="8" t="s">
        <v>92</v>
      </c>
      <c r="D2" s="10">
        <v>20</v>
      </c>
      <c r="E2" s="8" t="s">
        <v>93</v>
      </c>
      <c r="F2" s="10">
        <v>450</v>
      </c>
      <c r="G2" s="8" t="s">
        <v>94</v>
      </c>
      <c r="H2" s="10">
        <v>6</v>
      </c>
    </row>
    <row r="3" spans="1:9" ht="15.75" customHeight="1">
      <c r="A3" s="8" t="s">
        <v>95</v>
      </c>
      <c r="B3" s="10">
        <v>13</v>
      </c>
      <c r="C3" s="8" t="s">
        <v>96</v>
      </c>
      <c r="D3" s="10">
        <v>30</v>
      </c>
      <c r="E3" s="8" t="s">
        <v>97</v>
      </c>
      <c r="F3" s="10">
        <v>13</v>
      </c>
      <c r="G3" s="8" t="s">
        <v>98</v>
      </c>
      <c r="H3" s="10">
        <v>5</v>
      </c>
    </row>
    <row r="4" spans="1:9" ht="15.75" customHeight="1">
      <c r="A4" s="8" t="s">
        <v>99</v>
      </c>
      <c r="B4" s="10">
        <v>14</v>
      </c>
      <c r="C4" s="8" t="s">
        <v>100</v>
      </c>
      <c r="D4" s="10">
        <v>20</v>
      </c>
      <c r="E4" s="8" t="s">
        <v>101</v>
      </c>
      <c r="F4" s="10">
        <f>$F$2*0.2</f>
        <v>90</v>
      </c>
      <c r="G4" s="8" t="s">
        <v>102</v>
      </c>
      <c r="H4" s="10">
        <v>9</v>
      </c>
    </row>
    <row r="5" spans="1:9" ht="15.75" customHeight="1">
      <c r="A5" s="8" t="s">
        <v>103</v>
      </c>
      <c r="B5" s="10">
        <v>11</v>
      </c>
      <c r="C5" s="8" t="s">
        <v>104</v>
      </c>
      <c r="D5" s="10">
        <v>28</v>
      </c>
      <c r="E5" s="8" t="s">
        <v>105</v>
      </c>
      <c r="F5" s="10">
        <f>$F$2*0.7</f>
        <v>315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90</v>
      </c>
      <c r="G6" s="8" t="s">
        <v>110</v>
      </c>
      <c r="H6" s="10">
        <v>2</v>
      </c>
    </row>
    <row r="7" spans="1:9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31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0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29</v>
      </c>
      <c r="E9" s="8" t="s">
        <v>121</v>
      </c>
      <c r="F9" s="10">
        <f t="shared" si="1"/>
        <v>112.5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15</v>
      </c>
      <c r="C10" s="8" t="s">
        <v>124</v>
      </c>
      <c r="D10" s="10">
        <v>30</v>
      </c>
      <c r="E10" s="8" t="s">
        <v>125</v>
      </c>
      <c r="F10" s="8" t="s">
        <v>32</v>
      </c>
      <c r="G10" s="8" t="s">
        <v>126</v>
      </c>
      <c r="H10" s="10">
        <v>6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35</v>
      </c>
      <c r="E11" s="8" t="s">
        <v>129</v>
      </c>
      <c r="F11" s="10">
        <v>2</v>
      </c>
      <c r="G11" s="8" t="s">
        <v>130</v>
      </c>
      <c r="H11" s="10">
        <v>8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31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6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211</v>
      </c>
      <c r="G14" s="8" t="s">
        <v>144</v>
      </c>
      <c r="H14" s="10">
        <v>0</v>
      </c>
    </row>
    <row r="15" spans="1:9" ht="15.75" customHeight="1">
      <c r="A15" s="8" t="s">
        <v>145</v>
      </c>
      <c r="B15" s="8" t="s">
        <v>146</v>
      </c>
      <c r="C15" s="8" t="s">
        <v>147</v>
      </c>
      <c r="D15" s="10">
        <v>36</v>
      </c>
      <c r="E15" s="8" t="s">
        <v>148</v>
      </c>
      <c r="F15" s="8"/>
      <c r="G15" s="8" t="s">
        <v>149</v>
      </c>
      <c r="H15" s="10">
        <v>1</v>
      </c>
    </row>
    <row r="16" spans="1:9" ht="15.75" customHeight="1">
      <c r="A16" s="8" t="s">
        <v>150</v>
      </c>
      <c r="B16" s="10">
        <f>ROUNDUP((B7+B5)/2,0)</f>
        <v>11</v>
      </c>
      <c r="C16" s="8" t="s">
        <v>151</v>
      </c>
      <c r="D16" s="10">
        <v>31</v>
      </c>
      <c r="E16" s="8" t="s">
        <v>152</v>
      </c>
      <c r="F16" s="8"/>
      <c r="G16" s="8" t="s">
        <v>153</v>
      </c>
      <c r="H16" s="10">
        <v>1</v>
      </c>
    </row>
    <row r="17" spans="1:8" ht="15.75" customHeight="1">
      <c r="A17" s="8" t="s">
        <v>154</v>
      </c>
      <c r="B17" s="10">
        <f>ROUNDUP((B6+B6+B4)/3,0)</f>
        <v>12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2</v>
      </c>
    </row>
    <row r="18" spans="1:8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24</v>
      </c>
      <c r="G18" s="8" t="s">
        <v>161</v>
      </c>
      <c r="H18" s="10">
        <v>1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0</v>
      </c>
    </row>
    <row r="20" spans="1:8" ht="15.75" customHeight="1">
      <c r="A20" s="8" t="s">
        <v>166</v>
      </c>
      <c r="B20" s="8" t="s">
        <v>167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5.75" customHeight="1">
      <c r="A21" s="8" t="s">
        <v>172</v>
      </c>
      <c r="B21" s="10">
        <v>450</v>
      </c>
      <c r="C21" s="8" t="s">
        <v>173</v>
      </c>
      <c r="D21" s="10">
        <v>26</v>
      </c>
      <c r="E21" s="8" t="s">
        <v>174</v>
      </c>
      <c r="F21" s="10">
        <v>42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v>13</v>
      </c>
      <c r="C22" s="8" t="s">
        <v>177</v>
      </c>
      <c r="D22" s="10">
        <v>20</v>
      </c>
      <c r="E22" s="8" t="s">
        <v>178</v>
      </c>
      <c r="F22" s="10">
        <v>11</v>
      </c>
      <c r="G22" s="8" t="s">
        <v>179</v>
      </c>
      <c r="H22" s="8" t="s">
        <v>202</v>
      </c>
    </row>
    <row r="23" spans="1:8" ht="15.75" customHeight="1">
      <c r="A23" s="8" t="s">
        <v>180</v>
      </c>
      <c r="B23" s="10">
        <f t="shared" ref="B23:B28" si="2">F4</f>
        <v>90</v>
      </c>
      <c r="C23" s="8" t="s">
        <v>181</v>
      </c>
      <c r="D23" s="10">
        <v>20</v>
      </c>
      <c r="E23" s="8" t="s">
        <v>182</v>
      </c>
      <c r="F23" s="10">
        <v>11</v>
      </c>
      <c r="G23" s="8" t="s">
        <v>183</v>
      </c>
      <c r="H23" s="8" t="s">
        <v>202</v>
      </c>
    </row>
    <row r="24" spans="1:8" ht="15.75" customHeight="1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15</v>
      </c>
      <c r="G24" s="8" t="s">
        <v>187</v>
      </c>
      <c r="H24" s="8" t="s">
        <v>171</v>
      </c>
    </row>
    <row r="25" spans="1:8" ht="15.75" customHeight="1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11</v>
      </c>
      <c r="G25" s="8"/>
      <c r="H25" s="8"/>
    </row>
    <row r="26" spans="1:8" ht="15.75" customHeight="1">
      <c r="A26" s="8" t="s">
        <v>191</v>
      </c>
      <c r="B26" s="10">
        <f t="shared" si="2"/>
        <v>90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</row>
    <row r="27" spans="1:8" ht="15.75" customHeight="1">
      <c r="A27" s="8" t="s">
        <v>194</v>
      </c>
      <c r="B27" s="10">
        <f t="shared" si="2"/>
        <v>112.5</v>
      </c>
      <c r="C27" s="8" t="s">
        <v>195</v>
      </c>
      <c r="D27" s="10">
        <v>29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8">
    <outlinePr summaryBelow="0" summaryRight="0"/>
  </sheetPr>
  <dimension ref="A1:J32"/>
  <sheetViews>
    <sheetView workbookViewId="0">
      <selection activeCell="I1" sqref="I1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13</v>
      </c>
      <c r="C2" s="5" t="s">
        <v>92</v>
      </c>
      <c r="D2" s="7">
        <v>30</v>
      </c>
      <c r="E2" s="5" t="s">
        <v>93</v>
      </c>
      <c r="F2" s="7">
        <v>300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36</v>
      </c>
      <c r="E3" s="5" t="s">
        <v>97</v>
      </c>
      <c r="F3" s="7">
        <v>14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30</v>
      </c>
      <c r="E4" s="5" t="s">
        <v>101</v>
      </c>
      <c r="F4" s="7">
        <f>$F$2*0.2</f>
        <v>60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14</v>
      </c>
      <c r="C5" s="5" t="s">
        <v>104</v>
      </c>
      <c r="D5" s="7">
        <v>32</v>
      </c>
      <c r="E5" s="5" t="s">
        <v>105</v>
      </c>
      <c r="F5" s="7">
        <f>$F$2*0.7</f>
        <v>210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60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60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30</v>
      </c>
      <c r="E8" s="5" t="s">
        <v>117</v>
      </c>
      <c r="F8" s="7">
        <f t="shared" ref="F8:F9" si="1">$F$2*0.25</f>
        <v>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26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28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7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25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25</v>
      </c>
      <c r="E14" s="5" t="s">
        <v>142</v>
      </c>
      <c r="F14" s="5" t="s">
        <v>211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13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13</v>
      </c>
      <c r="C18" s="5" t="s">
        <v>159</v>
      </c>
      <c r="D18" s="7">
        <v>25</v>
      </c>
      <c r="E18" s="5" t="s">
        <v>160</v>
      </c>
      <c r="F18" s="7">
        <v>24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30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17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300</v>
      </c>
      <c r="C21" s="5" t="s">
        <v>173</v>
      </c>
      <c r="D21" s="7">
        <v>30</v>
      </c>
      <c r="E21" s="5" t="s">
        <v>174</v>
      </c>
      <c r="F21" s="7">
        <v>55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14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60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210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60</v>
      </c>
      <c r="C25" s="5" t="s">
        <v>189</v>
      </c>
      <c r="D25" s="7">
        <v>20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60</v>
      </c>
      <c r="C26" s="5" t="s">
        <v>192</v>
      </c>
      <c r="D26" s="7">
        <v>30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75</v>
      </c>
      <c r="C27" s="5" t="s">
        <v>195</v>
      </c>
      <c r="D27" s="7">
        <v>30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9">
    <outlinePr summaryBelow="0" summaryRight="0"/>
  </sheetPr>
  <dimension ref="A1:J32"/>
  <sheetViews>
    <sheetView workbookViewId="0">
      <selection activeCell="H14" sqref="H14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13</v>
      </c>
      <c r="C2" s="5" t="s">
        <v>92</v>
      </c>
      <c r="D2" s="7">
        <v>32</v>
      </c>
      <c r="E2" s="5" t="s">
        <v>93</v>
      </c>
      <c r="F2" s="7">
        <v>275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55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28</v>
      </c>
      <c r="E5" s="5" t="s">
        <v>105</v>
      </c>
      <c r="F5" s="7">
        <f>$F$2*0.7</f>
        <v>192.5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55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68.75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22</v>
      </c>
      <c r="E9" s="5" t="s">
        <v>121</v>
      </c>
      <c r="F9" s="7">
        <f t="shared" si="1"/>
        <v>68.75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26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212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24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24</v>
      </c>
      <c r="E20" s="5" t="s">
        <v>169</v>
      </c>
      <c r="F20" s="7">
        <v>0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275</v>
      </c>
      <c r="C21" s="5" t="s">
        <v>173</v>
      </c>
      <c r="D21" s="7">
        <v>24</v>
      </c>
      <c r="E21" s="5" t="s">
        <v>174</v>
      </c>
      <c r="F21" s="7">
        <v>45</v>
      </c>
      <c r="G21" s="5" t="s">
        <v>175</v>
      </c>
      <c r="H21" s="8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8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55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8" t="s">
        <v>202</v>
      </c>
      <c r="I23" s="6"/>
      <c r="J23" s="6"/>
    </row>
    <row r="24" spans="1:10" ht="15.75" customHeight="1">
      <c r="A24" s="5" t="s">
        <v>184</v>
      </c>
      <c r="B24" s="7">
        <f t="shared" si="2"/>
        <v>192.5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8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55</v>
      </c>
      <c r="C25" s="5" t="s">
        <v>189</v>
      </c>
      <c r="D25" s="7">
        <v>27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55</v>
      </c>
      <c r="C26" s="5" t="s">
        <v>192</v>
      </c>
      <c r="D26" s="7">
        <v>26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68.75</v>
      </c>
      <c r="C27" s="5" t="s">
        <v>195</v>
      </c>
      <c r="D27" s="7">
        <v>25</v>
      </c>
      <c r="E27" s="5" t="s">
        <v>196</v>
      </c>
      <c r="F27" s="5" t="s">
        <v>218</v>
      </c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20">
    <outlinePr summaryBelow="0" summaryRight="0"/>
  </sheetPr>
  <dimension ref="A1:J32"/>
  <sheetViews>
    <sheetView workbookViewId="0">
      <selection activeCell="H15" sqref="H15"/>
    </sheetView>
  </sheetViews>
  <sheetFormatPr defaultColWidth="14.44140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15</v>
      </c>
      <c r="C2" s="8" t="s">
        <v>92</v>
      </c>
      <c r="D2" s="10">
        <v>19</v>
      </c>
      <c r="E2" s="8" t="s">
        <v>93</v>
      </c>
      <c r="F2" s="10">
        <v>450</v>
      </c>
      <c r="G2" s="8" t="s">
        <v>94</v>
      </c>
      <c r="H2" s="10">
        <v>8</v>
      </c>
      <c r="I2" s="6"/>
      <c r="J2" s="6"/>
    </row>
    <row r="3" spans="1:10" ht="15.75" customHeight="1">
      <c r="A3" s="8" t="s">
        <v>95</v>
      </c>
      <c r="B3" s="10">
        <v>11</v>
      </c>
      <c r="C3" s="8" t="s">
        <v>96</v>
      </c>
      <c r="D3" s="10">
        <v>55</v>
      </c>
      <c r="E3" s="8" t="s">
        <v>97</v>
      </c>
      <c r="F3" s="10">
        <v>13</v>
      </c>
      <c r="G3" s="8" t="s">
        <v>98</v>
      </c>
      <c r="H3" s="10">
        <v>5</v>
      </c>
      <c r="I3" s="6"/>
      <c r="J3" s="6"/>
    </row>
    <row r="4" spans="1:10" ht="15.75" customHeight="1">
      <c r="A4" s="8" t="s">
        <v>99</v>
      </c>
      <c r="B4" s="10">
        <v>8</v>
      </c>
      <c r="C4" s="8" t="s">
        <v>100</v>
      </c>
      <c r="D4" s="10">
        <v>25</v>
      </c>
      <c r="E4" s="8" t="s">
        <v>101</v>
      </c>
      <c r="F4" s="10">
        <f>$F$2*0.2</f>
        <v>90</v>
      </c>
      <c r="G4" s="8" t="s">
        <v>102</v>
      </c>
      <c r="H4" s="10">
        <v>9</v>
      </c>
      <c r="I4" s="6"/>
      <c r="J4" s="6"/>
    </row>
    <row r="5" spans="1:10" ht="15.75" customHeight="1">
      <c r="A5" s="8" t="s">
        <v>103</v>
      </c>
      <c r="B5" s="10">
        <v>14</v>
      </c>
      <c r="C5" s="8" t="s">
        <v>104</v>
      </c>
      <c r="D5" s="10">
        <v>65</v>
      </c>
      <c r="E5" s="8" t="s">
        <v>105</v>
      </c>
      <c r="F5" s="10">
        <f>$F$2*0.7</f>
        <v>315</v>
      </c>
      <c r="G5" s="8" t="s">
        <v>106</v>
      </c>
      <c r="H5" s="10">
        <v>8</v>
      </c>
      <c r="I5" s="6"/>
      <c r="J5" s="6"/>
    </row>
    <row r="6" spans="1:10" ht="15.75" customHeight="1">
      <c r="A6" s="8" t="s">
        <v>107</v>
      </c>
      <c r="B6" s="10">
        <v>10</v>
      </c>
      <c r="C6" s="8" t="s">
        <v>108</v>
      </c>
      <c r="D6" s="10">
        <v>18</v>
      </c>
      <c r="E6" s="8" t="s">
        <v>109</v>
      </c>
      <c r="F6" s="10">
        <f t="shared" ref="F6:F7" si="0">$F$2*0.2</f>
        <v>90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2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22</v>
      </c>
      <c r="E9" s="8" t="s">
        <v>121</v>
      </c>
      <c r="F9" s="10">
        <f t="shared" si="1"/>
        <v>112.5</v>
      </c>
      <c r="G9" s="8" t="s">
        <v>122</v>
      </c>
      <c r="H9" s="10">
        <v>2</v>
      </c>
      <c r="I9" s="6"/>
      <c r="J9" s="6"/>
    </row>
    <row r="10" spans="1:10" ht="15.75" customHeight="1">
      <c r="A10" s="8" t="s">
        <v>123</v>
      </c>
      <c r="B10" s="10">
        <f>ROUNDUP((B8+B5+B7+B9)/2,0)</f>
        <v>17</v>
      </c>
      <c r="C10" s="8" t="s">
        <v>124</v>
      </c>
      <c r="D10" s="10">
        <v>18</v>
      </c>
      <c r="E10" s="8" t="s">
        <v>125</v>
      </c>
      <c r="F10" s="8" t="s">
        <v>2</v>
      </c>
      <c r="G10" s="8" t="s">
        <v>126</v>
      </c>
      <c r="H10" s="10">
        <v>6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7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17</v>
      </c>
      <c r="E12" s="8" t="s">
        <v>133</v>
      </c>
      <c r="F12" s="10">
        <v>2</v>
      </c>
      <c r="G12" s="8" t="s">
        <v>134</v>
      </c>
      <c r="H12" s="10">
        <v>6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7</v>
      </c>
      <c r="I13" s="6"/>
      <c r="J13" s="6"/>
    </row>
    <row r="14" spans="1:10" ht="15.75" customHeight="1">
      <c r="A14" s="8" t="s">
        <v>140</v>
      </c>
      <c r="B14" s="10">
        <v>60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5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24</v>
      </c>
      <c r="E15" s="8" t="s">
        <v>148</v>
      </c>
      <c r="F15" s="8" t="s">
        <v>203</v>
      </c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 t="s">
        <v>220</v>
      </c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19</v>
      </c>
      <c r="E17" s="8" t="s">
        <v>156</v>
      </c>
      <c r="F17" s="10">
        <v>40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24</v>
      </c>
      <c r="E19" s="8" t="s">
        <v>164</v>
      </c>
      <c r="F19" s="10">
        <v>24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221</v>
      </c>
      <c r="C20" s="8" t="s">
        <v>168</v>
      </c>
      <c r="D20" s="10">
        <v>20</v>
      </c>
      <c r="E20" s="8" t="s">
        <v>169</v>
      </c>
      <c r="F20" s="10">
        <v>23</v>
      </c>
      <c r="G20" s="8" t="s">
        <v>170</v>
      </c>
      <c r="H20" s="8" t="s">
        <v>208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450</v>
      </c>
      <c r="C21" s="8" t="s">
        <v>173</v>
      </c>
      <c r="D21" s="10">
        <v>20</v>
      </c>
      <c r="E21" s="8" t="s">
        <v>174</v>
      </c>
      <c r="F21" s="10">
        <v>67</v>
      </c>
      <c r="G21" s="8" t="s">
        <v>175</v>
      </c>
      <c r="H21" s="8" t="s">
        <v>208</v>
      </c>
      <c r="I21" s="6"/>
      <c r="J21" s="6"/>
    </row>
    <row r="22" spans="1:10" ht="15.75" customHeight="1">
      <c r="A22" s="8" t="s">
        <v>176</v>
      </c>
      <c r="B22" s="10">
        <f t="shared" si="2"/>
        <v>13</v>
      </c>
      <c r="C22" s="8" t="s">
        <v>177</v>
      </c>
      <c r="D22" s="10">
        <v>17</v>
      </c>
      <c r="E22" s="8" t="s">
        <v>178</v>
      </c>
      <c r="F22" s="10">
        <v>15</v>
      </c>
      <c r="G22" s="8" t="s">
        <v>179</v>
      </c>
      <c r="H22" s="8" t="s">
        <v>208</v>
      </c>
      <c r="I22" s="6"/>
      <c r="J22" s="6"/>
    </row>
    <row r="23" spans="1:10" ht="15.75" customHeight="1">
      <c r="A23" s="8" t="s">
        <v>180</v>
      </c>
      <c r="B23" s="10">
        <f t="shared" si="2"/>
        <v>90</v>
      </c>
      <c r="C23" s="8" t="s">
        <v>181</v>
      </c>
      <c r="D23" s="10">
        <v>18</v>
      </c>
      <c r="E23" s="8" t="s">
        <v>182</v>
      </c>
      <c r="F23" s="10">
        <v>15</v>
      </c>
      <c r="G23" s="8" t="s">
        <v>183</v>
      </c>
      <c r="H23" s="8" t="s">
        <v>208</v>
      </c>
      <c r="I23" s="6"/>
      <c r="J23" s="6"/>
    </row>
    <row r="24" spans="1:10" ht="15.75" customHeight="1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11</v>
      </c>
      <c r="G24" s="8" t="s">
        <v>187</v>
      </c>
      <c r="H24" s="8" t="s">
        <v>208</v>
      </c>
      <c r="I24" s="6"/>
      <c r="J24" s="6"/>
    </row>
    <row r="25" spans="1:10" ht="15.75" customHeight="1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90</v>
      </c>
      <c r="C26" s="8" t="s">
        <v>192</v>
      </c>
      <c r="D26" s="10">
        <v>23</v>
      </c>
      <c r="E26" s="8" t="s">
        <v>193</v>
      </c>
      <c r="F26" s="10">
        <v>11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112.5</v>
      </c>
      <c r="C27" s="8" t="s">
        <v>195</v>
      </c>
      <c r="D27" s="10">
        <v>26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31"/>
  <sheetViews>
    <sheetView workbookViewId="0">
      <selection activeCell="I30" sqref="I30"/>
    </sheetView>
  </sheetViews>
  <sheetFormatPr defaultColWidth="11.5546875" defaultRowHeight="13.2"/>
  <sheetData>
    <row r="1" spans="1:9" ht="14.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4">
      <c r="A2" s="8" t="s">
        <v>91</v>
      </c>
      <c r="B2" s="10">
        <v>15</v>
      </c>
      <c r="C2" s="8" t="s">
        <v>92</v>
      </c>
      <c r="D2" s="10">
        <v>19</v>
      </c>
      <c r="E2" s="8" t="s">
        <v>93</v>
      </c>
      <c r="F2" s="10">
        <v>450</v>
      </c>
      <c r="G2" s="8" t="s">
        <v>94</v>
      </c>
      <c r="H2" s="10">
        <v>8</v>
      </c>
      <c r="I2" s="6"/>
    </row>
    <row r="3" spans="1:9" ht="14.4">
      <c r="A3" s="8" t="s">
        <v>95</v>
      </c>
      <c r="B3" s="10">
        <v>11</v>
      </c>
      <c r="C3" s="8" t="s">
        <v>96</v>
      </c>
      <c r="D3" s="10">
        <v>55</v>
      </c>
      <c r="E3" s="8" t="s">
        <v>97</v>
      </c>
      <c r="F3" s="10">
        <v>13</v>
      </c>
      <c r="G3" s="8" t="s">
        <v>98</v>
      </c>
      <c r="H3" s="10">
        <v>5</v>
      </c>
      <c r="I3" s="6"/>
    </row>
    <row r="4" spans="1:9" ht="14.4">
      <c r="A4" s="8" t="s">
        <v>99</v>
      </c>
      <c r="B4" s="10">
        <v>8</v>
      </c>
      <c r="C4" s="8" t="s">
        <v>100</v>
      </c>
      <c r="D4" s="10">
        <v>25</v>
      </c>
      <c r="E4" s="8" t="s">
        <v>101</v>
      </c>
      <c r="F4" s="10">
        <f>$F$2*0.2</f>
        <v>90</v>
      </c>
      <c r="G4" s="8" t="s">
        <v>102</v>
      </c>
      <c r="H4" s="10">
        <v>9</v>
      </c>
      <c r="I4" s="6"/>
    </row>
    <row r="5" spans="1:9" ht="14.4">
      <c r="A5" s="8" t="s">
        <v>103</v>
      </c>
      <c r="B5" s="10">
        <v>14</v>
      </c>
      <c r="C5" s="8" t="s">
        <v>104</v>
      </c>
      <c r="D5" s="10">
        <v>65</v>
      </c>
      <c r="E5" s="8" t="s">
        <v>105</v>
      </c>
      <c r="F5" s="10">
        <f>$F$2*0.7</f>
        <v>315</v>
      </c>
      <c r="G5" s="8" t="s">
        <v>106</v>
      </c>
      <c r="H5" s="10">
        <v>8</v>
      </c>
      <c r="I5" s="6"/>
    </row>
    <row r="6" spans="1:9" ht="14.4">
      <c r="A6" s="8" t="s">
        <v>107</v>
      </c>
      <c r="B6" s="10">
        <v>10</v>
      </c>
      <c r="C6" s="8" t="s">
        <v>108</v>
      </c>
      <c r="D6" s="10">
        <v>18</v>
      </c>
      <c r="E6" s="8" t="s">
        <v>109</v>
      </c>
      <c r="F6" s="10">
        <f t="shared" ref="F6:F7" si="0">$F$2*0.2</f>
        <v>90</v>
      </c>
      <c r="G6" s="8" t="s">
        <v>110</v>
      </c>
      <c r="H6" s="10">
        <v>3</v>
      </c>
      <c r="I6" s="6"/>
    </row>
    <row r="7" spans="1:9" ht="14.4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  <c r="I7" s="6"/>
    </row>
    <row r="8" spans="1:9" ht="14.4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3</v>
      </c>
      <c r="I8" s="6"/>
    </row>
    <row r="9" spans="1:9" ht="14.4">
      <c r="A9" s="8" t="s">
        <v>119</v>
      </c>
      <c r="B9" s="10">
        <v>5</v>
      </c>
      <c r="C9" s="8" t="s">
        <v>120</v>
      </c>
      <c r="D9" s="10">
        <v>22</v>
      </c>
      <c r="E9" s="8" t="s">
        <v>121</v>
      </c>
      <c r="F9" s="10">
        <f t="shared" si="1"/>
        <v>112.5</v>
      </c>
      <c r="G9" s="8" t="s">
        <v>122</v>
      </c>
      <c r="H9" s="10">
        <v>2</v>
      </c>
      <c r="I9" s="6"/>
    </row>
    <row r="10" spans="1:9" ht="14.4">
      <c r="A10" s="8" t="s">
        <v>123</v>
      </c>
      <c r="B10" s="10">
        <f>ROUNDUP((B8+B5+B7+B9)/2,0)</f>
        <v>17</v>
      </c>
      <c r="C10" s="8" t="s">
        <v>124</v>
      </c>
      <c r="D10" s="10">
        <v>18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4.4">
      <c r="A11" s="8" t="s">
        <v>127</v>
      </c>
      <c r="B11" s="10">
        <v>8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7</v>
      </c>
      <c r="I11" s="6"/>
    </row>
    <row r="12" spans="1:9" ht="14.4">
      <c r="A12" s="8" t="s">
        <v>131</v>
      </c>
      <c r="B12" s="10">
        <v>20</v>
      </c>
      <c r="C12" s="8" t="s">
        <v>132</v>
      </c>
      <c r="D12" s="10">
        <v>17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4.4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7</v>
      </c>
      <c r="I13" s="6"/>
    </row>
    <row r="14" spans="1:9" ht="14.4">
      <c r="A14" s="8" t="s">
        <v>140</v>
      </c>
      <c r="B14" s="10">
        <v>60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5</v>
      </c>
      <c r="I14" s="6"/>
    </row>
    <row r="15" spans="1:9" ht="14.4">
      <c r="A15" s="8" t="s">
        <v>145</v>
      </c>
      <c r="B15" s="8" t="s">
        <v>146</v>
      </c>
      <c r="C15" s="8" t="s">
        <v>147</v>
      </c>
      <c r="D15" s="10">
        <v>24</v>
      </c>
      <c r="E15" s="8" t="s">
        <v>148</v>
      </c>
      <c r="F15" s="8" t="s">
        <v>203</v>
      </c>
      <c r="G15" s="8" t="s">
        <v>149</v>
      </c>
      <c r="H15" s="10">
        <v>3</v>
      </c>
      <c r="I15" s="6"/>
    </row>
    <row r="16" spans="1:9" ht="14.4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3</v>
      </c>
      <c r="I16" s="6"/>
    </row>
    <row r="17" spans="1:9" ht="14.4">
      <c r="A17" s="8" t="s">
        <v>154</v>
      </c>
      <c r="B17" s="10">
        <f>ROUNDUP((B6+B6+B4)/3,0)</f>
        <v>10</v>
      </c>
      <c r="C17" s="8" t="s">
        <v>155</v>
      </c>
      <c r="D17" s="10">
        <v>19</v>
      </c>
      <c r="E17" s="8" t="s">
        <v>156</v>
      </c>
      <c r="F17" s="10">
        <v>40</v>
      </c>
      <c r="G17" s="8" t="s">
        <v>157</v>
      </c>
      <c r="H17" s="10">
        <v>3</v>
      </c>
      <c r="I17" s="6"/>
    </row>
    <row r="18" spans="1:9" ht="14.4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3</v>
      </c>
      <c r="I18" s="6"/>
    </row>
    <row r="19" spans="1:9" ht="14.4">
      <c r="A19" s="8" t="s">
        <v>162</v>
      </c>
      <c r="B19" s="10">
        <f>ROUNDUP(B8+B9,0)</f>
        <v>10</v>
      </c>
      <c r="C19" s="8" t="s">
        <v>163</v>
      </c>
      <c r="D19" s="10">
        <v>24</v>
      </c>
      <c r="E19" s="8" t="s">
        <v>164</v>
      </c>
      <c r="F19" s="10">
        <v>24</v>
      </c>
      <c r="G19" s="8" t="s">
        <v>165</v>
      </c>
      <c r="H19" s="10">
        <v>3</v>
      </c>
      <c r="I19" s="6"/>
    </row>
    <row r="20" spans="1:9" ht="14.4">
      <c r="A20" s="8" t="s">
        <v>166</v>
      </c>
      <c r="B20" s="8" t="s">
        <v>221</v>
      </c>
      <c r="C20" s="8" t="s">
        <v>168</v>
      </c>
      <c r="D20" s="10">
        <v>20</v>
      </c>
      <c r="E20" s="8" t="s">
        <v>169</v>
      </c>
      <c r="F20" s="10">
        <v>23</v>
      </c>
      <c r="G20" s="8" t="s">
        <v>170</v>
      </c>
      <c r="H20" s="8" t="s">
        <v>208</v>
      </c>
      <c r="I20" s="6"/>
    </row>
    <row r="21" spans="1:9" ht="14.4">
      <c r="A21" s="8" t="s">
        <v>172</v>
      </c>
      <c r="B21" s="10">
        <f t="shared" ref="B21:B28" si="2">F2</f>
        <v>450</v>
      </c>
      <c r="C21" s="8" t="s">
        <v>173</v>
      </c>
      <c r="D21" s="10">
        <v>20</v>
      </c>
      <c r="E21" s="8" t="s">
        <v>174</v>
      </c>
      <c r="F21" s="10">
        <v>67</v>
      </c>
      <c r="G21" s="8" t="s">
        <v>175</v>
      </c>
      <c r="H21" s="8" t="s">
        <v>208</v>
      </c>
      <c r="I21" s="6"/>
    </row>
    <row r="22" spans="1:9" ht="14.4">
      <c r="A22" s="8" t="s">
        <v>176</v>
      </c>
      <c r="B22" s="10">
        <f t="shared" si="2"/>
        <v>13</v>
      </c>
      <c r="C22" s="8" t="s">
        <v>177</v>
      </c>
      <c r="D22" s="10">
        <v>17</v>
      </c>
      <c r="E22" s="8" t="s">
        <v>178</v>
      </c>
      <c r="F22" s="10">
        <v>15</v>
      </c>
      <c r="G22" s="8" t="s">
        <v>179</v>
      </c>
      <c r="H22" s="8" t="s">
        <v>208</v>
      </c>
      <c r="I22" s="6"/>
    </row>
    <row r="23" spans="1:9" ht="14.4">
      <c r="A23" s="8" t="s">
        <v>180</v>
      </c>
      <c r="B23" s="10">
        <f t="shared" si="2"/>
        <v>90</v>
      </c>
      <c r="C23" s="8" t="s">
        <v>181</v>
      </c>
      <c r="D23" s="10">
        <v>18</v>
      </c>
      <c r="E23" s="8" t="s">
        <v>182</v>
      </c>
      <c r="F23" s="10">
        <v>15</v>
      </c>
      <c r="G23" s="8" t="s">
        <v>183</v>
      </c>
      <c r="H23" s="8" t="s">
        <v>208</v>
      </c>
      <c r="I23" s="6"/>
    </row>
    <row r="24" spans="1:9" ht="14.4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11</v>
      </c>
      <c r="G24" s="8" t="s">
        <v>187</v>
      </c>
      <c r="H24" s="8" t="s">
        <v>208</v>
      </c>
      <c r="I24" s="6"/>
    </row>
    <row r="25" spans="1:9" ht="14.4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  <c r="I25" s="6"/>
    </row>
    <row r="26" spans="1:9" ht="14.4">
      <c r="A26" s="8" t="s">
        <v>191</v>
      </c>
      <c r="B26" s="10">
        <f t="shared" si="2"/>
        <v>90</v>
      </c>
      <c r="C26" s="8" t="s">
        <v>192</v>
      </c>
      <c r="D26" s="10">
        <v>23</v>
      </c>
      <c r="E26" s="8" t="s">
        <v>193</v>
      </c>
      <c r="F26" s="10">
        <v>11</v>
      </c>
      <c r="G26" s="8"/>
      <c r="H26" s="8"/>
      <c r="I26" s="6"/>
    </row>
    <row r="27" spans="1:9" ht="14.4">
      <c r="A27" s="8" t="s">
        <v>194</v>
      </c>
      <c r="B27" s="10">
        <f t="shared" si="2"/>
        <v>112.5</v>
      </c>
      <c r="C27" s="8" t="s">
        <v>195</v>
      </c>
      <c r="D27" s="10">
        <v>26</v>
      </c>
      <c r="E27" s="8" t="s">
        <v>196</v>
      </c>
      <c r="F27" s="8" t="s">
        <v>218</v>
      </c>
      <c r="G27" s="8"/>
      <c r="H27" s="8"/>
      <c r="I27" s="6"/>
    </row>
    <row r="28" spans="1:9" ht="14.4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4">
      <c r="A30" s="8"/>
      <c r="B30" s="8"/>
      <c r="C30" s="8"/>
      <c r="D30" s="8"/>
      <c r="E30" s="8"/>
      <c r="F30" s="8"/>
      <c r="G30" s="8"/>
      <c r="H30" s="8"/>
      <c r="I30" s="6"/>
    </row>
    <row r="31" spans="1:9" ht="13.8">
      <c r="A31" s="9"/>
      <c r="B31" s="9"/>
      <c r="C31" s="9"/>
      <c r="D31" s="9"/>
      <c r="E31" s="9"/>
      <c r="F31" s="9"/>
      <c r="G31" s="9"/>
      <c r="H31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21">
    <outlinePr summaryBelow="0" summaryRight="0"/>
  </sheetPr>
  <dimension ref="A1:J32"/>
  <sheetViews>
    <sheetView workbookViewId="0">
      <selection activeCell="G26" sqref="G26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15</v>
      </c>
      <c r="C2" s="5" t="s">
        <v>92</v>
      </c>
      <c r="D2" s="7">
        <v>19</v>
      </c>
      <c r="E2" s="5" t="s">
        <v>93</v>
      </c>
      <c r="F2" s="7">
        <v>300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35</v>
      </c>
      <c r="E3" s="5" t="s">
        <v>97</v>
      </c>
      <c r="F3" s="7">
        <v>12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8</v>
      </c>
      <c r="C4" s="5" t="s">
        <v>100</v>
      </c>
      <c r="D4" s="7">
        <v>25</v>
      </c>
      <c r="E4" s="5" t="s">
        <v>101</v>
      </c>
      <c r="F4" s="7">
        <f>$F$2*0.2</f>
        <v>60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24</v>
      </c>
      <c r="E5" s="5" t="s">
        <v>105</v>
      </c>
      <c r="F5" s="7">
        <f>$F$2*0.7</f>
        <v>210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18</v>
      </c>
      <c r="E6" s="5" t="s">
        <v>109</v>
      </c>
      <c r="F6" s="7">
        <f t="shared" ref="F6:F7" si="0">$F$2*0.2</f>
        <v>60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60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75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22</v>
      </c>
      <c r="E9" s="5" t="s">
        <v>121</v>
      </c>
      <c r="F9" s="7">
        <f t="shared" si="1"/>
        <v>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18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17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219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60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7</v>
      </c>
      <c r="I14" s="6"/>
      <c r="J14" s="6"/>
    </row>
    <row r="15" spans="1:10" ht="15.75" customHeight="1">
      <c r="A15" s="5" t="s">
        <v>145</v>
      </c>
      <c r="B15" s="5" t="s">
        <v>208</v>
      </c>
      <c r="C15" s="5" t="s">
        <v>147</v>
      </c>
      <c r="D15" s="7">
        <v>24</v>
      </c>
      <c r="E15" s="5" t="s">
        <v>148</v>
      </c>
      <c r="F15" s="5" t="s">
        <v>211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220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19</v>
      </c>
      <c r="E17" s="5" t="s">
        <v>156</v>
      </c>
      <c r="F17" s="7">
        <v>40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24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221</v>
      </c>
      <c r="C20" s="5" t="s">
        <v>168</v>
      </c>
      <c r="D20" s="7">
        <v>20</v>
      </c>
      <c r="E20" s="5" t="s">
        <v>169</v>
      </c>
      <c r="F20" s="7">
        <v>23</v>
      </c>
      <c r="G20" s="5" t="s">
        <v>170</v>
      </c>
      <c r="H20" s="5" t="s">
        <v>208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300</v>
      </c>
      <c r="C21" s="5" t="s">
        <v>173</v>
      </c>
      <c r="D21" s="7">
        <v>20</v>
      </c>
      <c r="E21" s="5" t="s">
        <v>174</v>
      </c>
      <c r="F21" s="7">
        <v>67</v>
      </c>
      <c r="G21" s="5" t="s">
        <v>175</v>
      </c>
      <c r="H21" s="5" t="s">
        <v>208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17</v>
      </c>
      <c r="E22" s="5" t="s">
        <v>178</v>
      </c>
      <c r="F22" s="7">
        <v>15</v>
      </c>
      <c r="G22" s="5" t="s">
        <v>179</v>
      </c>
      <c r="H22" s="5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60</v>
      </c>
      <c r="C23" s="5" t="s">
        <v>181</v>
      </c>
      <c r="D23" s="7">
        <v>18</v>
      </c>
      <c r="E23" s="5" t="s">
        <v>182</v>
      </c>
      <c r="F23" s="7">
        <v>15</v>
      </c>
      <c r="G23" s="5" t="s">
        <v>183</v>
      </c>
      <c r="H23" s="5" t="s">
        <v>208</v>
      </c>
      <c r="I23" s="6"/>
      <c r="J23" s="6"/>
    </row>
    <row r="24" spans="1:10" ht="15.75" customHeight="1">
      <c r="A24" s="5" t="s">
        <v>184</v>
      </c>
      <c r="B24" s="7">
        <f t="shared" si="2"/>
        <v>210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60</v>
      </c>
      <c r="C25" s="5" t="s">
        <v>189</v>
      </c>
      <c r="D25" s="7">
        <v>20</v>
      </c>
      <c r="E25" s="5" t="s">
        <v>190</v>
      </c>
      <c r="F25" s="7">
        <v>15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60</v>
      </c>
      <c r="C26" s="5" t="s">
        <v>192</v>
      </c>
      <c r="D26" s="7">
        <v>23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75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2">
    <outlinePr summaryBelow="0" summaryRight="0"/>
  </sheetPr>
  <dimension ref="A1:J32"/>
  <sheetViews>
    <sheetView workbookViewId="0">
      <selection activeCell="J21" sqref="J21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25</v>
      </c>
      <c r="E2" s="5" t="s">
        <v>93</v>
      </c>
      <c r="F2" s="7">
        <v>250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50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24</v>
      </c>
      <c r="E5" s="5" t="s">
        <v>105</v>
      </c>
      <c r="F5" s="7">
        <f>$F$2*0.7</f>
        <v>175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50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27</v>
      </c>
      <c r="E9" s="5" t="s">
        <v>121</v>
      </c>
      <c r="F9" s="7">
        <f t="shared" si="1"/>
        <v>62.5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23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24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11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25</v>
      </c>
      <c r="E21" s="5" t="s">
        <v>174</v>
      </c>
      <c r="F21" s="7">
        <v>30</v>
      </c>
      <c r="G21" s="5" t="s">
        <v>175</v>
      </c>
      <c r="H21" s="8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8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8" t="s">
        <v>202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8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26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25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52">
    <outlinePr summaryBelow="0" summaryRight="0"/>
  </sheetPr>
  <dimension ref="A1:J32"/>
  <sheetViews>
    <sheetView workbookViewId="0">
      <selection activeCell="K15" sqref="K15"/>
    </sheetView>
  </sheetViews>
  <sheetFormatPr defaultColWidth="14.44140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14</v>
      </c>
      <c r="C2" s="8" t="s">
        <v>92</v>
      </c>
      <c r="D2" s="10">
        <v>30</v>
      </c>
      <c r="E2" s="8" t="s">
        <v>93</v>
      </c>
      <c r="F2" s="10">
        <v>325</v>
      </c>
      <c r="G2" s="8" t="s">
        <v>94</v>
      </c>
      <c r="H2" s="10">
        <v>6</v>
      </c>
      <c r="I2" s="6"/>
      <c r="J2" s="6"/>
    </row>
    <row r="3" spans="1:10" ht="15.75" customHeight="1">
      <c r="A3" s="8" t="s">
        <v>95</v>
      </c>
      <c r="B3" s="10">
        <v>13</v>
      </c>
      <c r="C3" s="8" t="s">
        <v>96</v>
      </c>
      <c r="D3" s="10">
        <v>45</v>
      </c>
      <c r="E3" s="8" t="s">
        <v>97</v>
      </c>
      <c r="F3" s="10">
        <v>12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12</v>
      </c>
      <c r="C4" s="8" t="s">
        <v>100</v>
      </c>
      <c r="D4" s="10">
        <v>27</v>
      </c>
      <c r="E4" s="8" t="s">
        <v>101</v>
      </c>
      <c r="F4" s="10">
        <f>$F$2*0.2</f>
        <v>65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14</v>
      </c>
      <c r="C5" s="8" t="s">
        <v>104</v>
      </c>
      <c r="D5" s="10">
        <v>35</v>
      </c>
      <c r="E5" s="8" t="s">
        <v>105</v>
      </c>
      <c r="F5" s="10">
        <f>$F$2*0.7</f>
        <v>227.49999999999997</v>
      </c>
      <c r="G5" s="8" t="s">
        <v>106</v>
      </c>
      <c r="H5" s="10">
        <v>6</v>
      </c>
      <c r="I5" s="6"/>
      <c r="J5" s="6"/>
    </row>
    <row r="6" spans="1:10" ht="15.75" customHeight="1">
      <c r="A6" s="8" t="s">
        <v>107</v>
      </c>
      <c r="B6" s="10">
        <v>11</v>
      </c>
      <c r="C6" s="8" t="s">
        <v>108</v>
      </c>
      <c r="D6" s="10">
        <v>20</v>
      </c>
      <c r="E6" s="8" t="s">
        <v>109</v>
      </c>
      <c r="F6" s="10">
        <f t="shared" ref="F6:F7" si="0">$F$2*0.2</f>
        <v>65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12</v>
      </c>
      <c r="C7" s="8" t="s">
        <v>112</v>
      </c>
      <c r="D7" s="10">
        <v>20</v>
      </c>
      <c r="E7" s="8" t="s">
        <v>113</v>
      </c>
      <c r="F7" s="10">
        <f t="shared" si="0"/>
        <v>65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81.25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6</v>
      </c>
      <c r="C9" s="8" t="s">
        <v>120</v>
      </c>
      <c r="D9" s="10">
        <v>26</v>
      </c>
      <c r="E9" s="8" t="s">
        <v>121</v>
      </c>
      <c r="F9" s="10">
        <f t="shared" si="1"/>
        <v>81.25</v>
      </c>
      <c r="G9" s="8" t="s">
        <v>122</v>
      </c>
      <c r="H9" s="10">
        <v>1</v>
      </c>
      <c r="I9" s="6"/>
      <c r="J9" s="6"/>
    </row>
    <row r="10" spans="1:10" ht="15.75" customHeight="1">
      <c r="A10" s="8" t="s">
        <v>123</v>
      </c>
      <c r="B10" s="10">
        <f>ROUNDUP((B8+B5+B7+B9)/2,0)</f>
        <v>19</v>
      </c>
      <c r="C10" s="8" t="s">
        <v>124</v>
      </c>
      <c r="D10" s="10">
        <v>24</v>
      </c>
      <c r="E10" s="8" t="s">
        <v>125</v>
      </c>
      <c r="F10" s="8" t="s">
        <v>2</v>
      </c>
      <c r="G10" s="8" t="s">
        <v>126</v>
      </c>
      <c r="H10" s="10">
        <v>7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6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5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6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203</v>
      </c>
      <c r="G14" s="8" t="s">
        <v>144</v>
      </c>
      <c r="H14" s="10">
        <v>6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25</v>
      </c>
      <c r="E15" s="8" t="s">
        <v>148</v>
      </c>
      <c r="F15" s="8"/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13</v>
      </c>
      <c r="C16" s="8" t="s">
        <v>151</v>
      </c>
      <c r="D16" s="10">
        <v>25</v>
      </c>
      <c r="E16" s="8" t="s">
        <v>152</v>
      </c>
      <c r="F16" s="8" t="s">
        <v>152</v>
      </c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12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27</v>
      </c>
      <c r="E18" s="8" t="s">
        <v>160</v>
      </c>
      <c r="F18" s="10">
        <v>21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11</v>
      </c>
      <c r="C19" s="8" t="s">
        <v>163</v>
      </c>
      <c r="D19" s="10">
        <v>25</v>
      </c>
      <c r="E19" s="8" t="s">
        <v>164</v>
      </c>
      <c r="F19" s="10">
        <v>0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247</v>
      </c>
      <c r="C20" s="8" t="s">
        <v>168</v>
      </c>
      <c r="D20" s="10">
        <v>24</v>
      </c>
      <c r="E20" s="8" t="s">
        <v>169</v>
      </c>
      <c r="F20" s="10">
        <v>17</v>
      </c>
      <c r="G20" s="8" t="s">
        <v>170</v>
      </c>
      <c r="H20" s="8" t="s">
        <v>171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325</v>
      </c>
      <c r="C21" s="8" t="s">
        <v>173</v>
      </c>
      <c r="D21" s="10">
        <v>26</v>
      </c>
      <c r="E21" s="8" t="s">
        <v>174</v>
      </c>
      <c r="F21" s="10">
        <v>80</v>
      </c>
      <c r="G21" s="8" t="s">
        <v>175</v>
      </c>
      <c r="H21" s="8" t="s">
        <v>146</v>
      </c>
      <c r="I21" s="6"/>
      <c r="J21" s="6"/>
    </row>
    <row r="22" spans="1:10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16</v>
      </c>
      <c r="G22" s="8" t="s">
        <v>179</v>
      </c>
      <c r="H22" s="8" t="s">
        <v>202</v>
      </c>
      <c r="I22" s="6"/>
      <c r="J22" s="6"/>
    </row>
    <row r="23" spans="1:10" ht="15.75" customHeight="1">
      <c r="A23" s="8" t="s">
        <v>180</v>
      </c>
      <c r="B23" s="10">
        <f t="shared" si="2"/>
        <v>65</v>
      </c>
      <c r="C23" s="8" t="s">
        <v>181</v>
      </c>
      <c r="D23" s="10">
        <v>20</v>
      </c>
      <c r="E23" s="8" t="s">
        <v>182</v>
      </c>
      <c r="F23" s="10">
        <v>16</v>
      </c>
      <c r="G23" s="8" t="s">
        <v>183</v>
      </c>
      <c r="H23" s="8" t="s">
        <v>202</v>
      </c>
      <c r="I23" s="6"/>
      <c r="J23" s="6"/>
    </row>
    <row r="24" spans="1:10" ht="15.75" customHeight="1">
      <c r="A24" s="8" t="s">
        <v>184</v>
      </c>
      <c r="B24" s="10">
        <f t="shared" si="2"/>
        <v>227.49999999999997</v>
      </c>
      <c r="C24" s="8" t="s">
        <v>185</v>
      </c>
      <c r="D24" s="10">
        <v>20</v>
      </c>
      <c r="E24" s="8" t="s">
        <v>186</v>
      </c>
      <c r="F24" s="10">
        <v>16</v>
      </c>
      <c r="G24" s="8" t="s">
        <v>187</v>
      </c>
      <c r="H24" s="8" t="s">
        <v>202</v>
      </c>
      <c r="I24" s="6"/>
      <c r="J24" s="6"/>
    </row>
    <row r="25" spans="1:10" ht="15.75" customHeight="1">
      <c r="A25" s="8" t="s">
        <v>188</v>
      </c>
      <c r="B25" s="10">
        <f t="shared" si="2"/>
        <v>65</v>
      </c>
      <c r="C25" s="8" t="s">
        <v>189</v>
      </c>
      <c r="D25" s="10">
        <v>20</v>
      </c>
      <c r="E25" s="8" t="s">
        <v>190</v>
      </c>
      <c r="F25" s="10">
        <v>16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65</v>
      </c>
      <c r="C26" s="8" t="s">
        <v>192</v>
      </c>
      <c r="D26" s="10">
        <v>28</v>
      </c>
      <c r="E26" s="8" t="s">
        <v>193</v>
      </c>
      <c r="F26" s="10">
        <v>16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81.25</v>
      </c>
      <c r="C27" s="8" t="s">
        <v>195</v>
      </c>
      <c r="D27" s="10">
        <v>28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23">
    <outlinePr summaryBelow="0" summaryRight="0"/>
  </sheetPr>
  <dimension ref="A1:J32"/>
  <sheetViews>
    <sheetView workbookViewId="0">
      <selection activeCell="F19" sqref="F19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14</v>
      </c>
      <c r="C2" s="5" t="s">
        <v>92</v>
      </c>
      <c r="D2" s="7">
        <v>30</v>
      </c>
      <c r="E2" s="5" t="s">
        <v>93</v>
      </c>
      <c r="F2" s="7">
        <v>325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45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27</v>
      </c>
      <c r="E4" s="5" t="s">
        <v>101</v>
      </c>
      <c r="F4" s="7">
        <f>$F$2*0.2</f>
        <v>65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14</v>
      </c>
      <c r="C5" s="5" t="s">
        <v>104</v>
      </c>
      <c r="D5" s="7">
        <v>35</v>
      </c>
      <c r="E5" s="5" t="s">
        <v>105</v>
      </c>
      <c r="F5" s="7">
        <f>$F$2*0.7</f>
        <v>227.49999999999997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11</v>
      </c>
      <c r="C6" s="5" t="s">
        <v>108</v>
      </c>
      <c r="D6" s="7">
        <v>20</v>
      </c>
      <c r="E6" s="5" t="s">
        <v>109</v>
      </c>
      <c r="F6" s="7">
        <f t="shared" ref="F6:F7" si="0">$F$2*0.2</f>
        <v>65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65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26</v>
      </c>
      <c r="E8" s="5" t="s">
        <v>117</v>
      </c>
      <c r="F8" s="7">
        <f t="shared" ref="F8:F9" si="1">$F$2*0.25</f>
        <v>81.25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6</v>
      </c>
      <c r="C9" s="5" t="s">
        <v>120</v>
      </c>
      <c r="D9" s="7">
        <v>26</v>
      </c>
      <c r="E9" s="5" t="s">
        <v>121</v>
      </c>
      <c r="F9" s="7">
        <f t="shared" si="1"/>
        <v>81.25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19</v>
      </c>
      <c r="C10" s="5" t="s">
        <v>124</v>
      </c>
      <c r="D10" s="7">
        <v>24</v>
      </c>
      <c r="E10" s="5" t="s">
        <v>125</v>
      </c>
      <c r="F10" s="5" t="s">
        <v>2</v>
      </c>
      <c r="G10" s="5" t="s">
        <v>126</v>
      </c>
      <c r="H10" s="7">
        <v>7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203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25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13</v>
      </c>
      <c r="C16" s="5" t="s">
        <v>151</v>
      </c>
      <c r="D16" s="7">
        <v>25</v>
      </c>
      <c r="E16" s="5" t="s">
        <v>152</v>
      </c>
      <c r="F16" s="5" t="s">
        <v>223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12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14</v>
      </c>
      <c r="C18" s="5" t="s">
        <v>159</v>
      </c>
      <c r="D18" s="7">
        <v>27</v>
      </c>
      <c r="E18" s="5" t="s">
        <v>160</v>
      </c>
      <c r="F18" s="7">
        <v>21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25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24</v>
      </c>
      <c r="E20" s="5" t="s">
        <v>169</v>
      </c>
      <c r="F20" s="7">
        <v>17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325</v>
      </c>
      <c r="C21" s="5" t="s">
        <v>173</v>
      </c>
      <c r="D21" s="7">
        <v>26</v>
      </c>
      <c r="E21" s="5" t="s">
        <v>174</v>
      </c>
      <c r="F21" s="7">
        <v>80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65</v>
      </c>
      <c r="C23" s="5" t="s">
        <v>181</v>
      </c>
      <c r="D23" s="7">
        <v>20</v>
      </c>
      <c r="E23" s="5" t="s">
        <v>182</v>
      </c>
      <c r="F23" s="7">
        <v>16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227.49999999999997</v>
      </c>
      <c r="C24" s="5" t="s">
        <v>185</v>
      </c>
      <c r="D24" s="7">
        <v>20</v>
      </c>
      <c r="E24" s="5" t="s">
        <v>186</v>
      </c>
      <c r="F24" s="7">
        <v>16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65</v>
      </c>
      <c r="C25" s="5" t="s">
        <v>189</v>
      </c>
      <c r="D25" s="7">
        <v>20</v>
      </c>
      <c r="E25" s="5" t="s">
        <v>190</v>
      </c>
      <c r="F25" s="7">
        <v>16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65</v>
      </c>
      <c r="C26" s="5" t="s">
        <v>192</v>
      </c>
      <c r="D26" s="7">
        <v>28</v>
      </c>
      <c r="E26" s="5" t="s">
        <v>193</v>
      </c>
      <c r="F26" s="7">
        <v>16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81.25</v>
      </c>
      <c r="C27" s="5" t="s">
        <v>195</v>
      </c>
      <c r="D27" s="7">
        <v>28</v>
      </c>
      <c r="E27" s="5" t="s">
        <v>196</v>
      </c>
      <c r="F27" s="5" t="s">
        <v>218</v>
      </c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24">
    <outlinePr summaryBelow="0" summaryRight="0"/>
  </sheetPr>
  <dimension ref="A1:J32"/>
  <sheetViews>
    <sheetView workbookViewId="0">
      <selection activeCell="J22" sqref="J22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37</v>
      </c>
      <c r="E3" s="5" t="s">
        <v>97</v>
      </c>
      <c r="F3" s="7">
        <v>13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30</v>
      </c>
      <c r="E4" s="5" t="s">
        <v>101</v>
      </c>
      <c r="F4" s="7">
        <f>$F$2*0.2</f>
        <v>55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35</v>
      </c>
      <c r="E5" s="5" t="s">
        <v>105</v>
      </c>
      <c r="F5" s="7">
        <f>$F$2*0.7</f>
        <v>192.5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55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24</v>
      </c>
      <c r="E8" s="5" t="s">
        <v>117</v>
      </c>
      <c r="F8" s="7">
        <f t="shared" ref="F8:F9" si="1">$F$2*0.25</f>
        <v>68.75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24</v>
      </c>
      <c r="E9" s="5" t="s">
        <v>121</v>
      </c>
      <c r="F9" s="7">
        <f t="shared" si="1"/>
        <v>68.75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22</v>
      </c>
      <c r="E10" s="5" t="s">
        <v>125</v>
      </c>
      <c r="F10" s="5" t="s">
        <v>2</v>
      </c>
      <c r="G10" s="5" t="s">
        <v>126</v>
      </c>
      <c r="H10" s="7">
        <v>7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24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25</v>
      </c>
      <c r="E20" s="5" t="s">
        <v>169</v>
      </c>
      <c r="F20" s="7">
        <v>16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275</v>
      </c>
      <c r="C21" s="5" t="s">
        <v>173</v>
      </c>
      <c r="D21" s="7">
        <v>25</v>
      </c>
      <c r="E21" s="5" t="s">
        <v>174</v>
      </c>
      <c r="F21" s="7">
        <v>64</v>
      </c>
      <c r="G21" s="5" t="s">
        <v>175</v>
      </c>
      <c r="H21" s="8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13</v>
      </c>
      <c r="C22" s="5" t="s">
        <v>177</v>
      </c>
      <c r="D22" s="7">
        <v>20</v>
      </c>
      <c r="E22" s="5" t="s">
        <v>178</v>
      </c>
      <c r="F22" s="7">
        <v>16</v>
      </c>
      <c r="G22" s="5" t="s">
        <v>179</v>
      </c>
      <c r="H22" s="8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55</v>
      </c>
      <c r="C23" s="5" t="s">
        <v>181</v>
      </c>
      <c r="D23" s="7">
        <v>20</v>
      </c>
      <c r="E23" s="5" t="s">
        <v>182</v>
      </c>
      <c r="F23" s="7">
        <v>16</v>
      </c>
      <c r="G23" s="5" t="s">
        <v>183</v>
      </c>
      <c r="H23" s="8" t="s">
        <v>202</v>
      </c>
      <c r="I23" s="6"/>
      <c r="J23" s="6"/>
    </row>
    <row r="24" spans="1:10" ht="15.75" customHeight="1">
      <c r="A24" s="5" t="s">
        <v>184</v>
      </c>
      <c r="B24" s="7">
        <f t="shared" si="2"/>
        <v>192.5</v>
      </c>
      <c r="C24" s="5" t="s">
        <v>185</v>
      </c>
      <c r="D24" s="7">
        <v>20</v>
      </c>
      <c r="E24" s="5" t="s">
        <v>186</v>
      </c>
      <c r="F24" s="7">
        <v>10.5</v>
      </c>
      <c r="G24" s="5" t="s">
        <v>187</v>
      </c>
      <c r="H24" s="8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55</v>
      </c>
      <c r="C25" s="5" t="s">
        <v>189</v>
      </c>
      <c r="D25" s="7">
        <v>20</v>
      </c>
      <c r="E25" s="5" t="s">
        <v>190</v>
      </c>
      <c r="F25" s="7">
        <v>10.5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55</v>
      </c>
      <c r="C26" s="5" t="s">
        <v>192</v>
      </c>
      <c r="D26" s="7">
        <v>26</v>
      </c>
      <c r="E26" s="5" t="s">
        <v>193</v>
      </c>
      <c r="F26" s="7">
        <v>10.5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68.75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5">
    <outlinePr summaryBelow="0" summaryRight="0"/>
  </sheetPr>
  <dimension ref="A1:J32"/>
  <sheetViews>
    <sheetView workbookViewId="0">
      <selection activeCell="I1" sqref="I1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25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15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14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7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38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37</v>
      </c>
      <c r="E15" s="5" t="s">
        <v>148</v>
      </c>
      <c r="F15" s="5" t="s">
        <v>199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28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15</v>
      </c>
      <c r="C17" s="5" t="s">
        <v>155</v>
      </c>
      <c r="D17" s="7">
        <v>42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36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9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224</v>
      </c>
      <c r="C20" s="5" t="s">
        <v>168</v>
      </c>
      <c r="D20" s="7">
        <v>20</v>
      </c>
      <c r="E20" s="5" t="s">
        <v>169</v>
      </c>
      <c r="F20" s="7">
        <v>11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23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25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9"/>
  <sheetViews>
    <sheetView workbookViewId="0">
      <selection activeCell="F4" sqref="F4:F9"/>
    </sheetView>
  </sheetViews>
  <sheetFormatPr defaultColWidth="14.44140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8" t="s">
        <v>91</v>
      </c>
      <c r="B2" s="10">
        <v>15</v>
      </c>
      <c r="C2" s="8" t="s">
        <v>92</v>
      </c>
      <c r="D2" s="10">
        <v>20</v>
      </c>
      <c r="E2" s="8" t="s">
        <v>93</v>
      </c>
      <c r="F2" s="10">
        <v>400</v>
      </c>
      <c r="G2" s="8" t="s">
        <v>94</v>
      </c>
      <c r="H2" s="10">
        <v>6</v>
      </c>
    </row>
    <row r="3" spans="1:9" ht="15.75" customHeight="1">
      <c r="A3" s="8" t="s">
        <v>95</v>
      </c>
      <c r="B3" s="10">
        <v>14</v>
      </c>
      <c r="C3" s="8" t="s">
        <v>96</v>
      </c>
      <c r="D3" s="10">
        <v>42</v>
      </c>
      <c r="E3" s="8" t="s">
        <v>97</v>
      </c>
      <c r="F3" s="10">
        <v>12</v>
      </c>
      <c r="G3" s="8" t="s">
        <v>98</v>
      </c>
      <c r="H3" s="10">
        <v>5</v>
      </c>
    </row>
    <row r="4" spans="1:9" ht="15.75" customHeight="1">
      <c r="A4" s="8" t="s">
        <v>99</v>
      </c>
      <c r="B4" s="10">
        <v>8</v>
      </c>
      <c r="C4" s="8" t="s">
        <v>100</v>
      </c>
      <c r="D4" s="10">
        <v>20</v>
      </c>
      <c r="E4" s="8" t="s">
        <v>101</v>
      </c>
      <c r="F4" s="10">
        <f>$F$2*0.2</f>
        <v>80</v>
      </c>
      <c r="G4" s="8" t="s">
        <v>102</v>
      </c>
      <c r="H4" s="10">
        <v>9</v>
      </c>
    </row>
    <row r="5" spans="1:9" ht="15.75" customHeight="1">
      <c r="A5" s="8" t="s">
        <v>103</v>
      </c>
      <c r="B5" s="10">
        <v>12</v>
      </c>
      <c r="C5" s="8" t="s">
        <v>104</v>
      </c>
      <c r="D5" s="10">
        <v>38</v>
      </c>
      <c r="E5" s="8" t="s">
        <v>105</v>
      </c>
      <c r="F5" s="10">
        <f>$F$2*0.7</f>
        <v>280</v>
      </c>
      <c r="G5" s="8" t="s">
        <v>106</v>
      </c>
      <c r="H5" s="10">
        <v>8</v>
      </c>
    </row>
    <row r="6" spans="1:9" ht="15.75" customHeight="1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0">
        <f t="shared" ref="F6:F7" si="0">$F$2*0.2</f>
        <v>80</v>
      </c>
      <c r="G6" s="8" t="s">
        <v>110</v>
      </c>
      <c r="H6" s="10">
        <v>2</v>
      </c>
    </row>
    <row r="7" spans="1:9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80</v>
      </c>
      <c r="G7" s="8" t="s">
        <v>114</v>
      </c>
      <c r="H7" s="10">
        <v>1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20</v>
      </c>
      <c r="E8" s="8" t="s">
        <v>117</v>
      </c>
      <c r="F8" s="10">
        <f t="shared" ref="F8:F9" si="1">$F$2*0.25</f>
        <v>100</v>
      </c>
      <c r="G8" s="8" t="s">
        <v>118</v>
      </c>
      <c r="H8" s="10">
        <v>2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36</v>
      </c>
      <c r="E9" s="8" t="s">
        <v>121</v>
      </c>
      <c r="F9" s="10">
        <f t="shared" si="1"/>
        <v>100</v>
      </c>
      <c r="G9" s="8" t="s">
        <v>122</v>
      </c>
      <c r="H9" s="10">
        <v>2</v>
      </c>
    </row>
    <row r="10" spans="1:9" ht="15.75" customHeight="1">
      <c r="A10" s="8" t="s">
        <v>123</v>
      </c>
      <c r="B10" s="10">
        <f>ROUNDUP((B8+B5+B7+B9)/2,0)</f>
        <v>16</v>
      </c>
      <c r="C10" s="8" t="s">
        <v>124</v>
      </c>
      <c r="D10" s="10">
        <v>33</v>
      </c>
      <c r="E10" s="8" t="s">
        <v>125</v>
      </c>
      <c r="F10" s="8" t="s">
        <v>32</v>
      </c>
      <c r="G10" s="8" t="s">
        <v>126</v>
      </c>
      <c r="H10" s="10">
        <v>5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35</v>
      </c>
      <c r="E11" s="8" t="s">
        <v>129</v>
      </c>
      <c r="F11" s="10">
        <v>2</v>
      </c>
      <c r="G11" s="8" t="s">
        <v>130</v>
      </c>
      <c r="H11" s="10">
        <v>9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5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0</v>
      </c>
    </row>
    <row r="15" spans="1:9" ht="15.75" customHeight="1">
      <c r="A15" s="8" t="s">
        <v>145</v>
      </c>
      <c r="B15" s="8" t="s">
        <v>146</v>
      </c>
      <c r="C15" s="8" t="s">
        <v>147</v>
      </c>
      <c r="D15" s="10">
        <v>20</v>
      </c>
      <c r="E15" s="8" t="s">
        <v>148</v>
      </c>
      <c r="F15" s="8"/>
      <c r="G15" s="8" t="s">
        <v>149</v>
      </c>
      <c r="H15" s="10">
        <v>1</v>
      </c>
    </row>
    <row r="16" spans="1:9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2</v>
      </c>
    </row>
    <row r="17" spans="1:8" ht="15.75" customHeight="1">
      <c r="A17" s="8" t="s">
        <v>154</v>
      </c>
      <c r="B17" s="10">
        <f>ROUNDUP((B6+B6+B4)/3,0)</f>
        <v>9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1</v>
      </c>
    </row>
    <row r="18" spans="1:8" ht="15.75" customHeight="1">
      <c r="A18" s="8" t="s">
        <v>158</v>
      </c>
      <c r="B18" s="10">
        <f>ROUNDUP((B5+B4+B5)/3,0)</f>
        <v>11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0</v>
      </c>
    </row>
    <row r="20" spans="1:8" ht="15.75" customHeight="1">
      <c r="A20" s="8" t="s">
        <v>166</v>
      </c>
      <c r="B20" s="8" t="s">
        <v>167</v>
      </c>
      <c r="C20" s="8" t="s">
        <v>168</v>
      </c>
      <c r="D20" s="10">
        <v>26</v>
      </c>
      <c r="E20" s="8" t="s">
        <v>169</v>
      </c>
      <c r="F20" s="10">
        <v>23</v>
      </c>
      <c r="G20" s="8" t="s">
        <v>170</v>
      </c>
      <c r="H20" s="8" t="s">
        <v>146</v>
      </c>
    </row>
    <row r="21" spans="1:8" ht="15.75" customHeight="1">
      <c r="A21" s="8" t="s">
        <v>172</v>
      </c>
      <c r="B21" s="10">
        <v>400</v>
      </c>
      <c r="C21" s="8" t="s">
        <v>173</v>
      </c>
      <c r="D21" s="10">
        <v>32</v>
      </c>
      <c r="E21" s="8" t="s">
        <v>174</v>
      </c>
      <c r="F21" s="10">
        <v>60</v>
      </c>
      <c r="G21" s="8" t="s">
        <v>175</v>
      </c>
      <c r="H21" s="8" t="s">
        <v>208</v>
      </c>
    </row>
    <row r="22" spans="1:8" ht="15.75" customHeight="1">
      <c r="A22" s="8" t="s">
        <v>176</v>
      </c>
      <c r="B22" s="10">
        <v>12</v>
      </c>
      <c r="C22" s="8" t="s">
        <v>177</v>
      </c>
      <c r="D22" s="10">
        <v>20</v>
      </c>
      <c r="E22" s="8" t="s">
        <v>178</v>
      </c>
      <c r="F22" s="10">
        <v>6</v>
      </c>
      <c r="G22" s="8" t="s">
        <v>179</v>
      </c>
      <c r="H22" s="8" t="s">
        <v>202</v>
      </c>
    </row>
    <row r="23" spans="1:8" ht="15.75" customHeight="1">
      <c r="A23" s="8" t="s">
        <v>180</v>
      </c>
      <c r="B23" s="10">
        <f t="shared" ref="B23:B28" si="2">F4</f>
        <v>80</v>
      </c>
      <c r="C23" s="8" t="s">
        <v>181</v>
      </c>
      <c r="D23" s="10">
        <v>20</v>
      </c>
      <c r="E23" s="8" t="s">
        <v>182</v>
      </c>
      <c r="F23" s="10">
        <v>21</v>
      </c>
      <c r="G23" s="8" t="s">
        <v>183</v>
      </c>
      <c r="H23" s="8" t="s">
        <v>208</v>
      </c>
    </row>
    <row r="24" spans="1:8" ht="15.75" customHeight="1">
      <c r="A24" s="8" t="s">
        <v>184</v>
      </c>
      <c r="B24" s="10">
        <f t="shared" si="2"/>
        <v>280</v>
      </c>
      <c r="C24" s="8" t="s">
        <v>185</v>
      </c>
      <c r="D24" s="10">
        <v>20</v>
      </c>
      <c r="E24" s="8" t="s">
        <v>186</v>
      </c>
      <c r="F24" s="10">
        <v>12</v>
      </c>
      <c r="G24" s="8" t="s">
        <v>187</v>
      </c>
      <c r="H24" s="8" t="s">
        <v>171</v>
      </c>
    </row>
    <row r="25" spans="1:8" ht="15.75" customHeight="1">
      <c r="A25" s="8" t="s">
        <v>188</v>
      </c>
      <c r="B25" s="10">
        <f t="shared" si="2"/>
        <v>80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</row>
    <row r="26" spans="1:8" ht="15.75" customHeight="1">
      <c r="A26" s="8" t="s">
        <v>191</v>
      </c>
      <c r="B26" s="10">
        <f t="shared" si="2"/>
        <v>80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</row>
    <row r="27" spans="1:8" ht="15.75" customHeight="1">
      <c r="A27" s="8" t="s">
        <v>194</v>
      </c>
      <c r="B27" s="10">
        <f t="shared" si="2"/>
        <v>100</v>
      </c>
      <c r="C27" s="8" t="s">
        <v>195</v>
      </c>
      <c r="D27" s="10">
        <v>29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100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26">
    <outlinePr summaryBelow="0" summaryRight="0"/>
  </sheetPr>
  <dimension ref="A1:J32"/>
  <sheetViews>
    <sheetView workbookViewId="0">
      <selection activeCell="I1" sqref="I1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13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40</v>
      </c>
      <c r="C14" s="5" t="s">
        <v>141</v>
      </c>
      <c r="D14" s="7">
        <v>28</v>
      </c>
      <c r="E14" s="5" t="s">
        <v>142</v>
      </c>
      <c r="F14" s="5" t="s">
        <v>206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202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25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33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28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11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225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18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25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27">
    <outlinePr summaryBelow="0" summaryRight="0"/>
  </sheetPr>
  <dimension ref="A1:J32"/>
  <sheetViews>
    <sheetView workbookViewId="0">
      <selection activeCell="I1" sqref="I1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28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11</v>
      </c>
      <c r="C4" s="5" t="s">
        <v>100</v>
      </c>
      <c r="D4" s="7">
        <v>20</v>
      </c>
      <c r="E4" s="5" t="s">
        <v>101</v>
      </c>
      <c r="F4" s="7">
        <f>$F$2*0.2</f>
        <v>50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13</v>
      </c>
      <c r="C7" s="5" t="s">
        <v>112</v>
      </c>
      <c r="D7" s="7">
        <v>30</v>
      </c>
      <c r="E7" s="5" t="s">
        <v>113</v>
      </c>
      <c r="F7" s="7">
        <f t="shared" si="0"/>
        <v>50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29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35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42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44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41</v>
      </c>
      <c r="E13" s="5" t="s">
        <v>137</v>
      </c>
      <c r="F13" s="5" t="s">
        <v>203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35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204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13</v>
      </c>
      <c r="C16" s="5" t="s">
        <v>151</v>
      </c>
      <c r="D16" s="7">
        <v>25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27</v>
      </c>
      <c r="E17" s="5" t="s">
        <v>156</v>
      </c>
      <c r="F17" s="7">
        <v>21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30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226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31</v>
      </c>
      <c r="E21" s="5" t="s">
        <v>174</v>
      </c>
      <c r="F21" s="7">
        <v>23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27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28">
    <outlinePr summaryBelow="0" summaryRight="0"/>
  </sheetPr>
  <dimension ref="A1:J32"/>
  <sheetViews>
    <sheetView workbookViewId="0">
      <selection activeCell="I1" sqref="I1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24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11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26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28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32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30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42</v>
      </c>
      <c r="C14" s="5" t="s">
        <v>141</v>
      </c>
      <c r="D14" s="7">
        <v>28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227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25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10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228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28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27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J32"/>
  <sheetViews>
    <sheetView workbookViewId="0">
      <selection activeCell="B6" sqref="B6"/>
    </sheetView>
  </sheetViews>
  <sheetFormatPr defaultColWidth="14.44140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250</v>
      </c>
      <c r="G2" s="8" t="s">
        <v>94</v>
      </c>
      <c r="H2" s="10">
        <v>6</v>
      </c>
      <c r="I2" s="6"/>
      <c r="J2" s="6"/>
    </row>
    <row r="3" spans="1:10" ht="15.75" customHeight="1">
      <c r="A3" s="8" t="s">
        <v>95</v>
      </c>
      <c r="B3" s="10">
        <v>15</v>
      </c>
      <c r="C3" s="8" t="s">
        <v>96</v>
      </c>
      <c r="D3" s="10">
        <v>35</v>
      </c>
      <c r="E3" s="8" t="s">
        <v>97</v>
      </c>
      <c r="F3" s="10">
        <v>12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28</v>
      </c>
      <c r="E4" s="8" t="s">
        <v>101</v>
      </c>
      <c r="F4" s="10">
        <f>$F$2*0.2</f>
        <v>50</v>
      </c>
      <c r="G4" s="8" t="s">
        <v>102</v>
      </c>
      <c r="H4" s="10">
        <v>6</v>
      </c>
      <c r="I4" s="6"/>
      <c r="J4" s="6"/>
    </row>
    <row r="5" spans="1:10" ht="15.75" customHeight="1">
      <c r="A5" s="8" t="s">
        <v>103</v>
      </c>
      <c r="B5" s="10">
        <v>13</v>
      </c>
      <c r="C5" s="8" t="s">
        <v>104</v>
      </c>
      <c r="D5" s="10">
        <v>20</v>
      </c>
      <c r="E5" s="8" t="s">
        <v>105</v>
      </c>
      <c r="F5" s="10">
        <f>$F$2*0.7</f>
        <v>175</v>
      </c>
      <c r="G5" s="8" t="s">
        <v>106</v>
      </c>
      <c r="H5" s="10">
        <v>0</v>
      </c>
      <c r="I5" s="6"/>
      <c r="J5" s="6"/>
    </row>
    <row r="6" spans="1:10" ht="15.75" customHeight="1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  <c r="I6" s="6"/>
      <c r="J6" s="6"/>
    </row>
    <row r="7" spans="1:10" ht="15.75" customHeight="1">
      <c r="A7" s="8" t="s">
        <v>111</v>
      </c>
      <c r="B7" s="10">
        <v>11</v>
      </c>
      <c r="C7" s="8" t="s">
        <v>112</v>
      </c>
      <c r="D7" s="10">
        <v>35</v>
      </c>
      <c r="E7" s="8" t="s">
        <v>113</v>
      </c>
      <c r="F7" s="10">
        <f t="shared" si="0"/>
        <v>50</v>
      </c>
      <c r="G7" s="8" t="s">
        <v>114</v>
      </c>
      <c r="H7" s="10">
        <v>2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32</v>
      </c>
      <c r="E8" s="8" t="s">
        <v>117</v>
      </c>
      <c r="F8" s="10">
        <f t="shared" ref="F8:F9" si="1">$F$2*0.25</f>
        <v>62.5</v>
      </c>
      <c r="G8" s="8" t="s">
        <v>118</v>
      </c>
      <c r="H8" s="10">
        <v>2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32</v>
      </c>
      <c r="E9" s="8" t="s">
        <v>121</v>
      </c>
      <c r="F9" s="10">
        <f t="shared" si="1"/>
        <v>62.5</v>
      </c>
      <c r="G9" s="8" t="s">
        <v>122</v>
      </c>
      <c r="H9" s="10">
        <v>0</v>
      </c>
      <c r="I9" s="6"/>
      <c r="J9" s="6"/>
    </row>
    <row r="10" spans="1:10" ht="15.75" customHeight="1">
      <c r="A10" s="8" t="s">
        <v>123</v>
      </c>
      <c r="B10" s="10">
        <f>ROUNDUP((B8+B5+B7+B9)/2,0)</f>
        <v>17</v>
      </c>
      <c r="C10" s="8" t="s">
        <v>124</v>
      </c>
      <c r="D10" s="10">
        <v>33</v>
      </c>
      <c r="E10" s="8" t="s">
        <v>125</v>
      </c>
      <c r="F10" s="8" t="s">
        <v>2</v>
      </c>
      <c r="G10" s="8" t="s">
        <v>126</v>
      </c>
      <c r="H10" s="10">
        <v>0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42</v>
      </c>
      <c r="E11" s="8" t="s">
        <v>129</v>
      </c>
      <c r="F11" s="10">
        <v>2</v>
      </c>
      <c r="G11" s="8" t="s">
        <v>130</v>
      </c>
      <c r="H11" s="10">
        <v>0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0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29</v>
      </c>
      <c r="E13" s="8" t="s">
        <v>137</v>
      </c>
      <c r="F13" s="8" t="s">
        <v>219</v>
      </c>
      <c r="G13" s="8" t="s">
        <v>139</v>
      </c>
      <c r="H13" s="10">
        <v>0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28</v>
      </c>
      <c r="E14" s="8" t="s">
        <v>142</v>
      </c>
      <c r="F14" s="8" t="s">
        <v>143</v>
      </c>
      <c r="G14" s="8" t="s">
        <v>144</v>
      </c>
      <c r="H14" s="10">
        <v>0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20</v>
      </c>
      <c r="E15" s="8" t="s">
        <v>148</v>
      </c>
      <c r="F15" s="8" t="s">
        <v>216</v>
      </c>
      <c r="G15" s="8" t="s">
        <v>149</v>
      </c>
      <c r="H15" s="10">
        <v>1</v>
      </c>
      <c r="I15" s="6"/>
      <c r="J15" s="6"/>
    </row>
    <row r="16" spans="1:10" ht="15.75" customHeight="1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  <c r="I16" s="6"/>
      <c r="J16" s="6"/>
    </row>
    <row r="17" spans="1:10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26</v>
      </c>
      <c r="E17" s="8" t="s">
        <v>156</v>
      </c>
      <c r="F17" s="10">
        <v>40</v>
      </c>
      <c r="G17" s="8" t="s">
        <v>157</v>
      </c>
      <c r="H17" s="10">
        <v>1</v>
      </c>
      <c r="I17" s="6"/>
      <c r="J17" s="6"/>
    </row>
    <row r="18" spans="1:10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17</v>
      </c>
      <c r="G18" s="8" t="s">
        <v>161</v>
      </c>
      <c r="H18" s="10">
        <v>1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28</v>
      </c>
      <c r="E19" s="8" t="s">
        <v>164</v>
      </c>
      <c r="F19" s="10">
        <v>35</v>
      </c>
      <c r="G19" s="8" t="s">
        <v>165</v>
      </c>
      <c r="H19" s="10">
        <v>1</v>
      </c>
      <c r="I19" s="6"/>
      <c r="J19" s="6"/>
    </row>
    <row r="20" spans="1:10" ht="15.75" customHeight="1">
      <c r="A20" s="8" t="s">
        <v>166</v>
      </c>
      <c r="B20" s="8" t="s">
        <v>229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146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250</v>
      </c>
      <c r="C21" s="8" t="s">
        <v>173</v>
      </c>
      <c r="D21" s="10">
        <v>37</v>
      </c>
      <c r="E21" s="8" t="s">
        <v>174</v>
      </c>
      <c r="F21" s="10">
        <v>12</v>
      </c>
      <c r="G21" s="8" t="s">
        <v>175</v>
      </c>
      <c r="H21" s="8" t="s">
        <v>202</v>
      </c>
      <c r="I21" s="6"/>
      <c r="J21" s="6"/>
    </row>
    <row r="22" spans="1:10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146</v>
      </c>
      <c r="I22" s="6"/>
      <c r="J22" s="6"/>
    </row>
    <row r="23" spans="1:10" ht="15.75" customHeight="1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146</v>
      </c>
      <c r="I23" s="6"/>
      <c r="J23" s="6"/>
    </row>
    <row r="24" spans="1:10" ht="15.75" customHeight="1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146</v>
      </c>
      <c r="I24" s="6"/>
      <c r="J24" s="6"/>
    </row>
    <row r="25" spans="1:10" ht="15.75" customHeight="1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50</v>
      </c>
      <c r="C26" s="8" t="s">
        <v>192</v>
      </c>
      <c r="D26" s="10">
        <v>20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62.5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29">
    <outlinePr summaryBelow="0" summaryRight="0"/>
  </sheetPr>
  <dimension ref="A1:J32"/>
  <sheetViews>
    <sheetView workbookViewId="0">
      <selection activeCell="I1" sqref="I1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13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40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28</v>
      </c>
      <c r="E4" s="5" t="s">
        <v>101</v>
      </c>
      <c r="F4" s="7">
        <f>$F$2*0.2</f>
        <v>50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13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35</v>
      </c>
      <c r="E7" s="5" t="s">
        <v>113</v>
      </c>
      <c r="F7" s="7">
        <f t="shared" si="0"/>
        <v>50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32</v>
      </c>
      <c r="E8" s="5" t="s">
        <v>117</v>
      </c>
      <c r="F8" s="7">
        <f t="shared" ref="F8:F9" si="1">$F$2*0.25</f>
        <v>62.5</v>
      </c>
      <c r="G8" s="5" t="s">
        <v>118</v>
      </c>
      <c r="H8" s="7">
        <v>2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37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33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42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29</v>
      </c>
      <c r="E13" s="5" t="s">
        <v>137</v>
      </c>
      <c r="F13" s="5" t="s">
        <v>219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28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26</v>
      </c>
      <c r="E17" s="5" t="s">
        <v>156</v>
      </c>
      <c r="F17" s="7">
        <v>40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28</v>
      </c>
      <c r="E19" s="5" t="s">
        <v>164</v>
      </c>
      <c r="F19" s="7">
        <v>35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229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37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31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J32"/>
  <sheetViews>
    <sheetView workbookViewId="0">
      <selection activeCell="B6" sqref="B6"/>
    </sheetView>
  </sheetViews>
  <sheetFormatPr defaultColWidth="14.44140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11</v>
      </c>
      <c r="C2" s="8" t="s">
        <v>92</v>
      </c>
      <c r="D2" s="10">
        <v>20</v>
      </c>
      <c r="E2" s="8" t="s">
        <v>93</v>
      </c>
      <c r="F2" s="10">
        <v>200</v>
      </c>
      <c r="G2" s="8" t="s">
        <v>94</v>
      </c>
      <c r="H2" s="10">
        <v>7</v>
      </c>
      <c r="I2" s="6"/>
      <c r="J2" s="6"/>
    </row>
    <row r="3" spans="1:10" ht="15.75" customHeight="1">
      <c r="A3" s="8" t="s">
        <v>95</v>
      </c>
      <c r="B3" s="10">
        <v>13</v>
      </c>
      <c r="C3" s="8" t="s">
        <v>96</v>
      </c>
      <c r="D3" s="10">
        <v>28</v>
      </c>
      <c r="E3" s="8" t="s">
        <v>97</v>
      </c>
      <c r="F3" s="10">
        <v>12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20</v>
      </c>
      <c r="E4" s="8" t="s">
        <v>101</v>
      </c>
      <c r="F4" s="10">
        <f>$F$2*0.2</f>
        <v>40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11</v>
      </c>
      <c r="C5" s="8" t="s">
        <v>104</v>
      </c>
      <c r="D5" s="10">
        <v>20</v>
      </c>
      <c r="E5" s="8" t="s">
        <v>105</v>
      </c>
      <c r="F5" s="10">
        <f>$F$2*0.7</f>
        <v>140</v>
      </c>
      <c r="G5" s="8" t="s">
        <v>106</v>
      </c>
      <c r="H5" s="10">
        <v>0</v>
      </c>
      <c r="I5" s="6"/>
      <c r="J5" s="6"/>
    </row>
    <row r="6" spans="1:10" ht="15.75" customHeight="1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40</v>
      </c>
      <c r="G6" s="8" t="s">
        <v>110</v>
      </c>
      <c r="H6" s="10">
        <v>1</v>
      </c>
      <c r="I6" s="6"/>
      <c r="J6" s="6"/>
    </row>
    <row r="7" spans="1:10" ht="15.75" customHeight="1">
      <c r="A7" s="8" t="s">
        <v>111</v>
      </c>
      <c r="B7" s="10">
        <v>10</v>
      </c>
      <c r="C7" s="8" t="s">
        <v>112</v>
      </c>
      <c r="D7" s="10">
        <v>28</v>
      </c>
      <c r="E7" s="8" t="s">
        <v>113</v>
      </c>
      <c r="F7" s="10">
        <f t="shared" si="0"/>
        <v>40</v>
      </c>
      <c r="G7" s="8" t="s">
        <v>114</v>
      </c>
      <c r="H7" s="10">
        <v>2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28</v>
      </c>
      <c r="E8" s="8" t="s">
        <v>117</v>
      </c>
      <c r="F8" s="10">
        <f t="shared" ref="F8:F9" si="1">$F$2*0.25</f>
        <v>50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25</v>
      </c>
      <c r="E9" s="8" t="s">
        <v>121</v>
      </c>
      <c r="F9" s="10">
        <f t="shared" si="1"/>
        <v>50</v>
      </c>
      <c r="G9" s="8" t="s">
        <v>122</v>
      </c>
      <c r="H9" s="10">
        <v>0</v>
      </c>
      <c r="I9" s="6"/>
      <c r="J9" s="6"/>
    </row>
    <row r="10" spans="1:10" ht="15.75" customHeight="1">
      <c r="A10" s="8" t="s">
        <v>123</v>
      </c>
      <c r="B10" s="10">
        <f>ROUNDUP((B8+B5+B7+B9)/2,0)</f>
        <v>16</v>
      </c>
      <c r="C10" s="8" t="s">
        <v>124</v>
      </c>
      <c r="D10" s="10">
        <v>29</v>
      </c>
      <c r="E10" s="8" t="s">
        <v>125</v>
      </c>
      <c r="F10" s="8" t="s">
        <v>2</v>
      </c>
      <c r="G10" s="8" t="s">
        <v>126</v>
      </c>
      <c r="H10" s="10">
        <v>5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34</v>
      </c>
      <c r="E11" s="8" t="s">
        <v>129</v>
      </c>
      <c r="F11" s="10">
        <v>2</v>
      </c>
      <c r="G11" s="8" t="s">
        <v>130</v>
      </c>
      <c r="H11" s="10">
        <v>6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0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204</v>
      </c>
      <c r="G13" s="8" t="s">
        <v>139</v>
      </c>
      <c r="H13" s="10">
        <v>0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27</v>
      </c>
      <c r="E14" s="8" t="s">
        <v>142</v>
      </c>
      <c r="F14" s="8" t="s">
        <v>143</v>
      </c>
      <c r="G14" s="8" t="s">
        <v>144</v>
      </c>
      <c r="H14" s="10">
        <v>0</v>
      </c>
      <c r="I14" s="6"/>
      <c r="J14" s="6"/>
    </row>
    <row r="15" spans="1:10" ht="15.75" customHeight="1">
      <c r="A15" s="8" t="s">
        <v>145</v>
      </c>
      <c r="B15" s="8" t="s">
        <v>202</v>
      </c>
      <c r="C15" s="8" t="s">
        <v>147</v>
      </c>
      <c r="D15" s="10">
        <v>20</v>
      </c>
      <c r="E15" s="8" t="s">
        <v>148</v>
      </c>
      <c r="F15" s="8" t="s">
        <v>230</v>
      </c>
      <c r="G15" s="8" t="s">
        <v>149</v>
      </c>
      <c r="H15" s="10">
        <v>1</v>
      </c>
      <c r="I15" s="6"/>
      <c r="J15" s="6"/>
    </row>
    <row r="16" spans="1:10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  <c r="I16" s="6"/>
      <c r="J16" s="6"/>
    </row>
    <row r="17" spans="1:10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  <c r="I17" s="6"/>
      <c r="J17" s="6"/>
    </row>
    <row r="18" spans="1:10" ht="15.75" customHeight="1">
      <c r="A18" s="8" t="s">
        <v>158</v>
      </c>
      <c r="B18" s="10">
        <f>ROUNDUP((B5+B4+B5)/3,0)</f>
        <v>11</v>
      </c>
      <c r="C18" s="8" t="s">
        <v>159</v>
      </c>
      <c r="D18" s="10">
        <v>20</v>
      </c>
      <c r="E18" s="8" t="s">
        <v>160</v>
      </c>
      <c r="F18" s="10">
        <v>17</v>
      </c>
      <c r="G18" s="8" t="s">
        <v>161</v>
      </c>
      <c r="H18" s="10">
        <v>1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28</v>
      </c>
      <c r="E19" s="8" t="s">
        <v>164</v>
      </c>
      <c r="F19" s="10">
        <v>0</v>
      </c>
      <c r="G19" s="8" t="s">
        <v>165</v>
      </c>
      <c r="H19" s="10">
        <v>1</v>
      </c>
      <c r="I19" s="6"/>
      <c r="J19" s="6"/>
    </row>
    <row r="20" spans="1:10" ht="15.75" customHeight="1">
      <c r="A20" s="8" t="s">
        <v>166</v>
      </c>
      <c r="B20" s="8" t="s">
        <v>231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171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200</v>
      </c>
      <c r="C21" s="8" t="s">
        <v>173</v>
      </c>
      <c r="D21" s="10">
        <v>32</v>
      </c>
      <c r="E21" s="8" t="s">
        <v>174</v>
      </c>
      <c r="F21" s="10">
        <v>17</v>
      </c>
      <c r="G21" s="8" t="s">
        <v>175</v>
      </c>
      <c r="H21" s="8" t="s">
        <v>146</v>
      </c>
      <c r="I21" s="6"/>
      <c r="J21" s="6"/>
    </row>
    <row r="22" spans="1:10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6</v>
      </c>
      <c r="G22" s="8" t="s">
        <v>179</v>
      </c>
      <c r="H22" s="8" t="s">
        <v>171</v>
      </c>
      <c r="I22" s="6"/>
      <c r="J22" s="6"/>
    </row>
    <row r="23" spans="1:10" ht="15.75" customHeight="1">
      <c r="A23" s="8" t="s">
        <v>180</v>
      </c>
      <c r="B23" s="10">
        <f t="shared" si="2"/>
        <v>40</v>
      </c>
      <c r="C23" s="8" t="s">
        <v>181</v>
      </c>
      <c r="D23" s="10">
        <v>20</v>
      </c>
      <c r="E23" s="8" t="s">
        <v>182</v>
      </c>
      <c r="F23" s="10">
        <v>11</v>
      </c>
      <c r="G23" s="8" t="s">
        <v>183</v>
      </c>
      <c r="H23" s="8" t="s">
        <v>171</v>
      </c>
      <c r="I23" s="6"/>
      <c r="J23" s="6"/>
    </row>
    <row r="24" spans="1:10" ht="15.75" customHeight="1">
      <c r="A24" s="8" t="s">
        <v>184</v>
      </c>
      <c r="B24" s="10">
        <f t="shared" si="2"/>
        <v>140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146</v>
      </c>
      <c r="I24" s="6"/>
      <c r="J24" s="6"/>
    </row>
    <row r="25" spans="1:10" ht="15.75" customHeight="1">
      <c r="A25" s="8" t="s">
        <v>188</v>
      </c>
      <c r="B25" s="10">
        <f t="shared" si="2"/>
        <v>40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40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50</v>
      </c>
      <c r="C27" s="8" t="s">
        <v>195</v>
      </c>
      <c r="D27" s="10">
        <v>27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30">
    <outlinePr summaryBelow="0" summaryRight="0"/>
  </sheetPr>
  <dimension ref="A1:J32"/>
  <sheetViews>
    <sheetView workbookViewId="0">
      <selection activeCell="F32" sqref="F32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14</v>
      </c>
      <c r="C3" s="5" t="s">
        <v>96</v>
      </c>
      <c r="D3" s="7">
        <v>32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28</v>
      </c>
      <c r="E7" s="5" t="s">
        <v>113</v>
      </c>
      <c r="F7" s="7">
        <f t="shared" si="0"/>
        <v>40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28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29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34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204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27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202</v>
      </c>
      <c r="C15" s="5" t="s">
        <v>147</v>
      </c>
      <c r="D15" s="7">
        <v>20</v>
      </c>
      <c r="E15" s="5" t="s">
        <v>148</v>
      </c>
      <c r="F15" s="5" t="s">
        <v>230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28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231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32</v>
      </c>
      <c r="E21" s="5" t="s">
        <v>174</v>
      </c>
      <c r="F21" s="7">
        <v>17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31">
    <outlinePr summaryBelow="0" summaryRight="0"/>
  </sheetPr>
  <dimension ref="A1:J32"/>
  <sheetViews>
    <sheetView workbookViewId="0">
      <selection activeCell="G31" sqref="G31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14</v>
      </c>
      <c r="C2" s="5" t="s">
        <v>92</v>
      </c>
      <c r="D2" s="7">
        <v>20</v>
      </c>
      <c r="E2" s="5" t="s">
        <v>93</v>
      </c>
      <c r="F2" s="7">
        <v>400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40</v>
      </c>
      <c r="E3" s="5" t="s">
        <v>97</v>
      </c>
      <c r="F3" s="7">
        <v>12</v>
      </c>
      <c r="G3" s="5" t="s">
        <v>98</v>
      </c>
      <c r="H3" s="7">
        <v>4</v>
      </c>
      <c r="I3" s="6"/>
      <c r="J3" s="6"/>
    </row>
    <row r="4" spans="1:10" ht="15.75" customHeight="1">
      <c r="A4" s="5" t="s">
        <v>99</v>
      </c>
      <c r="B4" s="7">
        <v>6</v>
      </c>
      <c r="C4" s="5" t="s">
        <v>100</v>
      </c>
      <c r="D4" s="7">
        <v>30</v>
      </c>
      <c r="E4" s="5" t="s">
        <v>101</v>
      </c>
      <c r="F4" s="7">
        <f>$F$2*0.2</f>
        <v>80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13</v>
      </c>
      <c r="C5" s="5" t="s">
        <v>104</v>
      </c>
      <c r="D5" s="7">
        <v>30</v>
      </c>
      <c r="E5" s="5" t="s">
        <v>105</v>
      </c>
      <c r="F5" s="7">
        <f>$F$2*0.7</f>
        <v>280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>
        <f t="shared" ref="F6:F7" si="0">$F$2*0.2</f>
        <v>80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80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32</v>
      </c>
      <c r="E8" s="5" t="s">
        <v>117</v>
      </c>
      <c r="F8" s="7">
        <f t="shared" ref="F8:F9" si="1">$F$2*0.25</f>
        <v>100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44</v>
      </c>
      <c r="E9" s="5" t="s">
        <v>121</v>
      </c>
      <c r="F9" s="7">
        <f t="shared" si="1"/>
        <v>100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25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209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54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4</v>
      </c>
      <c r="I14" s="6"/>
      <c r="J14" s="6"/>
    </row>
    <row r="15" spans="1:10" ht="15.75" customHeight="1">
      <c r="A15" s="5" t="s">
        <v>145</v>
      </c>
      <c r="B15" s="5" t="s">
        <v>208</v>
      </c>
      <c r="C15" s="5" t="s">
        <v>147</v>
      </c>
      <c r="D15" s="7">
        <v>20</v>
      </c>
      <c r="E15" s="5" t="s">
        <v>148</v>
      </c>
      <c r="F15" s="5" t="s">
        <v>232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28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35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233</v>
      </c>
      <c r="C20" s="5" t="s">
        <v>168</v>
      </c>
      <c r="D20" s="7">
        <v>20</v>
      </c>
      <c r="E20" s="5" t="s">
        <v>169</v>
      </c>
      <c r="F20" s="7">
        <v>17</v>
      </c>
      <c r="G20" s="5" t="s">
        <v>170</v>
      </c>
      <c r="H20" s="5" t="s">
        <v>208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400</v>
      </c>
      <c r="C21" s="5" t="s">
        <v>173</v>
      </c>
      <c r="D21" s="7">
        <v>32</v>
      </c>
      <c r="E21" s="5" t="s">
        <v>174</v>
      </c>
      <c r="F21" s="7">
        <v>37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15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80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280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80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80</v>
      </c>
      <c r="C26" s="5" t="s">
        <v>192</v>
      </c>
      <c r="D26" s="7">
        <v>30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100</v>
      </c>
      <c r="C27" s="5" t="s">
        <v>195</v>
      </c>
      <c r="D27" s="7">
        <v>30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32">
    <outlinePr summaryBelow="0" summaryRight="0"/>
  </sheetPr>
  <dimension ref="A1:J32"/>
  <sheetViews>
    <sheetView workbookViewId="0">
      <selection activeCell="B2" sqref="B2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8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17</v>
      </c>
      <c r="C3" s="5" t="s">
        <v>96</v>
      </c>
      <c r="D3" s="7">
        <v>65</v>
      </c>
      <c r="E3" s="5" t="s">
        <v>97</v>
      </c>
      <c r="F3" s="7">
        <v>14</v>
      </c>
      <c r="G3" s="5" t="s">
        <v>98</v>
      </c>
      <c r="H3" s="7">
        <v>4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28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45</v>
      </c>
      <c r="E5" s="5" t="s">
        <v>105</v>
      </c>
      <c r="F5" s="7">
        <f>$F$2*0.7</f>
        <v>140</v>
      </c>
      <c r="G5" s="5" t="s">
        <v>106</v>
      </c>
      <c r="H5" s="7">
        <v>4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14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41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75</v>
      </c>
      <c r="E9" s="5" t="s">
        <v>121</v>
      </c>
      <c r="F9" s="7">
        <f t="shared" si="1"/>
        <v>50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39</v>
      </c>
      <c r="E10" s="5" t="s">
        <v>125</v>
      </c>
      <c r="F10" s="5" t="s">
        <v>37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42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32</v>
      </c>
      <c r="C14" s="5" t="s">
        <v>141</v>
      </c>
      <c r="D14" s="7">
        <v>25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27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12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32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28</v>
      </c>
      <c r="E19" s="5" t="s">
        <v>164</v>
      </c>
      <c r="F19" s="7">
        <v>11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234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28</v>
      </c>
      <c r="E21" s="5" t="s">
        <v>174</v>
      </c>
      <c r="F21" s="7">
        <v>17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14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38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J32"/>
  <sheetViews>
    <sheetView topLeftCell="A4" workbookViewId="0">
      <selection activeCell="D5" sqref="D5"/>
    </sheetView>
  </sheetViews>
  <sheetFormatPr defaultColWidth="14.441406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  <c r="J1" s="6"/>
    </row>
    <row r="2" spans="1:10" ht="15.75" customHeight="1">
      <c r="A2" s="8" t="s">
        <v>91</v>
      </c>
      <c r="B2" s="10">
        <v>7</v>
      </c>
      <c r="C2" s="8" t="s">
        <v>92</v>
      </c>
      <c r="D2" s="10">
        <v>25</v>
      </c>
      <c r="E2" s="8" t="s">
        <v>93</v>
      </c>
      <c r="F2" s="10">
        <v>250</v>
      </c>
      <c r="G2" s="8" t="s">
        <v>94</v>
      </c>
      <c r="H2" s="10">
        <v>7</v>
      </c>
      <c r="I2" s="6"/>
      <c r="J2" s="6"/>
    </row>
    <row r="3" spans="1:10" ht="15.75" customHeight="1">
      <c r="A3" s="8" t="s">
        <v>95</v>
      </c>
      <c r="B3" s="10">
        <v>16</v>
      </c>
      <c r="C3" s="8" t="s">
        <v>96</v>
      </c>
      <c r="D3" s="10">
        <v>30</v>
      </c>
      <c r="E3" s="8" t="s">
        <v>97</v>
      </c>
      <c r="F3" s="10">
        <v>14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30</v>
      </c>
      <c r="E4" s="8" t="s">
        <v>101</v>
      </c>
      <c r="F4" s="10">
        <f>$F$2*0.2</f>
        <v>50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175</v>
      </c>
      <c r="G5" s="8" t="s">
        <v>106</v>
      </c>
      <c r="H5" s="10">
        <v>0</v>
      </c>
      <c r="I5" s="6"/>
      <c r="J5" s="6"/>
    </row>
    <row r="6" spans="1:10" ht="15.75" customHeight="1">
      <c r="A6" s="8" t="s">
        <v>107</v>
      </c>
      <c r="B6" s="10">
        <v>14</v>
      </c>
      <c r="C6" s="8" t="s">
        <v>108</v>
      </c>
      <c r="D6" s="10">
        <v>20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  <c r="I6" s="6"/>
      <c r="J6" s="6"/>
    </row>
    <row r="7" spans="1:10" ht="15.75" customHeight="1">
      <c r="A7" s="8" t="s">
        <v>111</v>
      </c>
      <c r="B7" s="10">
        <v>13</v>
      </c>
      <c r="C7" s="8" t="s">
        <v>112</v>
      </c>
      <c r="D7" s="10">
        <v>30</v>
      </c>
      <c r="E7" s="8" t="s">
        <v>113</v>
      </c>
      <c r="F7" s="10">
        <f t="shared" si="0"/>
        <v>50</v>
      </c>
      <c r="G7" s="8" t="s">
        <v>114</v>
      </c>
      <c r="H7" s="10">
        <v>2</v>
      </c>
      <c r="I7" s="6"/>
      <c r="J7" s="6"/>
    </row>
    <row r="8" spans="1:10" ht="15.75" customHeight="1">
      <c r="A8" s="8" t="s">
        <v>115</v>
      </c>
      <c r="B8" s="10">
        <v>6</v>
      </c>
      <c r="C8" s="8" t="s">
        <v>116</v>
      </c>
      <c r="D8" s="10">
        <v>65</v>
      </c>
      <c r="E8" s="8" t="s">
        <v>117</v>
      </c>
      <c r="F8" s="10">
        <f t="shared" ref="F8:F9" si="1">$F$2*0.25</f>
        <v>62.5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55</v>
      </c>
      <c r="E9" s="8" t="s">
        <v>121</v>
      </c>
      <c r="F9" s="10">
        <f t="shared" si="1"/>
        <v>62.5</v>
      </c>
      <c r="G9" s="8" t="s">
        <v>122</v>
      </c>
      <c r="H9" s="10">
        <v>0</v>
      </c>
      <c r="I9" s="6"/>
      <c r="J9" s="6"/>
    </row>
    <row r="10" spans="1:10" ht="15.75" customHeight="1">
      <c r="A10" s="8" t="s">
        <v>123</v>
      </c>
      <c r="B10" s="10">
        <f>ROUNDUP((B8+B5+B7+B9)/2,0)</f>
        <v>17</v>
      </c>
      <c r="C10" s="8" t="s">
        <v>124</v>
      </c>
      <c r="D10" s="10">
        <v>30</v>
      </c>
      <c r="E10" s="8" t="s">
        <v>125</v>
      </c>
      <c r="F10" s="8" t="s">
        <v>37</v>
      </c>
      <c r="G10" s="8" t="s">
        <v>126</v>
      </c>
      <c r="H10" s="10">
        <v>5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42</v>
      </c>
      <c r="E11" s="8" t="s">
        <v>129</v>
      </c>
      <c r="F11" s="10">
        <v>2</v>
      </c>
      <c r="G11" s="8" t="s">
        <v>130</v>
      </c>
      <c r="H11" s="10">
        <v>5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5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270</v>
      </c>
      <c r="G13" s="8" t="s">
        <v>139</v>
      </c>
      <c r="H13" s="10">
        <v>5</v>
      </c>
      <c r="I13" s="6"/>
      <c r="J13" s="6"/>
    </row>
    <row r="14" spans="1:10" ht="15.75" customHeight="1">
      <c r="A14" s="8" t="s">
        <v>140</v>
      </c>
      <c r="B14" s="10">
        <v>32</v>
      </c>
      <c r="C14" s="8" t="s">
        <v>141</v>
      </c>
      <c r="D14" s="10">
        <v>28</v>
      </c>
      <c r="E14" s="8" t="s">
        <v>142</v>
      </c>
      <c r="F14" s="8" t="s">
        <v>138</v>
      </c>
      <c r="G14" s="8" t="s">
        <v>144</v>
      </c>
      <c r="H14" s="10">
        <v>5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32</v>
      </c>
      <c r="E15" s="8" t="s">
        <v>148</v>
      </c>
      <c r="F15" s="8"/>
      <c r="G15" s="8" t="s">
        <v>149</v>
      </c>
      <c r="H15" s="10">
        <v>1</v>
      </c>
      <c r="I15" s="6"/>
      <c r="J15" s="6"/>
    </row>
    <row r="16" spans="1:10" ht="15.75" customHeight="1">
      <c r="A16" s="8" t="s">
        <v>150</v>
      </c>
      <c r="B16" s="10">
        <f>ROUNDUP((B7+B5)/2,0)</f>
        <v>12</v>
      </c>
      <c r="C16" s="8" t="s">
        <v>151</v>
      </c>
      <c r="D16" s="10">
        <v>45</v>
      </c>
      <c r="E16" s="8" t="s">
        <v>152</v>
      </c>
      <c r="F16" s="8"/>
      <c r="G16" s="8" t="s">
        <v>153</v>
      </c>
      <c r="H16" s="10">
        <v>1</v>
      </c>
      <c r="I16" s="6"/>
      <c r="J16" s="6"/>
    </row>
    <row r="17" spans="1:10" ht="15.75" customHeight="1">
      <c r="A17" s="8" t="s">
        <v>154</v>
      </c>
      <c r="B17" s="10">
        <f>ROUNDUP((B6+B6+B4)/3,0)</f>
        <v>13</v>
      </c>
      <c r="C17" s="8" t="s">
        <v>155</v>
      </c>
      <c r="D17" s="10">
        <v>30</v>
      </c>
      <c r="E17" s="8" t="s">
        <v>156</v>
      </c>
      <c r="F17" s="10"/>
      <c r="G17" s="8" t="s">
        <v>157</v>
      </c>
      <c r="H17" s="10">
        <v>1</v>
      </c>
      <c r="I17" s="6"/>
      <c r="J17" s="6"/>
    </row>
    <row r="18" spans="1:10" ht="15.75" customHeight="1">
      <c r="A18" s="8" t="s">
        <v>158</v>
      </c>
      <c r="B18" s="10">
        <f>ROUNDUP((B5+B4+B5)/3,0)</f>
        <v>10</v>
      </c>
      <c r="C18" s="8" t="s">
        <v>159</v>
      </c>
      <c r="D18" s="10">
        <v>40</v>
      </c>
      <c r="E18" s="8" t="s">
        <v>160</v>
      </c>
      <c r="F18" s="10">
        <v>42</v>
      </c>
      <c r="G18" s="8" t="s">
        <v>161</v>
      </c>
      <c r="H18" s="10">
        <v>1</v>
      </c>
      <c r="I18" s="6"/>
      <c r="J18" s="6"/>
    </row>
    <row r="19" spans="1:10" ht="15.75" customHeight="1">
      <c r="A19" s="8" t="s">
        <v>162</v>
      </c>
      <c r="B19" s="10">
        <f>ROUNDUP(B8+B9,0)</f>
        <v>11</v>
      </c>
      <c r="C19" s="8" t="s">
        <v>163</v>
      </c>
      <c r="D19" s="10">
        <v>40</v>
      </c>
      <c r="E19" s="8" t="s">
        <v>164</v>
      </c>
      <c r="F19" s="10">
        <v>11</v>
      </c>
      <c r="G19" s="8" t="s">
        <v>165</v>
      </c>
      <c r="H19" s="10">
        <v>1</v>
      </c>
      <c r="I19" s="6"/>
      <c r="J19" s="6"/>
    </row>
    <row r="20" spans="1:10" ht="15.75" customHeight="1">
      <c r="A20" s="8" t="s">
        <v>166</v>
      </c>
      <c r="B20" s="8" t="s">
        <v>234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146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250</v>
      </c>
      <c r="C21" s="8" t="s">
        <v>173</v>
      </c>
      <c r="D21" s="10">
        <v>28</v>
      </c>
      <c r="E21" s="8" t="s">
        <v>174</v>
      </c>
      <c r="F21" s="10">
        <v>30</v>
      </c>
      <c r="G21" s="8" t="s">
        <v>175</v>
      </c>
      <c r="H21" s="8" t="s">
        <v>146</v>
      </c>
      <c r="I21" s="6"/>
      <c r="J21" s="6"/>
    </row>
    <row r="22" spans="1:10" ht="15.75" customHeight="1">
      <c r="A22" s="8" t="s">
        <v>176</v>
      </c>
      <c r="B22" s="10">
        <f t="shared" si="2"/>
        <v>14</v>
      </c>
      <c r="C22" s="8" t="s">
        <v>177</v>
      </c>
      <c r="D22" s="10">
        <v>20</v>
      </c>
      <c r="E22" s="8" t="s">
        <v>178</v>
      </c>
      <c r="F22" s="10">
        <v>6</v>
      </c>
      <c r="G22" s="8" t="s">
        <v>179</v>
      </c>
      <c r="H22" s="8" t="s">
        <v>146</v>
      </c>
      <c r="I22" s="6"/>
      <c r="J22" s="6"/>
    </row>
    <row r="23" spans="1:10" ht="15.75" customHeight="1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146</v>
      </c>
      <c r="I23" s="6"/>
      <c r="J23" s="6"/>
    </row>
    <row r="24" spans="1:10" ht="15.75" customHeight="1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146</v>
      </c>
      <c r="I24" s="6"/>
      <c r="J24" s="6"/>
    </row>
    <row r="25" spans="1:10" ht="15.75" customHeight="1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50</v>
      </c>
      <c r="C26" s="8" t="s">
        <v>192</v>
      </c>
      <c r="D26" s="10">
        <v>20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62.5</v>
      </c>
      <c r="C27" s="8" t="s">
        <v>195</v>
      </c>
      <c r="D27" s="10">
        <v>38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9"/>
  <sheetViews>
    <sheetView topLeftCell="C1" workbookViewId="0">
      <selection activeCell="I14" sqref="I14"/>
    </sheetView>
  </sheetViews>
  <sheetFormatPr defaultColWidth="14.44140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250</v>
      </c>
      <c r="G2" s="8" t="s">
        <v>94</v>
      </c>
      <c r="H2" s="10">
        <v>6</v>
      </c>
      <c r="I2" t="s">
        <v>282</v>
      </c>
    </row>
    <row r="3" spans="1:9" ht="15.75" customHeight="1">
      <c r="A3" s="8" t="s">
        <v>95</v>
      </c>
      <c r="B3" s="10">
        <v>13</v>
      </c>
      <c r="C3" s="8" t="s">
        <v>96</v>
      </c>
      <c r="D3" s="10">
        <v>38</v>
      </c>
      <c r="E3" s="8" t="s">
        <v>97</v>
      </c>
      <c r="F3" s="10">
        <v>10</v>
      </c>
      <c r="G3" s="8" t="s">
        <v>98</v>
      </c>
      <c r="H3" s="10">
        <v>10</v>
      </c>
    </row>
    <row r="4" spans="1:9" ht="15.75" customHeight="1">
      <c r="A4" s="8" t="s">
        <v>99</v>
      </c>
      <c r="B4" s="10">
        <v>6</v>
      </c>
      <c r="C4" s="8" t="s">
        <v>100</v>
      </c>
      <c r="D4" s="10">
        <v>33</v>
      </c>
      <c r="E4" s="8" t="s">
        <v>101</v>
      </c>
      <c r="F4" s="10">
        <f>$F$2*0.2</f>
        <v>50</v>
      </c>
      <c r="G4" s="8" t="s">
        <v>102</v>
      </c>
      <c r="H4" s="10">
        <v>9</v>
      </c>
    </row>
    <row r="5" spans="1:9" ht="15.75" customHeight="1">
      <c r="A5" s="8" t="s">
        <v>103</v>
      </c>
      <c r="B5" s="10">
        <v>11</v>
      </c>
      <c r="C5" s="8" t="s">
        <v>104</v>
      </c>
      <c r="D5" s="10">
        <v>20</v>
      </c>
      <c r="E5" s="8" t="s">
        <v>105</v>
      </c>
      <c r="F5" s="10">
        <f>$F$2*0.7</f>
        <v>175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</row>
    <row r="7" spans="1:9" ht="15.75" customHeight="1">
      <c r="A7" s="8" t="s">
        <v>111</v>
      </c>
      <c r="B7" s="10">
        <v>10</v>
      </c>
      <c r="C7" s="8" t="s">
        <v>112</v>
      </c>
      <c r="D7" s="10">
        <v>40</v>
      </c>
      <c r="E7" s="8" t="s">
        <v>113</v>
      </c>
      <c r="F7" s="10">
        <f t="shared" si="0"/>
        <v>50</v>
      </c>
      <c r="G7" s="8" t="s">
        <v>114</v>
      </c>
      <c r="H7" s="10">
        <v>2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20</v>
      </c>
      <c r="E8" s="8" t="s">
        <v>117</v>
      </c>
      <c r="F8" s="10">
        <f t="shared" ref="F8:F9" si="1">$F$2*0.25</f>
        <v>62.5</v>
      </c>
      <c r="G8" s="8" t="s">
        <v>118</v>
      </c>
      <c r="H8" s="10">
        <v>2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39</v>
      </c>
      <c r="E9" s="8" t="s">
        <v>121</v>
      </c>
      <c r="F9" s="10">
        <f t="shared" si="1"/>
        <v>62.5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15</v>
      </c>
      <c r="C10" s="8" t="s">
        <v>124</v>
      </c>
      <c r="D10" s="10">
        <v>33</v>
      </c>
      <c r="E10" s="8" t="s">
        <v>125</v>
      </c>
      <c r="F10" s="8" t="s">
        <v>32</v>
      </c>
      <c r="G10" s="8" t="s">
        <v>126</v>
      </c>
      <c r="H10" s="10">
        <v>6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35</v>
      </c>
      <c r="E11" s="8" t="s">
        <v>129</v>
      </c>
      <c r="F11" s="10">
        <v>2</v>
      </c>
      <c r="G11" s="8" t="s">
        <v>130</v>
      </c>
      <c r="H11" s="10">
        <v>8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211</v>
      </c>
      <c r="G13" s="8" t="s">
        <v>139</v>
      </c>
      <c r="H13" s="10">
        <v>6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283</v>
      </c>
      <c r="G14" s="8" t="s">
        <v>144</v>
      </c>
      <c r="H14" s="10">
        <v>0</v>
      </c>
    </row>
    <row r="15" spans="1:9" ht="15.75" customHeight="1">
      <c r="A15" s="8" t="s">
        <v>145</v>
      </c>
      <c r="B15" s="8" t="s">
        <v>146</v>
      </c>
      <c r="C15" s="8" t="s">
        <v>147</v>
      </c>
      <c r="D15" s="10">
        <v>20</v>
      </c>
      <c r="E15" s="8" t="s">
        <v>148</v>
      </c>
      <c r="F15" s="8" t="s">
        <v>204</v>
      </c>
      <c r="G15" s="8" t="s">
        <v>149</v>
      </c>
      <c r="H15" s="10">
        <v>1</v>
      </c>
    </row>
    <row r="16" spans="1:9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2</v>
      </c>
    </row>
    <row r="17" spans="1:8" ht="15.75" customHeight="1">
      <c r="A17" s="8" t="s">
        <v>154</v>
      </c>
      <c r="B17" s="10">
        <f>ROUNDUP((B6+B6+B4)/3,0)</f>
        <v>8</v>
      </c>
      <c r="C17" s="8" t="s">
        <v>155</v>
      </c>
      <c r="D17" s="10">
        <v>20</v>
      </c>
      <c r="E17" s="8" t="s">
        <v>156</v>
      </c>
      <c r="F17" s="10">
        <v>24</v>
      </c>
      <c r="G17" s="8" t="s">
        <v>157</v>
      </c>
      <c r="H17" s="10">
        <v>1</v>
      </c>
    </row>
    <row r="18" spans="1:8" ht="15.75" customHeight="1">
      <c r="A18" s="8" t="s">
        <v>158</v>
      </c>
      <c r="B18" s="10">
        <f>ROUNDUP((B5+B4+B5)/3,0)</f>
        <v>10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2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46</v>
      </c>
      <c r="G19" s="8" t="s">
        <v>165</v>
      </c>
      <c r="H19" s="10">
        <v>0</v>
      </c>
    </row>
    <row r="20" spans="1:8" ht="15.75" customHeight="1">
      <c r="A20" s="8" t="s">
        <v>166</v>
      </c>
      <c r="B20" s="8" t="s">
        <v>167</v>
      </c>
      <c r="C20" s="8" t="s">
        <v>168</v>
      </c>
      <c r="D20" s="10">
        <v>58</v>
      </c>
      <c r="E20" s="8" t="s">
        <v>169</v>
      </c>
      <c r="F20" s="10">
        <v>0</v>
      </c>
      <c r="G20" s="8" t="s">
        <v>170</v>
      </c>
      <c r="H20" s="8" t="s">
        <v>146</v>
      </c>
    </row>
    <row r="21" spans="1:8" ht="15.75" customHeight="1">
      <c r="A21" s="8" t="s">
        <v>172</v>
      </c>
      <c r="B21" s="10">
        <f t="shared" ref="B21:B28" si="2">F2</f>
        <v>250</v>
      </c>
      <c r="C21" s="8" t="s">
        <v>173</v>
      </c>
      <c r="D21" s="10">
        <v>20</v>
      </c>
      <c r="E21" s="8" t="s">
        <v>174</v>
      </c>
      <c r="F21" s="10">
        <v>42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f t="shared" si="2"/>
        <v>10</v>
      </c>
      <c r="C22" s="8" t="s">
        <v>177</v>
      </c>
      <c r="D22" s="10">
        <v>20</v>
      </c>
      <c r="E22" s="8" t="s">
        <v>178</v>
      </c>
      <c r="F22" s="10">
        <v>6</v>
      </c>
      <c r="G22" s="8" t="s">
        <v>179</v>
      </c>
      <c r="H22" s="8" t="s">
        <v>146</v>
      </c>
    </row>
    <row r="23" spans="1:8" ht="15.75" customHeight="1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15</v>
      </c>
      <c r="G23" s="8" t="s">
        <v>183</v>
      </c>
      <c r="H23" s="8" t="s">
        <v>202</v>
      </c>
    </row>
    <row r="24" spans="1:8" ht="15.75" customHeight="1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171</v>
      </c>
    </row>
    <row r="25" spans="1:8" ht="15.75" customHeight="1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</row>
    <row r="26" spans="1:8" ht="15.75" customHeight="1">
      <c r="A26" s="8" t="s">
        <v>191</v>
      </c>
      <c r="B26" s="10">
        <f t="shared" si="2"/>
        <v>50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</row>
    <row r="27" spans="1:8" ht="15.75" customHeight="1">
      <c r="A27" s="8" t="s">
        <v>194</v>
      </c>
      <c r="B27" s="10">
        <f t="shared" si="2"/>
        <v>62.5</v>
      </c>
      <c r="C27" s="8" t="s">
        <v>195</v>
      </c>
      <c r="D27" s="10">
        <v>20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Tabelle33">
    <outlinePr summaryBelow="0" summaryRight="0"/>
  </sheetPr>
  <dimension ref="A1:J32"/>
  <sheetViews>
    <sheetView workbookViewId="0">
      <selection activeCell="I1" sqref="I1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16</v>
      </c>
      <c r="C3" s="5" t="s">
        <v>96</v>
      </c>
      <c r="D3" s="7">
        <v>49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23</v>
      </c>
      <c r="E4" s="5" t="s">
        <v>101</v>
      </c>
      <c r="F4" s="7">
        <f>$F$2*0.2</f>
        <v>30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8</v>
      </c>
      <c r="C5" s="5" t="s">
        <v>104</v>
      </c>
      <c r="D5" s="7">
        <v>26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13</v>
      </c>
      <c r="C7" s="5" t="s">
        <v>112</v>
      </c>
      <c r="D7" s="7">
        <v>45</v>
      </c>
      <c r="E7" s="5" t="s">
        <v>113</v>
      </c>
      <c r="F7" s="7">
        <f t="shared" si="0"/>
        <v>30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7</v>
      </c>
      <c r="C8" s="5" t="s">
        <v>116</v>
      </c>
      <c r="D8" s="7">
        <v>20</v>
      </c>
      <c r="E8" s="5" t="s">
        <v>117</v>
      </c>
      <c r="F8" s="7">
        <f t="shared" ref="F8:F9" si="1">$F$2*0.25</f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47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38</v>
      </c>
      <c r="E10" s="5" t="s">
        <v>125</v>
      </c>
      <c r="F10" s="5" t="s">
        <v>37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9</v>
      </c>
      <c r="C11" s="5" t="s">
        <v>128</v>
      </c>
      <c r="D11" s="7">
        <v>55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19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204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16</v>
      </c>
      <c r="E17" s="5" t="s">
        <v>156</v>
      </c>
      <c r="F17" s="7">
        <v>24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9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12</v>
      </c>
      <c r="C19" s="5" t="s">
        <v>163</v>
      </c>
      <c r="D19" s="7">
        <v>20</v>
      </c>
      <c r="E19" s="5" t="s">
        <v>164</v>
      </c>
      <c r="F19" s="7">
        <v>30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235</v>
      </c>
      <c r="C20" s="5" t="s">
        <v>168</v>
      </c>
      <c r="D20" s="7">
        <v>17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30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17</v>
      </c>
      <c r="E23" s="5" t="s">
        <v>182</v>
      </c>
      <c r="F23" s="7">
        <v>0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18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23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34">
    <outlinePr summaryBelow="0" summaryRight="0"/>
  </sheetPr>
  <dimension ref="A1:J32"/>
  <sheetViews>
    <sheetView workbookViewId="0">
      <selection activeCell="I1" sqref="I1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24</v>
      </c>
      <c r="E3" s="5" t="s">
        <v>97</v>
      </c>
      <c r="F3" s="7">
        <v>12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20</v>
      </c>
      <c r="E4" s="5" t="s">
        <v>101</v>
      </c>
      <c r="F4" s="7">
        <f>$F$2*0.2</f>
        <v>35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8</v>
      </c>
      <c r="C5" s="5" t="s">
        <v>104</v>
      </c>
      <c r="D5" s="7">
        <v>20</v>
      </c>
      <c r="E5" s="5" t="s">
        <v>105</v>
      </c>
      <c r="F5" s="7">
        <f>$F$2*0.7</f>
        <v>122.49999999999999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35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38</v>
      </c>
      <c r="E7" s="5" t="s">
        <v>113</v>
      </c>
      <c r="F7" s="7">
        <f t="shared" si="0"/>
        <v>35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7</v>
      </c>
      <c r="C8" s="5" t="s">
        <v>116</v>
      </c>
      <c r="D8" s="7">
        <v>24</v>
      </c>
      <c r="E8" s="5" t="s">
        <v>117</v>
      </c>
      <c r="F8" s="7">
        <f t="shared" ref="F8:F9" si="1">$F$2*0.25</f>
        <v>43.75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27</v>
      </c>
      <c r="E9" s="5" t="s">
        <v>121</v>
      </c>
      <c r="F9" s="7">
        <f t="shared" si="1"/>
        <v>43.75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37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9</v>
      </c>
      <c r="C11" s="5" t="s">
        <v>128</v>
      </c>
      <c r="D11" s="7">
        <v>31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204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9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12</v>
      </c>
      <c r="C19" s="5" t="s">
        <v>163</v>
      </c>
      <c r="D19" s="7">
        <v>20</v>
      </c>
      <c r="E19" s="5" t="s">
        <v>164</v>
      </c>
      <c r="F19" s="7">
        <v>18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236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175</v>
      </c>
      <c r="C21" s="5" t="s">
        <v>173</v>
      </c>
      <c r="D21" s="7">
        <v>24</v>
      </c>
      <c r="E21" s="5" t="s">
        <v>174</v>
      </c>
      <c r="F21" s="7">
        <v>6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35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122.49999999999999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35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35</v>
      </c>
      <c r="C26" s="5" t="s">
        <v>192</v>
      </c>
      <c r="D26" s="7">
        <v>24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43.75</v>
      </c>
      <c r="C27" s="5" t="s">
        <v>195</v>
      </c>
      <c r="D27" s="7">
        <v>32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35">
    <outlinePr summaryBelow="0" summaryRight="0"/>
  </sheetPr>
  <dimension ref="A1:J32"/>
  <sheetViews>
    <sheetView workbookViewId="0">
      <selection activeCell="I1" sqref="I1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23</v>
      </c>
      <c r="E2" s="5" t="s">
        <v>93</v>
      </c>
      <c r="F2" s="7">
        <v>150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17</v>
      </c>
      <c r="E4" s="5" t="s">
        <v>101</v>
      </c>
      <c r="F4" s="7">
        <f>$F$2*0.2</f>
        <v>30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8</v>
      </c>
      <c r="C5" s="5" t="s">
        <v>104</v>
      </c>
      <c r="D5" s="7">
        <v>19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21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24</v>
      </c>
      <c r="E7" s="5" t="s">
        <v>113</v>
      </c>
      <c r="F7" s="7">
        <f t="shared" si="0"/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7</v>
      </c>
      <c r="C8" s="5" t="s">
        <v>116</v>
      </c>
      <c r="D8" s="7">
        <v>25</v>
      </c>
      <c r="E8" s="5" t="s">
        <v>117</v>
      </c>
      <c r="F8" s="7">
        <f t="shared" ref="F8:F9" si="1">$F$2*0.25</f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24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18</v>
      </c>
      <c r="E10" s="5" t="s">
        <v>125</v>
      </c>
      <c r="F10" s="5" t="s">
        <v>37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23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206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19</v>
      </c>
      <c r="E14" s="5" t="s">
        <v>142</v>
      </c>
      <c r="F14" s="5" t="s">
        <v>143</v>
      </c>
      <c r="G14" s="5" t="s">
        <v>144</v>
      </c>
      <c r="H14" s="7">
        <v>4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9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21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9</v>
      </c>
      <c r="C18" s="5" t="s">
        <v>159</v>
      </c>
      <c r="D18" s="7">
        <v>22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12</v>
      </c>
      <c r="C19" s="5" t="s">
        <v>163</v>
      </c>
      <c r="D19" s="7">
        <v>20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20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22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23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36">
    <outlinePr summaryBelow="0" summaryRight="0"/>
  </sheetPr>
  <dimension ref="A1:J32"/>
  <sheetViews>
    <sheetView workbookViewId="0">
      <selection sqref="A1:H29"/>
    </sheetView>
  </sheetViews>
  <sheetFormatPr defaultColWidth="14.44140625" defaultRowHeight="15.75" customHeight="1"/>
  <cols>
    <col min="5" max="5" width="17.109375" customWidth="1"/>
  </cols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20</v>
      </c>
      <c r="E3" s="5" t="s">
        <v>97</v>
      </c>
      <c r="F3" s="7">
        <v>15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14</v>
      </c>
      <c r="C4" s="5" t="s">
        <v>100</v>
      </c>
      <c r="D4" s="7">
        <v>20</v>
      </c>
      <c r="E4" s="5" t="s">
        <v>101</v>
      </c>
      <c r="F4" s="7">
        <f>$F$2*0.2</f>
        <v>30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105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14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13</v>
      </c>
      <c r="C7" s="5" t="s">
        <v>112</v>
      </c>
      <c r="D7" s="7">
        <v>20</v>
      </c>
      <c r="E7" s="5" t="s">
        <v>113</v>
      </c>
      <c r="F7" s="7">
        <f t="shared" si="0"/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25</v>
      </c>
      <c r="E8" s="5" t="s">
        <v>117</v>
      </c>
      <c r="F8" s="7">
        <f t="shared" ref="F8:F9" si="1">$F$2*0.25</f>
        <v>37.5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30</v>
      </c>
      <c r="E9" s="5" t="s">
        <v>121</v>
      </c>
      <c r="F9" s="7">
        <f t="shared" si="1"/>
        <v>37.5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35</v>
      </c>
      <c r="E10" s="5" t="s">
        <v>125</v>
      </c>
      <c r="F10" s="5" t="s">
        <v>15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10</v>
      </c>
      <c r="C11" s="5" t="s">
        <v>128</v>
      </c>
      <c r="D11" s="7">
        <v>40</v>
      </c>
      <c r="E11" s="5" t="s">
        <v>129</v>
      </c>
      <c r="F11" s="7">
        <v>2</v>
      </c>
      <c r="G11" s="5" t="s">
        <v>130</v>
      </c>
      <c r="H11" s="7">
        <v>4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44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44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43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35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14</v>
      </c>
      <c r="C17" s="5" t="s">
        <v>155</v>
      </c>
      <c r="D17" s="7">
        <v>26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30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238</v>
      </c>
      <c r="C20" s="5" t="s">
        <v>168</v>
      </c>
      <c r="D20" s="7">
        <v>20</v>
      </c>
      <c r="E20" s="5" t="s">
        <v>169</v>
      </c>
      <c r="F20" s="7">
        <v>11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25</v>
      </c>
      <c r="E21" s="5" t="s">
        <v>174</v>
      </c>
      <c r="F21" s="7">
        <v>18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15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Tabelle37">
    <outlinePr summaryBelow="0" summaryRight="0"/>
  </sheetPr>
  <dimension ref="A1:J32"/>
  <sheetViews>
    <sheetView workbookViewId="0">
      <selection activeCell="I1" sqref="I1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8</v>
      </c>
      <c r="C2" s="5" t="s">
        <v>92</v>
      </c>
      <c r="D2" s="7">
        <v>18</v>
      </c>
      <c r="E2" s="5" t="s">
        <v>93</v>
      </c>
      <c r="F2" s="7">
        <v>150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24</v>
      </c>
      <c r="E3" s="5" t="s">
        <v>97</v>
      </c>
      <c r="F3" s="7">
        <v>15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19</v>
      </c>
      <c r="E4" s="5" t="s">
        <v>101</v>
      </c>
      <c r="F4" s="7">
        <v>30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17</v>
      </c>
      <c r="E5" s="5" t="s">
        <v>105</v>
      </c>
      <c r="F5" s="7"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14</v>
      </c>
      <c r="E6" s="5" t="s">
        <v>109</v>
      </c>
      <c r="F6" s="7"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22</v>
      </c>
      <c r="E7" s="5" t="s">
        <v>113</v>
      </c>
      <c r="F7" s="7"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22</v>
      </c>
      <c r="E10" s="5" t="s">
        <v>125</v>
      </c>
      <c r="F10" s="5" t="s">
        <v>15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10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26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22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36</v>
      </c>
      <c r="C14" s="5" t="s">
        <v>141</v>
      </c>
      <c r="D14" s="7">
        <v>21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24</v>
      </c>
      <c r="E15" s="5" t="s">
        <v>148</v>
      </c>
      <c r="F15" s="5" t="s">
        <v>214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17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18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16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0">F2</f>
        <v>150</v>
      </c>
      <c r="C21" s="5" t="s">
        <v>173</v>
      </c>
      <c r="D21" s="7">
        <v>18</v>
      </c>
      <c r="E21" s="5" t="s">
        <v>174</v>
      </c>
      <c r="F21" s="7">
        <v>6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0"/>
        <v>15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0"/>
        <v>30</v>
      </c>
      <c r="C23" s="5" t="s">
        <v>181</v>
      </c>
      <c r="D23" s="7">
        <v>17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0"/>
        <v>105</v>
      </c>
      <c r="C24" s="5" t="s">
        <v>185</v>
      </c>
      <c r="D24" s="7">
        <v>19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0"/>
        <v>30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0"/>
        <v>30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0"/>
        <v>37.5</v>
      </c>
      <c r="C27" s="5" t="s">
        <v>195</v>
      </c>
      <c r="D27" s="7">
        <v>22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0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Tabelle38">
    <outlinePr summaryBelow="0" summaryRight="0"/>
  </sheetPr>
  <dimension ref="A1:J32"/>
  <sheetViews>
    <sheetView workbookViewId="0">
      <selection activeCell="I1" sqref="I1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20</v>
      </c>
      <c r="E4" s="5" t="s">
        <v>101</v>
      </c>
      <c r="F4" s="7">
        <f>$F$2*0.2</f>
        <v>30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0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30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7">
        <f t="shared" ref="F8:F9" si="1">$F$2*0.25</f>
        <v>37.5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/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0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Tabelle39">
    <outlinePr summaryBelow="0" summaryRight="0"/>
  </sheetPr>
  <dimension ref="A1:J32"/>
  <sheetViews>
    <sheetView workbookViewId="0">
      <selection activeCell="F4" sqref="F4:F9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8</v>
      </c>
      <c r="C3" s="5" t="s">
        <v>96</v>
      </c>
      <c r="D3" s="7">
        <v>20</v>
      </c>
      <c r="E3" s="5" t="s">
        <v>97</v>
      </c>
      <c r="F3" s="7">
        <v>9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8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14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5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5</v>
      </c>
      <c r="C13" s="5" t="s">
        <v>136</v>
      </c>
      <c r="D13" s="7">
        <v>20</v>
      </c>
      <c r="E13" s="5" t="s">
        <v>137</v>
      </c>
      <c r="F13" s="5"/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12</v>
      </c>
      <c r="C17" s="5" t="s">
        <v>155</v>
      </c>
      <c r="D17" s="7">
        <v>20</v>
      </c>
      <c r="E17" s="5" t="s">
        <v>156</v>
      </c>
      <c r="F17" s="7">
        <v>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9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Tabelle40">
    <outlinePr summaryBelow="0" summaryRight="0"/>
  </sheetPr>
  <dimension ref="A1:J32"/>
  <sheetViews>
    <sheetView workbookViewId="0">
      <selection activeCell="F4" sqref="F4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25</v>
      </c>
      <c r="E2" s="5" t="s">
        <v>93</v>
      </c>
      <c r="F2" s="7">
        <v>225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14</v>
      </c>
      <c r="C3" s="5" t="s">
        <v>96</v>
      </c>
      <c r="D3" s="7">
        <v>28</v>
      </c>
      <c r="E3" s="5" t="s">
        <v>97</v>
      </c>
      <c r="F3" s="7">
        <v>11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30</v>
      </c>
      <c r="E4" s="5" t="s">
        <v>101</v>
      </c>
      <c r="F4" s="7">
        <f>$F$2*0.2</f>
        <v>45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30</v>
      </c>
      <c r="E5" s="5" t="s">
        <v>105</v>
      </c>
      <c r="F5" s="7">
        <f>$F$2*0.7</f>
        <v>157.5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35</v>
      </c>
      <c r="E7" s="5" t="s">
        <v>113</v>
      </c>
      <c r="F7" s="7">
        <f t="shared" si="0"/>
        <v>45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56.25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28</v>
      </c>
      <c r="E9" s="5" t="s">
        <v>121</v>
      </c>
      <c r="F9" s="7">
        <f t="shared" si="1"/>
        <v>56.25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15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35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32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25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8</v>
      </c>
      <c r="C19" s="5" t="s">
        <v>163</v>
      </c>
      <c r="D19" s="7">
        <v>23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225</v>
      </c>
      <c r="C21" s="5" t="s">
        <v>173</v>
      </c>
      <c r="D21" s="7">
        <v>25</v>
      </c>
      <c r="E21" s="5" t="s">
        <v>174</v>
      </c>
      <c r="F21" s="7">
        <v>30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11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45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157.5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45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45</v>
      </c>
      <c r="C26" s="5" t="s">
        <v>192</v>
      </c>
      <c r="D26" s="7">
        <v>22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56.25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Tabelle41">
    <outlinePr summaryBelow="0" summaryRight="0"/>
  </sheetPr>
  <dimension ref="A1:J32"/>
  <sheetViews>
    <sheetView workbookViewId="0">
      <selection activeCell="F3" sqref="F3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8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23</v>
      </c>
      <c r="E3" s="5" t="s">
        <v>97</v>
      </c>
      <c r="F3" s="7">
        <v>15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11</v>
      </c>
      <c r="C4" s="5" t="s">
        <v>100</v>
      </c>
      <c r="D4" s="7">
        <v>20</v>
      </c>
      <c r="E4" s="5" t="s">
        <v>101</v>
      </c>
      <c r="F4" s="7">
        <f>$F$2*0.2</f>
        <v>30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11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26</v>
      </c>
      <c r="E7" s="5" t="s">
        <v>113</v>
      </c>
      <c r="F7" s="7">
        <f t="shared" si="0"/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25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24</v>
      </c>
      <c r="E10" s="5" t="s">
        <v>125</v>
      </c>
      <c r="F10" s="5" t="s">
        <v>239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25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20</v>
      </c>
      <c r="E21" s="5" t="s">
        <v>174</v>
      </c>
      <c r="F21" s="7">
        <v>18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15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Tabelle42">
    <outlinePr summaryBelow="0" summaryRight="0"/>
  </sheetPr>
  <dimension ref="A1:J32"/>
  <sheetViews>
    <sheetView workbookViewId="0">
      <selection activeCell="F3" sqref="F3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25</v>
      </c>
      <c r="E2" s="5" t="s">
        <v>93</v>
      </c>
      <c r="F2" s="7">
        <v>250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14</v>
      </c>
      <c r="C3" s="5" t="s">
        <v>96</v>
      </c>
      <c r="D3" s="7">
        <v>38</v>
      </c>
      <c r="E3" s="5" t="s">
        <v>97</v>
      </c>
      <c r="F3" s="7">
        <v>15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30</v>
      </c>
      <c r="E4" s="5" t="s">
        <v>101</v>
      </c>
      <c r="F4" s="7">
        <f>$F$2*0.2</f>
        <v>50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35</v>
      </c>
      <c r="E5" s="5" t="s">
        <v>105</v>
      </c>
      <c r="F5" s="7">
        <f>$F$2*0.7</f>
        <v>175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43</v>
      </c>
      <c r="E7" s="5" t="s">
        <v>113</v>
      </c>
      <c r="F7" s="7">
        <f t="shared" si="0"/>
        <v>50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35</v>
      </c>
      <c r="E9" s="5" t="s">
        <v>121</v>
      </c>
      <c r="F9" s="7">
        <f t="shared" si="1"/>
        <v>62.5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40</v>
      </c>
      <c r="E10" s="5" t="s">
        <v>125</v>
      </c>
      <c r="F10" s="5" t="s">
        <v>15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10</v>
      </c>
      <c r="C11" s="5" t="s">
        <v>128</v>
      </c>
      <c r="D11" s="7">
        <v>35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204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32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25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23</v>
      </c>
      <c r="E19" s="5" t="s">
        <v>164</v>
      </c>
      <c r="F19" s="7">
        <v>30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240</v>
      </c>
      <c r="C20" s="5" t="s">
        <v>168</v>
      </c>
      <c r="D20" s="7">
        <v>20</v>
      </c>
      <c r="E20" s="5" t="s">
        <v>169</v>
      </c>
      <c r="F20" s="7">
        <v>15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25</v>
      </c>
      <c r="E21" s="5" t="s">
        <v>174</v>
      </c>
      <c r="F21" s="7">
        <v>42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15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10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10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10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22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35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"/>
  <sheetViews>
    <sheetView workbookViewId="0">
      <selection activeCell="F4" sqref="F4:F9"/>
    </sheetView>
  </sheetViews>
  <sheetFormatPr defaultColWidth="11.5546875" defaultRowHeight="13.2"/>
  <sheetData>
    <row r="1" spans="1:9" ht="14.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4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400</v>
      </c>
      <c r="G2" s="8" t="s">
        <v>94</v>
      </c>
      <c r="H2" s="10">
        <v>7</v>
      </c>
      <c r="I2" s="6"/>
    </row>
    <row r="3" spans="1:9" ht="14.4">
      <c r="A3" s="8" t="s">
        <v>95</v>
      </c>
      <c r="B3" s="10">
        <v>15</v>
      </c>
      <c r="C3" s="8" t="s">
        <v>96</v>
      </c>
      <c r="D3" s="10">
        <v>51</v>
      </c>
      <c r="E3" s="8" t="s">
        <v>97</v>
      </c>
      <c r="F3" s="10">
        <v>14</v>
      </c>
      <c r="G3" s="8" t="s">
        <v>98</v>
      </c>
      <c r="H3" s="10">
        <v>7</v>
      </c>
      <c r="I3" s="6"/>
    </row>
    <row r="4" spans="1:9" ht="14.4">
      <c r="A4" s="8" t="s">
        <v>99</v>
      </c>
      <c r="B4" s="10">
        <v>12</v>
      </c>
      <c r="C4" s="8" t="s">
        <v>100</v>
      </c>
      <c r="D4" s="10">
        <v>62</v>
      </c>
      <c r="E4" s="8" t="s">
        <v>101</v>
      </c>
      <c r="F4" s="10">
        <f>$F$2*0.2</f>
        <v>80</v>
      </c>
      <c r="G4" s="8" t="s">
        <v>102</v>
      </c>
      <c r="H4" s="10">
        <v>6</v>
      </c>
      <c r="I4" s="6"/>
    </row>
    <row r="5" spans="1:9" ht="14.4">
      <c r="A5" s="8" t="s">
        <v>103</v>
      </c>
      <c r="B5" s="10">
        <v>14</v>
      </c>
      <c r="C5" s="8" t="s">
        <v>104</v>
      </c>
      <c r="D5" s="10">
        <v>20</v>
      </c>
      <c r="E5" s="8" t="s">
        <v>105</v>
      </c>
      <c r="F5" s="10">
        <f>$F$2*0.7</f>
        <v>280</v>
      </c>
      <c r="G5" s="8" t="s">
        <v>106</v>
      </c>
      <c r="H5" s="10">
        <v>0</v>
      </c>
      <c r="I5" s="6"/>
    </row>
    <row r="6" spans="1:9" ht="14.4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80</v>
      </c>
      <c r="G6" s="8" t="s">
        <v>110</v>
      </c>
      <c r="H6" s="10">
        <v>1</v>
      </c>
      <c r="I6" s="6"/>
    </row>
    <row r="7" spans="1:9" ht="14.4">
      <c r="A7" s="8" t="s">
        <v>111</v>
      </c>
      <c r="B7" s="10">
        <v>11</v>
      </c>
      <c r="C7" s="8" t="s">
        <v>112</v>
      </c>
      <c r="D7" s="10">
        <v>20</v>
      </c>
      <c r="E7" s="8" t="s">
        <v>113</v>
      </c>
      <c r="F7" s="10">
        <f t="shared" si="0"/>
        <v>80</v>
      </c>
      <c r="G7" s="8" t="s">
        <v>114</v>
      </c>
      <c r="H7" s="10">
        <v>1</v>
      </c>
      <c r="I7" s="6"/>
    </row>
    <row r="8" spans="1:9" ht="14.4">
      <c r="A8" s="8" t="s">
        <v>115</v>
      </c>
      <c r="B8" s="10">
        <v>5</v>
      </c>
      <c r="C8" s="8" t="s">
        <v>116</v>
      </c>
      <c r="D8" s="10">
        <v>25</v>
      </c>
      <c r="E8" s="8" t="s">
        <v>117</v>
      </c>
      <c r="F8" s="10">
        <f t="shared" ref="F8:F9" si="1">$F$2*0.25</f>
        <v>100</v>
      </c>
      <c r="G8" s="8" t="s">
        <v>118</v>
      </c>
      <c r="H8" s="10">
        <v>1</v>
      </c>
      <c r="I8" s="6"/>
    </row>
    <row r="9" spans="1:9" ht="14.4">
      <c r="A9" s="8" t="s">
        <v>119</v>
      </c>
      <c r="B9" s="10">
        <v>5</v>
      </c>
      <c r="C9" s="8" t="s">
        <v>120</v>
      </c>
      <c r="D9" s="10">
        <v>45</v>
      </c>
      <c r="E9" s="8" t="s">
        <v>121</v>
      </c>
      <c r="F9" s="10">
        <f t="shared" si="1"/>
        <v>100</v>
      </c>
      <c r="G9" s="8" t="s">
        <v>122</v>
      </c>
      <c r="H9" s="10">
        <v>0</v>
      </c>
      <c r="I9" s="6"/>
    </row>
    <row r="10" spans="1:9" ht="14.4">
      <c r="A10" s="8" t="s">
        <v>123</v>
      </c>
      <c r="B10" s="10">
        <f>ROUNDUP((B8+B5+B7+B9)/2,0)</f>
        <v>18</v>
      </c>
      <c r="C10" s="8" t="s">
        <v>124</v>
      </c>
      <c r="D10" s="10">
        <v>42</v>
      </c>
      <c r="E10" s="8" t="s">
        <v>125</v>
      </c>
      <c r="F10" s="8" t="s">
        <v>2</v>
      </c>
      <c r="G10" s="8" t="s">
        <v>126</v>
      </c>
      <c r="H10" s="10">
        <v>7</v>
      </c>
      <c r="I10" s="6"/>
    </row>
    <row r="11" spans="1:9" ht="14.4">
      <c r="A11" s="8" t="s">
        <v>127</v>
      </c>
      <c r="B11" s="10">
        <v>8</v>
      </c>
      <c r="C11" s="8" t="s">
        <v>128</v>
      </c>
      <c r="D11" s="10">
        <v>22</v>
      </c>
      <c r="E11" s="8" t="s">
        <v>129</v>
      </c>
      <c r="F11" s="10">
        <v>2</v>
      </c>
      <c r="G11" s="8" t="s">
        <v>130</v>
      </c>
      <c r="H11" s="10">
        <v>7</v>
      </c>
      <c r="I11" s="6"/>
    </row>
    <row r="12" spans="1:9" ht="14.4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7</v>
      </c>
      <c r="I12" s="6"/>
    </row>
    <row r="13" spans="1:9" ht="14.4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138</v>
      </c>
      <c r="G13" s="8" t="s">
        <v>139</v>
      </c>
      <c r="H13" s="10">
        <v>7</v>
      </c>
      <c r="I13" s="6"/>
    </row>
    <row r="14" spans="1:9" ht="14.4">
      <c r="A14" s="8" t="s">
        <v>140</v>
      </c>
      <c r="B14" s="10">
        <v>48</v>
      </c>
      <c r="C14" s="8" t="s">
        <v>141</v>
      </c>
      <c r="D14" s="10">
        <v>24</v>
      </c>
      <c r="E14" s="8" t="s">
        <v>142</v>
      </c>
      <c r="F14" s="8" t="s">
        <v>138</v>
      </c>
      <c r="G14" s="8" t="s">
        <v>144</v>
      </c>
      <c r="H14" s="10">
        <v>7</v>
      </c>
      <c r="I14" s="6"/>
    </row>
    <row r="15" spans="1:9" ht="14.4">
      <c r="A15" s="8" t="s">
        <v>145</v>
      </c>
      <c r="B15" s="8" t="s">
        <v>146</v>
      </c>
      <c r="C15" s="8" t="s">
        <v>147</v>
      </c>
      <c r="D15" s="10">
        <v>29</v>
      </c>
      <c r="E15" s="8" t="s">
        <v>148</v>
      </c>
      <c r="F15" s="8"/>
      <c r="G15" s="8" t="s">
        <v>149</v>
      </c>
      <c r="H15" s="10">
        <v>1</v>
      </c>
      <c r="I15" s="6"/>
    </row>
    <row r="16" spans="1:9" ht="14.4">
      <c r="A16" s="8" t="s">
        <v>150</v>
      </c>
      <c r="B16" s="10">
        <f>ROUNDUP((B7+B5)/2,0)</f>
        <v>13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4.4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1</v>
      </c>
      <c r="I17" s="6"/>
    </row>
    <row r="18" spans="1:9" ht="14.4">
      <c r="A18" s="8" t="s">
        <v>158</v>
      </c>
      <c r="B18" s="10">
        <f>ROUNDUP((B5+B4+B5)/3,0)</f>
        <v>14</v>
      </c>
      <c r="C18" s="8" t="s">
        <v>159</v>
      </c>
      <c r="D18" s="10">
        <v>24</v>
      </c>
      <c r="E18" s="8" t="s">
        <v>160</v>
      </c>
      <c r="F18" s="10">
        <v>30</v>
      </c>
      <c r="G18" s="8" t="s">
        <v>161</v>
      </c>
      <c r="H18" s="10">
        <v>1</v>
      </c>
      <c r="I18" s="6"/>
    </row>
    <row r="19" spans="1:9" ht="14.4">
      <c r="A19" s="8" t="s">
        <v>162</v>
      </c>
      <c r="B19" s="10">
        <f>ROUNDUP(B8+B9,0)</f>
        <v>10</v>
      </c>
      <c r="C19" s="8" t="s">
        <v>163</v>
      </c>
      <c r="D19" s="10">
        <v>32</v>
      </c>
      <c r="E19" s="8" t="s">
        <v>164</v>
      </c>
      <c r="F19" s="10">
        <v>0</v>
      </c>
      <c r="G19" s="8" t="s">
        <v>165</v>
      </c>
      <c r="H19" s="10">
        <v>1</v>
      </c>
      <c r="I19" s="6"/>
    </row>
    <row r="20" spans="1:9" ht="14.4">
      <c r="A20" s="8" t="s">
        <v>166</v>
      </c>
      <c r="B20" s="8" t="s">
        <v>167</v>
      </c>
      <c r="C20" s="8" t="s">
        <v>168</v>
      </c>
      <c r="D20" s="10">
        <v>31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4.4">
      <c r="A21" s="8" t="s">
        <v>172</v>
      </c>
      <c r="B21" s="10">
        <f t="shared" ref="B21:B28" si="2">F2</f>
        <v>400</v>
      </c>
      <c r="C21" s="8" t="s">
        <v>173</v>
      </c>
      <c r="D21" s="10">
        <v>41</v>
      </c>
      <c r="E21" s="8" t="s">
        <v>174</v>
      </c>
      <c r="F21" s="10">
        <f>SUM(F22:F26)</f>
        <v>37.5</v>
      </c>
      <c r="G21" s="8" t="s">
        <v>175</v>
      </c>
      <c r="H21" s="8" t="s">
        <v>171</v>
      </c>
      <c r="I21" s="6"/>
    </row>
    <row r="22" spans="1:9" ht="14.4">
      <c r="A22" s="8" t="s">
        <v>176</v>
      </c>
      <c r="B22" s="10">
        <f t="shared" si="2"/>
        <v>14</v>
      </c>
      <c r="C22" s="8" t="s">
        <v>177</v>
      </c>
      <c r="D22" s="10">
        <v>23</v>
      </c>
      <c r="E22" s="8" t="s">
        <v>178</v>
      </c>
      <c r="F22" s="10">
        <v>7.5</v>
      </c>
      <c r="G22" s="8" t="s">
        <v>179</v>
      </c>
      <c r="H22" s="8" t="s">
        <v>171</v>
      </c>
      <c r="I22" s="6"/>
    </row>
    <row r="23" spans="1:9" ht="14.4">
      <c r="A23" s="8" t="s">
        <v>180</v>
      </c>
      <c r="B23" s="10">
        <f t="shared" si="2"/>
        <v>80</v>
      </c>
      <c r="C23" s="8" t="s">
        <v>181</v>
      </c>
      <c r="D23" s="10">
        <v>20</v>
      </c>
      <c r="E23" s="8" t="s">
        <v>182</v>
      </c>
      <c r="F23" s="10">
        <v>7.5</v>
      </c>
      <c r="G23" s="8" t="s">
        <v>183</v>
      </c>
      <c r="H23" s="8" t="s">
        <v>171</v>
      </c>
      <c r="I23" s="6"/>
    </row>
    <row r="24" spans="1:9" ht="14.4">
      <c r="A24" s="8" t="s">
        <v>184</v>
      </c>
      <c r="B24" s="10">
        <f t="shared" si="2"/>
        <v>280</v>
      </c>
      <c r="C24" s="8" t="s">
        <v>185</v>
      </c>
      <c r="D24" s="10">
        <v>20</v>
      </c>
      <c r="E24" s="8" t="s">
        <v>186</v>
      </c>
      <c r="F24" s="10">
        <v>7.5</v>
      </c>
      <c r="G24" s="8" t="s">
        <v>187</v>
      </c>
      <c r="H24" s="8" t="s">
        <v>171</v>
      </c>
      <c r="I24" s="6"/>
    </row>
    <row r="25" spans="1:9" ht="14.4">
      <c r="A25" s="8" t="s">
        <v>188</v>
      </c>
      <c r="B25" s="10">
        <f t="shared" si="2"/>
        <v>80</v>
      </c>
      <c r="C25" s="8" t="s">
        <v>189</v>
      </c>
      <c r="D25" s="10">
        <v>20</v>
      </c>
      <c r="E25" s="8" t="s">
        <v>190</v>
      </c>
      <c r="F25" s="10">
        <v>7.5</v>
      </c>
      <c r="G25" s="8"/>
      <c r="H25" s="8"/>
      <c r="I25" s="6"/>
    </row>
    <row r="26" spans="1:9" ht="14.4">
      <c r="A26" s="8" t="s">
        <v>191</v>
      </c>
      <c r="B26" s="10">
        <f t="shared" si="2"/>
        <v>80</v>
      </c>
      <c r="C26" s="8" t="s">
        <v>192</v>
      </c>
      <c r="D26" s="10">
        <v>51</v>
      </c>
      <c r="E26" s="8" t="s">
        <v>193</v>
      </c>
      <c r="F26" s="10">
        <v>7.5</v>
      </c>
      <c r="G26" s="8"/>
      <c r="H26" s="8"/>
      <c r="I26" s="6"/>
    </row>
    <row r="27" spans="1:9" ht="14.4">
      <c r="A27" s="8" t="s">
        <v>194</v>
      </c>
      <c r="B27" s="10">
        <f t="shared" si="2"/>
        <v>100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4.4">
      <c r="A28" s="8" t="s">
        <v>197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Tabelle43">
    <outlinePr summaryBelow="0" summaryRight="0"/>
  </sheetPr>
  <dimension ref="A1:J32"/>
  <sheetViews>
    <sheetView workbookViewId="0">
      <selection activeCell="I1" sqref="I1"/>
    </sheetView>
  </sheetViews>
  <sheetFormatPr defaultColWidth="14.441406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100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11">
        <v>100</v>
      </c>
      <c r="E3" s="5" t="s">
        <v>97</v>
      </c>
      <c r="F3" s="7">
        <v>10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400</v>
      </c>
      <c r="C4" s="5" t="s">
        <v>100</v>
      </c>
      <c r="D4" s="11">
        <v>100</v>
      </c>
      <c r="E4" s="5" t="s">
        <v>101</v>
      </c>
      <c r="F4" s="7"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11">
        <v>100</v>
      </c>
      <c r="E5" s="5" t="s">
        <v>105</v>
      </c>
      <c r="F5" s="7">
        <v>140</v>
      </c>
      <c r="G5" s="5" t="s">
        <v>106</v>
      </c>
      <c r="H5" s="7">
        <v>10</v>
      </c>
      <c r="I5" s="6"/>
      <c r="J5" s="6"/>
    </row>
    <row r="6" spans="1:10" ht="15.75" customHeight="1">
      <c r="A6" s="5" t="s">
        <v>107</v>
      </c>
      <c r="B6" s="7">
        <v>400</v>
      </c>
      <c r="C6" s="5" t="s">
        <v>108</v>
      </c>
      <c r="D6" s="11">
        <v>100</v>
      </c>
      <c r="E6" s="5" t="s">
        <v>109</v>
      </c>
      <c r="F6" s="7"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250</v>
      </c>
      <c r="C7" s="5" t="s">
        <v>112</v>
      </c>
      <c r="D7" s="11">
        <v>100</v>
      </c>
      <c r="E7" s="5" t="s">
        <v>113</v>
      </c>
      <c r="F7" s="7"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11">
        <v>100</v>
      </c>
      <c r="E8" s="5" t="s">
        <v>117</v>
      </c>
      <c r="F8" s="7"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11">
        <v>100</v>
      </c>
      <c r="E9" s="5" t="s">
        <v>121</v>
      </c>
      <c r="F9" s="7">
        <v>50</v>
      </c>
      <c r="G9" s="5" t="s">
        <v>122</v>
      </c>
      <c r="H9" s="7">
        <v>2</v>
      </c>
      <c r="I9" s="6"/>
      <c r="J9" s="6"/>
    </row>
    <row r="10" spans="1:10" ht="15.75" customHeight="1">
      <c r="A10" s="5" t="s">
        <v>123</v>
      </c>
      <c r="B10" s="7">
        <v>135</v>
      </c>
      <c r="C10" s="5" t="s">
        <v>124</v>
      </c>
      <c r="D10" s="11">
        <v>100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9</v>
      </c>
      <c r="C11" s="5" t="s">
        <v>128</v>
      </c>
      <c r="D11" s="11">
        <v>100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5</v>
      </c>
      <c r="C12" s="5" t="s">
        <v>132</v>
      </c>
      <c r="D12" s="11">
        <v>100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5</v>
      </c>
      <c r="C13" s="5" t="s">
        <v>136</v>
      </c>
      <c r="D13" s="11">
        <v>100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40</v>
      </c>
      <c r="C14" s="5" t="s">
        <v>141</v>
      </c>
      <c r="D14" s="11">
        <v>100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11">
        <v>100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v>130</v>
      </c>
      <c r="C16" s="5" t="s">
        <v>151</v>
      </c>
      <c r="D16" s="11">
        <v>100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v>400</v>
      </c>
      <c r="C17" s="5" t="s">
        <v>155</v>
      </c>
      <c r="D17" s="11">
        <v>100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v>140</v>
      </c>
      <c r="C18" s="5" t="s">
        <v>159</v>
      </c>
      <c r="D18" s="11">
        <v>100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v>10</v>
      </c>
      <c r="C19" s="5" t="s">
        <v>163</v>
      </c>
      <c r="D19" s="11">
        <v>100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24</v>
      </c>
      <c r="C20" s="5" t="s">
        <v>168</v>
      </c>
      <c r="D20" s="11">
        <v>100</v>
      </c>
      <c r="E20" s="5" t="s">
        <v>169</v>
      </c>
      <c r="F20" s="7">
        <v>23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v>200</v>
      </c>
      <c r="C21" s="5" t="s">
        <v>173</v>
      </c>
      <c r="D21" s="11">
        <v>100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v>12</v>
      </c>
      <c r="C22" s="5" t="s">
        <v>177</v>
      </c>
      <c r="D22" s="11">
        <v>100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v>40</v>
      </c>
      <c r="C23" s="5" t="s">
        <v>181</v>
      </c>
      <c r="D23" s="11">
        <v>100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v>140</v>
      </c>
      <c r="C24" s="5" t="s">
        <v>185</v>
      </c>
      <c r="D24" s="11">
        <v>100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v>40</v>
      </c>
      <c r="C25" s="5" t="s">
        <v>189</v>
      </c>
      <c r="D25" s="11">
        <v>100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v>40</v>
      </c>
      <c r="C26" s="5" t="s">
        <v>192</v>
      </c>
      <c r="D26" s="11">
        <v>100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v>50</v>
      </c>
      <c r="C27" s="5" t="s">
        <v>195</v>
      </c>
      <c r="D27" s="11">
        <v>100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Tabelle44">
    <outlinePr summaryBelow="0" summaryRight="0"/>
  </sheetPr>
  <dimension ref="A1:I29"/>
  <sheetViews>
    <sheetView workbookViewId="0">
      <selection activeCell="K11" sqref="K11"/>
    </sheetView>
  </sheetViews>
  <sheetFormatPr defaultColWidth="14.44140625" defaultRowHeight="15.75" customHeight="1"/>
  <sheetData>
    <row r="1" spans="1:9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241</v>
      </c>
    </row>
    <row r="2" spans="1:9" ht="15.75" customHeight="1">
      <c r="A2" s="5" t="s">
        <v>91</v>
      </c>
      <c r="B2" s="7">
        <v>13</v>
      </c>
      <c r="C2" s="5" t="s">
        <v>92</v>
      </c>
      <c r="D2" s="7">
        <v>20</v>
      </c>
      <c r="E2" s="5" t="s">
        <v>93</v>
      </c>
      <c r="F2" s="7">
        <v>300</v>
      </c>
      <c r="G2" s="5" t="s">
        <v>94</v>
      </c>
      <c r="H2" s="7">
        <v>7</v>
      </c>
    </row>
    <row r="3" spans="1:9" ht="15.75" customHeight="1">
      <c r="A3" s="5" t="s">
        <v>95</v>
      </c>
      <c r="B3" s="7">
        <v>10</v>
      </c>
      <c r="C3" s="5" t="s">
        <v>96</v>
      </c>
      <c r="D3" s="7">
        <v>35</v>
      </c>
      <c r="E3" s="5" t="s">
        <v>97</v>
      </c>
      <c r="F3" s="7">
        <v>10</v>
      </c>
      <c r="G3" s="5" t="s">
        <v>98</v>
      </c>
      <c r="H3" s="7">
        <v>7</v>
      </c>
    </row>
    <row r="4" spans="1:9" ht="15.75" customHeight="1">
      <c r="A4" s="5" t="s">
        <v>99</v>
      </c>
      <c r="B4" s="7">
        <v>6</v>
      </c>
      <c r="C4" s="5" t="s">
        <v>100</v>
      </c>
      <c r="D4" s="7">
        <v>42</v>
      </c>
      <c r="E4" s="5" t="s">
        <v>101</v>
      </c>
      <c r="F4" s="10">
        <f>$F$2*0.2</f>
        <v>60</v>
      </c>
      <c r="G4" s="5" t="s">
        <v>102</v>
      </c>
      <c r="H4" s="7">
        <v>0</v>
      </c>
    </row>
    <row r="5" spans="1:9" ht="15.75" customHeight="1">
      <c r="A5" s="5" t="s">
        <v>103</v>
      </c>
      <c r="B5" s="7">
        <v>12</v>
      </c>
      <c r="C5" s="5" t="s">
        <v>104</v>
      </c>
      <c r="D5" s="7">
        <v>35</v>
      </c>
      <c r="E5" s="5" t="s">
        <v>105</v>
      </c>
      <c r="F5" s="10">
        <f>$F$2*0.7</f>
        <v>210</v>
      </c>
      <c r="G5" s="5" t="s">
        <v>106</v>
      </c>
      <c r="H5" s="7">
        <v>0</v>
      </c>
    </row>
    <row r="6" spans="1:9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10">
        <f t="shared" ref="F6:F7" si="0">$F$2*0.2</f>
        <v>60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10">
        <f t="shared" si="0"/>
        <v>60</v>
      </c>
      <c r="G7" s="5" t="s">
        <v>114</v>
      </c>
      <c r="H7" s="7">
        <v>1</v>
      </c>
    </row>
    <row r="8" spans="1:9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10">
        <f t="shared" ref="F8:F9" si="1">$F$2*0.25</f>
        <v>75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10">
        <f t="shared" si="1"/>
        <v>75</v>
      </c>
      <c r="G9" s="5" t="s">
        <v>122</v>
      </c>
      <c r="H9" s="7">
        <v>0</v>
      </c>
    </row>
    <row r="10" spans="1:9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25</v>
      </c>
      <c r="G10" s="5" t="s">
        <v>126</v>
      </c>
      <c r="H10" s="7">
        <v>0</v>
      </c>
    </row>
    <row r="11" spans="1:9" ht="15.75" customHeight="1">
      <c r="A11" s="5" t="s">
        <v>127</v>
      </c>
      <c r="B11" s="7">
        <v>12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</row>
    <row r="12" spans="1:9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</row>
    <row r="13" spans="1:9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0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0</v>
      </c>
    </row>
    <row r="15" spans="1:9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0</v>
      </c>
    </row>
    <row r="16" spans="1:9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0</v>
      </c>
    </row>
    <row r="17" spans="1:8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/>
    </row>
    <row r="18" spans="1:8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/>
    </row>
    <row r="19" spans="1:8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/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9</v>
      </c>
      <c r="G20" s="5" t="s">
        <v>170</v>
      </c>
      <c r="H20" s="5" t="s">
        <v>171</v>
      </c>
    </row>
    <row r="21" spans="1:8" ht="15.75" customHeight="1">
      <c r="A21" s="5" t="s">
        <v>172</v>
      </c>
      <c r="B21" s="7">
        <f t="shared" ref="B21:B28" si="2">F2</f>
        <v>300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</row>
    <row r="22" spans="1:8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</row>
    <row r="23" spans="1:8" ht="15.75" customHeight="1">
      <c r="A23" s="5" t="s">
        <v>180</v>
      </c>
      <c r="B23" s="7">
        <f t="shared" si="2"/>
        <v>60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</row>
    <row r="24" spans="1:8" ht="15.75" customHeight="1">
      <c r="A24" s="5" t="s">
        <v>184</v>
      </c>
      <c r="B24" s="7">
        <f t="shared" si="2"/>
        <v>210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</row>
    <row r="25" spans="1:8" ht="15.75" customHeight="1">
      <c r="A25" s="5" t="s">
        <v>188</v>
      </c>
      <c r="B25" s="7">
        <f t="shared" si="2"/>
        <v>60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</row>
    <row r="26" spans="1:8" ht="15.75" customHeight="1">
      <c r="A26" s="5" t="s">
        <v>191</v>
      </c>
      <c r="B26" s="7">
        <f t="shared" si="2"/>
        <v>60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</row>
    <row r="27" spans="1:8" ht="15.75" customHeight="1">
      <c r="A27" s="5" t="s">
        <v>194</v>
      </c>
      <c r="B27" s="7">
        <f t="shared" si="2"/>
        <v>75</v>
      </c>
      <c r="C27" s="5" t="s">
        <v>195</v>
      </c>
      <c r="D27" s="7">
        <v>20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Tabelle45">
    <outlinePr summaryBelow="0" summaryRight="0"/>
  </sheetPr>
  <dimension ref="A1:I29"/>
  <sheetViews>
    <sheetView workbookViewId="0">
      <selection activeCell="K16" sqref="K16"/>
    </sheetView>
  </sheetViews>
  <sheetFormatPr defaultColWidth="14.44140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5" t="s">
        <v>91</v>
      </c>
      <c r="B2" s="7">
        <v>15</v>
      </c>
      <c r="C2" s="5" t="s">
        <v>92</v>
      </c>
      <c r="D2" s="7">
        <v>20</v>
      </c>
      <c r="E2" s="5" t="s">
        <v>93</v>
      </c>
      <c r="F2" s="7">
        <v>350</v>
      </c>
      <c r="G2" s="5" t="s">
        <v>94</v>
      </c>
      <c r="H2" s="7">
        <v>6</v>
      </c>
    </row>
    <row r="3" spans="1:9" ht="15.75" customHeight="1">
      <c r="A3" s="5" t="s">
        <v>95</v>
      </c>
      <c r="B3" s="7">
        <v>11</v>
      </c>
      <c r="C3" s="5" t="s">
        <v>96</v>
      </c>
      <c r="D3" s="7">
        <v>42</v>
      </c>
      <c r="E3" s="5" t="s">
        <v>97</v>
      </c>
      <c r="F3" s="7">
        <v>13</v>
      </c>
      <c r="G3" s="5" t="s">
        <v>98</v>
      </c>
      <c r="H3" s="7">
        <v>5</v>
      </c>
    </row>
    <row r="4" spans="1:9" ht="15.75" customHeight="1">
      <c r="A4" s="5" t="s">
        <v>99</v>
      </c>
      <c r="B4" s="7">
        <v>6</v>
      </c>
      <c r="C4" s="5" t="s">
        <v>100</v>
      </c>
      <c r="D4" s="7">
        <v>52</v>
      </c>
      <c r="E4" s="5" t="s">
        <v>101</v>
      </c>
      <c r="F4" s="7">
        <v>50</v>
      </c>
      <c r="G4" s="5" t="s">
        <v>102</v>
      </c>
      <c r="H4" s="7">
        <v>0</v>
      </c>
    </row>
    <row r="5" spans="1:9" ht="15.75" customHeight="1">
      <c r="A5" s="5" t="s">
        <v>103</v>
      </c>
      <c r="B5" s="7">
        <v>14</v>
      </c>
      <c r="C5" s="5" t="s">
        <v>104</v>
      </c>
      <c r="D5" s="7">
        <v>42</v>
      </c>
      <c r="E5" s="5" t="s">
        <v>105</v>
      </c>
      <c r="F5" s="7">
        <v>170</v>
      </c>
      <c r="G5" s="5" t="s">
        <v>106</v>
      </c>
      <c r="H5" s="7">
        <v>6</v>
      </c>
    </row>
    <row r="6" spans="1:9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>
        <v>62.5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v>62.5</v>
      </c>
      <c r="G7" s="5" t="s">
        <v>114</v>
      </c>
      <c r="H7" s="7">
        <v>1</v>
      </c>
    </row>
    <row r="8" spans="1:9" ht="15.75" customHeight="1">
      <c r="A8" s="5" t="s">
        <v>115</v>
      </c>
      <c r="B8" s="7">
        <v>6</v>
      </c>
      <c r="C8" s="5" t="s">
        <v>116</v>
      </c>
      <c r="D8" s="7">
        <v>25</v>
      </c>
      <c r="E8" s="5" t="s">
        <v>117</v>
      </c>
      <c r="F8" s="7">
        <v>50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v>50</v>
      </c>
      <c r="G9" s="5" t="s">
        <v>122</v>
      </c>
      <c r="H9" s="7">
        <v>1</v>
      </c>
    </row>
    <row r="10" spans="1:9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24</v>
      </c>
      <c r="E10" s="5" t="s">
        <v>125</v>
      </c>
      <c r="F10" s="5" t="s">
        <v>25</v>
      </c>
      <c r="G10" s="5" t="s">
        <v>126</v>
      </c>
      <c r="H10" s="7">
        <v>5</v>
      </c>
    </row>
    <row r="11" spans="1:9" ht="15.75" customHeight="1">
      <c r="A11" s="5" t="s">
        <v>127</v>
      </c>
      <c r="B11" s="7">
        <v>9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</row>
    <row r="12" spans="1:9" ht="15.75" customHeight="1">
      <c r="A12" s="5" t="s">
        <v>131</v>
      </c>
      <c r="B12" s="7">
        <v>38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</row>
    <row r="13" spans="1:9" ht="15.75" customHeight="1">
      <c r="A13" s="5" t="s">
        <v>135</v>
      </c>
      <c r="B13" s="7">
        <v>45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</row>
    <row r="15" spans="1:9" ht="15.75" customHeight="1">
      <c r="A15" s="5" t="s">
        <v>145</v>
      </c>
      <c r="B15" s="5" t="s">
        <v>208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</row>
    <row r="16" spans="1:9" ht="15.75" customHeight="1">
      <c r="A16" s="5" t="s">
        <v>150</v>
      </c>
      <c r="B16" s="7">
        <f>ROUNDUP((B7+B5)/2,0)</f>
        <v>13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</row>
    <row r="17" spans="1:8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</row>
    <row r="18" spans="1:8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</row>
    <row r="19" spans="1:8" ht="15.75" customHeight="1">
      <c r="A19" s="5" t="s">
        <v>162</v>
      </c>
      <c r="B19" s="7">
        <f>ROUNDUP(B8+B9,0)</f>
        <v>11</v>
      </c>
      <c r="C19" s="5" t="s">
        <v>163</v>
      </c>
      <c r="D19" s="7">
        <v>25</v>
      </c>
      <c r="E19" s="5" t="s">
        <v>164</v>
      </c>
      <c r="F19" s="7">
        <v>0</v>
      </c>
      <c r="G19" s="5" t="s">
        <v>165</v>
      </c>
      <c r="H19" s="7">
        <v>1</v>
      </c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17</v>
      </c>
      <c r="G20" s="5" t="s">
        <v>170</v>
      </c>
      <c r="H20" s="5" t="s">
        <v>208</v>
      </c>
    </row>
    <row r="21" spans="1:8" ht="15.75" customHeight="1">
      <c r="A21" s="5" t="s">
        <v>172</v>
      </c>
      <c r="B21" s="7">
        <f t="shared" ref="B21:B28" si="0">F2</f>
        <v>350</v>
      </c>
      <c r="C21" s="5" t="s">
        <v>173</v>
      </c>
      <c r="D21" s="7">
        <v>30</v>
      </c>
      <c r="E21" s="5" t="s">
        <v>174</v>
      </c>
      <c r="F21" s="7">
        <v>75</v>
      </c>
      <c r="G21" s="5" t="s">
        <v>175</v>
      </c>
      <c r="H21" s="5" t="s">
        <v>208</v>
      </c>
    </row>
    <row r="22" spans="1:8" ht="15.75" customHeight="1">
      <c r="A22" s="5" t="s">
        <v>176</v>
      </c>
      <c r="B22" s="7">
        <f t="shared" si="0"/>
        <v>13</v>
      </c>
      <c r="C22" s="5" t="s">
        <v>177</v>
      </c>
      <c r="D22" s="7">
        <v>20</v>
      </c>
      <c r="E22" s="5" t="s">
        <v>178</v>
      </c>
      <c r="F22" s="7">
        <v>15</v>
      </c>
      <c r="G22" s="5" t="s">
        <v>179</v>
      </c>
      <c r="H22" s="5" t="s">
        <v>208</v>
      </c>
    </row>
    <row r="23" spans="1:8" ht="15.75" customHeight="1">
      <c r="A23" s="5" t="s">
        <v>180</v>
      </c>
      <c r="B23" s="7">
        <f t="shared" si="0"/>
        <v>50</v>
      </c>
      <c r="C23" s="5" t="s">
        <v>181</v>
      </c>
      <c r="D23" s="7">
        <v>20</v>
      </c>
      <c r="E23" s="5" t="s">
        <v>182</v>
      </c>
      <c r="F23" s="7">
        <v>15</v>
      </c>
      <c r="G23" s="5" t="s">
        <v>183</v>
      </c>
      <c r="H23" s="5" t="s">
        <v>208</v>
      </c>
    </row>
    <row r="24" spans="1:8" ht="15.75" customHeight="1">
      <c r="A24" s="5" t="s">
        <v>184</v>
      </c>
      <c r="B24" s="7">
        <f t="shared" si="0"/>
        <v>170</v>
      </c>
      <c r="C24" s="5" t="s">
        <v>185</v>
      </c>
      <c r="D24" s="7">
        <v>20</v>
      </c>
      <c r="E24" s="5" t="s">
        <v>186</v>
      </c>
      <c r="F24" s="7">
        <v>15</v>
      </c>
      <c r="G24" s="5" t="s">
        <v>187</v>
      </c>
      <c r="H24" s="5" t="s">
        <v>208</v>
      </c>
    </row>
    <row r="25" spans="1:8" ht="15.75" customHeight="1">
      <c r="A25" s="5" t="s">
        <v>188</v>
      </c>
      <c r="B25" s="7">
        <f t="shared" si="0"/>
        <v>62.5</v>
      </c>
      <c r="C25" s="5" t="s">
        <v>189</v>
      </c>
      <c r="D25" s="7">
        <v>20</v>
      </c>
      <c r="E25" s="5" t="s">
        <v>190</v>
      </c>
      <c r="F25" s="7">
        <v>15</v>
      </c>
      <c r="G25" s="8"/>
      <c r="H25" s="8"/>
    </row>
    <row r="26" spans="1:8" ht="15.75" customHeight="1">
      <c r="A26" s="5" t="s">
        <v>191</v>
      </c>
      <c r="B26" s="7">
        <f t="shared" si="0"/>
        <v>62.5</v>
      </c>
      <c r="C26" s="5" t="s">
        <v>192</v>
      </c>
      <c r="D26" s="7">
        <v>28</v>
      </c>
      <c r="E26" s="5" t="s">
        <v>193</v>
      </c>
      <c r="F26" s="7">
        <v>15</v>
      </c>
      <c r="G26" s="8"/>
      <c r="H26" s="8"/>
    </row>
    <row r="27" spans="1:8" ht="15.75" customHeight="1">
      <c r="A27" s="5" t="s">
        <v>194</v>
      </c>
      <c r="B27" s="7">
        <f t="shared" si="0"/>
        <v>50</v>
      </c>
      <c r="C27" s="5" t="s">
        <v>195</v>
      </c>
      <c r="D27" s="7">
        <v>28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Tabelle46"/>
  <dimension ref="A1:I29"/>
  <sheetViews>
    <sheetView workbookViewId="0">
      <selection activeCell="F4" sqref="F4:F9"/>
    </sheetView>
  </sheetViews>
  <sheetFormatPr defaultColWidth="11.5546875" defaultRowHeight="13.2"/>
  <cols>
    <col min="7" max="7" width="14.44140625" customWidth="1"/>
  </cols>
  <sheetData>
    <row r="1" spans="1:9" ht="14.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4">
      <c r="A2" s="8" t="s">
        <v>91</v>
      </c>
      <c r="B2" s="10">
        <v>15</v>
      </c>
      <c r="C2" s="8" t="s">
        <v>92</v>
      </c>
      <c r="D2" s="10">
        <v>20</v>
      </c>
      <c r="E2" s="8" t="s">
        <v>93</v>
      </c>
      <c r="F2" s="10">
        <v>450</v>
      </c>
      <c r="G2" s="8" t="s">
        <v>94</v>
      </c>
      <c r="H2" s="10">
        <v>7</v>
      </c>
    </row>
    <row r="3" spans="1:9" ht="14.4">
      <c r="A3" s="8" t="s">
        <v>95</v>
      </c>
      <c r="B3" s="10">
        <v>11</v>
      </c>
      <c r="C3" s="8" t="s">
        <v>96</v>
      </c>
      <c r="D3" s="10">
        <v>53</v>
      </c>
      <c r="E3" s="8" t="s">
        <v>97</v>
      </c>
      <c r="F3" s="10">
        <v>13</v>
      </c>
      <c r="G3" s="8" t="s">
        <v>98</v>
      </c>
      <c r="H3" s="10">
        <v>5</v>
      </c>
    </row>
    <row r="4" spans="1:9" ht="14.4">
      <c r="A4" s="8" t="s">
        <v>99</v>
      </c>
      <c r="B4" s="10">
        <v>6</v>
      </c>
      <c r="C4" s="8" t="s">
        <v>100</v>
      </c>
      <c r="D4" s="10">
        <v>28</v>
      </c>
      <c r="E4" s="8" t="s">
        <v>101</v>
      </c>
      <c r="F4" s="10">
        <f>$F$2*0.2</f>
        <v>90</v>
      </c>
      <c r="G4" s="8" t="s">
        <v>102</v>
      </c>
      <c r="H4" s="10">
        <v>0</v>
      </c>
    </row>
    <row r="5" spans="1:9" ht="14.4">
      <c r="A5" s="8" t="s">
        <v>103</v>
      </c>
      <c r="B5" s="10">
        <v>14</v>
      </c>
      <c r="C5" s="8" t="s">
        <v>104</v>
      </c>
      <c r="D5" s="10">
        <v>50</v>
      </c>
      <c r="E5" s="8" t="s">
        <v>105</v>
      </c>
      <c r="F5" s="10">
        <f>$F$2*0.7</f>
        <v>315</v>
      </c>
      <c r="G5" s="8" t="s">
        <v>106</v>
      </c>
      <c r="H5" s="10">
        <v>7</v>
      </c>
    </row>
    <row r="6" spans="1:9" ht="14.4">
      <c r="A6" s="8" t="s">
        <v>107</v>
      </c>
      <c r="B6" s="10">
        <v>8</v>
      </c>
      <c r="C6" s="8" t="s">
        <v>108</v>
      </c>
      <c r="D6" s="10">
        <v>20</v>
      </c>
      <c r="E6" s="8" t="s">
        <v>109</v>
      </c>
      <c r="F6" s="10">
        <f t="shared" ref="F6:F7" si="0">$F$2*0.2</f>
        <v>90</v>
      </c>
      <c r="G6" s="8" t="s">
        <v>110</v>
      </c>
      <c r="H6" s="10">
        <v>2</v>
      </c>
    </row>
    <row r="7" spans="1:9" ht="14.4">
      <c r="A7" s="8" t="s">
        <v>111</v>
      </c>
      <c r="B7" s="10">
        <v>11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</row>
    <row r="8" spans="1:9" ht="14.4">
      <c r="A8" s="8" t="s">
        <v>115</v>
      </c>
      <c r="B8" s="10">
        <v>6</v>
      </c>
      <c r="C8" s="8" t="s">
        <v>116</v>
      </c>
      <c r="D8" s="10">
        <v>25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0</v>
      </c>
    </row>
    <row r="9" spans="1:9" ht="14.4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112.5</v>
      </c>
      <c r="G9" s="8" t="s">
        <v>122</v>
      </c>
      <c r="H9" s="10">
        <v>2</v>
      </c>
    </row>
    <row r="10" spans="1:9" ht="14.4">
      <c r="A10" s="8" t="s">
        <v>123</v>
      </c>
      <c r="B10" s="10">
        <f>ROUNDUP((B8+B5+B7+B9)/2,0)</f>
        <v>18</v>
      </c>
      <c r="C10" s="8" t="s">
        <v>124</v>
      </c>
      <c r="D10" s="10">
        <v>24</v>
      </c>
      <c r="E10" s="8" t="s">
        <v>125</v>
      </c>
      <c r="F10" s="8" t="s">
        <v>25</v>
      </c>
      <c r="G10" s="8" t="s">
        <v>126</v>
      </c>
      <c r="H10" s="10">
        <v>5</v>
      </c>
    </row>
    <row r="11" spans="1:9" ht="14.4">
      <c r="A11" s="8" t="s">
        <v>127</v>
      </c>
      <c r="B11" s="10">
        <v>9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5</v>
      </c>
    </row>
    <row r="12" spans="1:9" ht="14.4">
      <c r="A12" s="8" t="s">
        <v>131</v>
      </c>
      <c r="B12" s="10">
        <v>38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5</v>
      </c>
    </row>
    <row r="13" spans="1:9" ht="14.4">
      <c r="A13" s="8" t="s">
        <v>135</v>
      </c>
      <c r="B13" s="10">
        <v>45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5</v>
      </c>
    </row>
    <row r="14" spans="1:9" ht="14.4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5</v>
      </c>
    </row>
    <row r="15" spans="1:9" ht="14.4">
      <c r="A15" s="8" t="s">
        <v>145</v>
      </c>
      <c r="B15" s="8" t="s">
        <v>208</v>
      </c>
      <c r="C15" s="8" t="s">
        <v>147</v>
      </c>
      <c r="D15" s="10">
        <v>20</v>
      </c>
      <c r="E15" s="8" t="s">
        <v>148</v>
      </c>
      <c r="F15" s="8"/>
      <c r="G15" s="8" t="s">
        <v>149</v>
      </c>
      <c r="H15" s="10">
        <v>1</v>
      </c>
    </row>
    <row r="16" spans="1:9" ht="14.4">
      <c r="A16" s="8" t="s">
        <v>150</v>
      </c>
      <c r="B16" s="10">
        <f>ROUNDUP((B7+B5)/2,0)</f>
        <v>13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1</v>
      </c>
    </row>
    <row r="17" spans="1:8" ht="14.4">
      <c r="A17" s="8" t="s">
        <v>154</v>
      </c>
      <c r="B17" s="10">
        <f>ROUNDUP((B6+B6+B4)/3,0)</f>
        <v>8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</row>
    <row r="18" spans="1:8" ht="14.4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4.4">
      <c r="A19" s="8" t="s">
        <v>162</v>
      </c>
      <c r="B19" s="10">
        <f>ROUNDUP(B8+B9,0)</f>
        <v>11</v>
      </c>
      <c r="C19" s="8" t="s">
        <v>163</v>
      </c>
      <c r="D19" s="10">
        <v>25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.4">
      <c r="A20" s="8" t="s">
        <v>166</v>
      </c>
      <c r="B20" s="8" t="s">
        <v>242</v>
      </c>
      <c r="C20" s="8" t="s">
        <v>168</v>
      </c>
      <c r="D20" s="10">
        <v>20</v>
      </c>
      <c r="E20" s="8" t="s">
        <v>169</v>
      </c>
      <c r="F20" s="10">
        <v>17</v>
      </c>
      <c r="G20" s="8" t="s">
        <v>170</v>
      </c>
      <c r="H20" s="8" t="s">
        <v>208</v>
      </c>
    </row>
    <row r="21" spans="1:8" ht="14.4">
      <c r="A21" s="8" t="s">
        <v>172</v>
      </c>
      <c r="B21" s="10">
        <f t="shared" ref="B21:B28" si="2">F2</f>
        <v>450</v>
      </c>
      <c r="C21" s="8" t="s">
        <v>173</v>
      </c>
      <c r="D21" s="10">
        <v>30</v>
      </c>
      <c r="E21" s="8" t="s">
        <v>174</v>
      </c>
      <c r="F21" s="10">
        <f>SUM(F22:F26)</f>
        <v>81</v>
      </c>
      <c r="G21" s="8" t="s">
        <v>175</v>
      </c>
      <c r="H21" s="8" t="s">
        <v>208</v>
      </c>
    </row>
    <row r="22" spans="1:8" ht="14.4">
      <c r="A22" s="8" t="s">
        <v>176</v>
      </c>
      <c r="B22" s="10">
        <f t="shared" si="2"/>
        <v>13</v>
      </c>
      <c r="C22" s="8" t="s">
        <v>177</v>
      </c>
      <c r="D22" s="10">
        <v>20</v>
      </c>
      <c r="E22" s="8" t="s">
        <v>178</v>
      </c>
      <c r="F22" s="10">
        <v>21</v>
      </c>
      <c r="G22" s="8" t="s">
        <v>179</v>
      </c>
      <c r="H22" s="8" t="s">
        <v>208</v>
      </c>
    </row>
    <row r="23" spans="1:8" ht="14.4">
      <c r="A23" s="8" t="s">
        <v>180</v>
      </c>
      <c r="B23" s="10">
        <f t="shared" si="2"/>
        <v>90</v>
      </c>
      <c r="C23" s="8" t="s">
        <v>181</v>
      </c>
      <c r="D23" s="10">
        <v>20</v>
      </c>
      <c r="E23" s="8" t="s">
        <v>182</v>
      </c>
      <c r="F23" s="10">
        <v>15</v>
      </c>
      <c r="G23" s="8" t="s">
        <v>183</v>
      </c>
      <c r="H23" s="8" t="s">
        <v>208</v>
      </c>
    </row>
    <row r="24" spans="1:8" ht="14.4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15</v>
      </c>
      <c r="G24" s="8" t="s">
        <v>187</v>
      </c>
      <c r="H24" s="8" t="s">
        <v>208</v>
      </c>
    </row>
    <row r="25" spans="1:8" ht="14.4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</row>
    <row r="26" spans="1:8" ht="14.4">
      <c r="A26" s="8" t="s">
        <v>191</v>
      </c>
      <c r="B26" s="10">
        <f t="shared" si="2"/>
        <v>90</v>
      </c>
      <c r="C26" s="8" t="s">
        <v>192</v>
      </c>
      <c r="D26" s="10">
        <v>28</v>
      </c>
      <c r="E26" s="8" t="s">
        <v>193</v>
      </c>
      <c r="F26" s="10">
        <v>15</v>
      </c>
      <c r="G26" s="8"/>
      <c r="H26" s="8"/>
    </row>
    <row r="27" spans="1:8" ht="14.4">
      <c r="A27" s="8" t="s">
        <v>194</v>
      </c>
      <c r="B27" s="10">
        <f t="shared" si="2"/>
        <v>112.5</v>
      </c>
      <c r="C27" s="8" t="s">
        <v>195</v>
      </c>
      <c r="D27" s="10">
        <v>28</v>
      </c>
      <c r="E27" s="8" t="s">
        <v>196</v>
      </c>
      <c r="F27" s="8"/>
      <c r="G27" s="8"/>
      <c r="H27" s="8"/>
    </row>
    <row r="28" spans="1:8" ht="14.4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.4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Tabelle47">
    <outlinePr summaryBelow="0" summaryRight="0"/>
  </sheetPr>
  <dimension ref="A1:I29"/>
  <sheetViews>
    <sheetView workbookViewId="0">
      <selection activeCell="F16" sqref="F16"/>
    </sheetView>
  </sheetViews>
  <sheetFormatPr defaultColWidth="14.44140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5" t="s">
        <v>91</v>
      </c>
      <c r="B2" s="7">
        <v>13</v>
      </c>
      <c r="C2" s="5" t="s">
        <v>92</v>
      </c>
      <c r="D2" s="7">
        <v>20</v>
      </c>
      <c r="E2" s="5" t="s">
        <v>93</v>
      </c>
      <c r="F2" s="7">
        <v>325</v>
      </c>
      <c r="G2" s="5" t="s">
        <v>94</v>
      </c>
      <c r="H2" s="7">
        <v>6</v>
      </c>
    </row>
    <row r="3" spans="1:9" ht="15.75" customHeight="1">
      <c r="A3" s="5" t="s">
        <v>95</v>
      </c>
      <c r="B3" s="7">
        <v>11</v>
      </c>
      <c r="C3" s="5" t="s">
        <v>96</v>
      </c>
      <c r="D3" s="7">
        <v>38</v>
      </c>
      <c r="E3" s="5" t="s">
        <v>97</v>
      </c>
      <c r="F3" s="7">
        <v>12</v>
      </c>
      <c r="G3" s="5" t="s">
        <v>98</v>
      </c>
      <c r="H3" s="7">
        <v>5</v>
      </c>
    </row>
    <row r="4" spans="1:9" ht="15.75" customHeight="1">
      <c r="A4" s="5" t="s">
        <v>99</v>
      </c>
      <c r="B4" s="7">
        <v>6</v>
      </c>
      <c r="C4" s="5" t="s">
        <v>100</v>
      </c>
      <c r="D4" s="7">
        <v>28</v>
      </c>
      <c r="E4" s="5" t="s">
        <v>101</v>
      </c>
      <c r="F4" s="10">
        <f>$F$2*0.2</f>
        <v>65</v>
      </c>
      <c r="G4" s="5" t="s">
        <v>102</v>
      </c>
      <c r="H4" s="7">
        <v>5</v>
      </c>
    </row>
    <row r="5" spans="1:9" ht="15.75" customHeight="1">
      <c r="A5" s="5" t="s">
        <v>103</v>
      </c>
      <c r="B5" s="7">
        <v>13</v>
      </c>
      <c r="C5" s="5" t="s">
        <v>104</v>
      </c>
      <c r="D5" s="7">
        <v>30</v>
      </c>
      <c r="E5" s="5" t="s">
        <v>105</v>
      </c>
      <c r="F5" s="10">
        <f>$F$2*0.7</f>
        <v>227.49999999999997</v>
      </c>
      <c r="G5" s="5" t="s">
        <v>106</v>
      </c>
      <c r="H5" s="7">
        <v>0</v>
      </c>
    </row>
    <row r="6" spans="1:9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10">
        <f t="shared" ref="F6:F7" si="0">$F$2*0.2</f>
        <v>65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10">
        <f t="shared" si="0"/>
        <v>65</v>
      </c>
      <c r="G7" s="5" t="s">
        <v>114</v>
      </c>
      <c r="H7" s="7">
        <v>1</v>
      </c>
    </row>
    <row r="8" spans="1:9" ht="15.75" customHeight="1">
      <c r="A8" s="5" t="s">
        <v>115</v>
      </c>
      <c r="B8" s="7">
        <v>6</v>
      </c>
      <c r="C8" s="5" t="s">
        <v>116</v>
      </c>
      <c r="D8" s="7">
        <v>30</v>
      </c>
      <c r="E8" s="5" t="s">
        <v>117</v>
      </c>
      <c r="F8" s="10">
        <f t="shared" ref="F8:F9" si="1">$F$2*0.25</f>
        <v>81.25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30</v>
      </c>
      <c r="E9" s="5" t="s">
        <v>121</v>
      </c>
      <c r="F9" s="10">
        <f t="shared" si="1"/>
        <v>81.25</v>
      </c>
      <c r="G9" s="5" t="s">
        <v>122</v>
      </c>
      <c r="H9" s="7">
        <v>0</v>
      </c>
    </row>
    <row r="10" spans="1:9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24</v>
      </c>
      <c r="E10" s="5" t="s">
        <v>125</v>
      </c>
      <c r="F10" s="5" t="s">
        <v>25</v>
      </c>
      <c r="G10" s="5" t="s">
        <v>126</v>
      </c>
      <c r="H10" s="7">
        <v>5</v>
      </c>
    </row>
    <row r="11" spans="1:9" ht="15.75" customHeight="1">
      <c r="A11" s="5" t="s">
        <v>127</v>
      </c>
      <c r="B11" s="7">
        <v>9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</row>
    <row r="12" spans="1:9" ht="15.75" customHeight="1">
      <c r="A12" s="5" t="s">
        <v>131</v>
      </c>
      <c r="B12" s="7">
        <v>30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</row>
    <row r="13" spans="1:9" ht="15.75" customHeight="1">
      <c r="A13" s="5" t="s">
        <v>135</v>
      </c>
      <c r="B13" s="7">
        <v>35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</row>
    <row r="15" spans="1:9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232</v>
      </c>
      <c r="G15" s="5" t="s">
        <v>149</v>
      </c>
      <c r="H15" s="7">
        <v>1</v>
      </c>
    </row>
    <row r="16" spans="1:9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/>
      <c r="G16" s="5" t="s">
        <v>153</v>
      </c>
      <c r="H16" s="7">
        <v>1</v>
      </c>
    </row>
    <row r="17" spans="1:8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</row>
    <row r="18" spans="1:8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</row>
    <row r="19" spans="1:8" ht="15.75" customHeight="1">
      <c r="A19" s="5" t="s">
        <v>162</v>
      </c>
      <c r="B19" s="7">
        <f>ROUNDUP(B8+B9,0)</f>
        <v>11</v>
      </c>
      <c r="C19" s="5" t="s">
        <v>163</v>
      </c>
      <c r="D19" s="7">
        <v>25</v>
      </c>
      <c r="E19" s="5" t="s">
        <v>164</v>
      </c>
      <c r="F19" s="7">
        <v>35</v>
      </c>
      <c r="G19" s="5" t="s">
        <v>165</v>
      </c>
      <c r="H19" s="7">
        <v>1</v>
      </c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/>
      <c r="G20" s="5" t="s">
        <v>170</v>
      </c>
      <c r="H20" s="5" t="s">
        <v>202</v>
      </c>
    </row>
    <row r="21" spans="1:8" ht="15.75" customHeight="1">
      <c r="A21" s="5" t="s">
        <v>172</v>
      </c>
      <c r="B21" s="7">
        <f t="shared" ref="B21:B28" si="2">F2</f>
        <v>325</v>
      </c>
      <c r="C21" s="5" t="s">
        <v>173</v>
      </c>
      <c r="D21" s="7">
        <v>32</v>
      </c>
      <c r="E21" s="5" t="s">
        <v>174</v>
      </c>
      <c r="F21" s="12">
        <v>55</v>
      </c>
      <c r="G21" s="5" t="s">
        <v>175</v>
      </c>
      <c r="H21" s="5" t="s">
        <v>202</v>
      </c>
    </row>
    <row r="22" spans="1:8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12">
        <v>11</v>
      </c>
      <c r="G22" s="5" t="s">
        <v>179</v>
      </c>
      <c r="H22" s="5" t="s">
        <v>202</v>
      </c>
    </row>
    <row r="23" spans="1:8" ht="15.75" customHeight="1">
      <c r="A23" s="5" t="s">
        <v>180</v>
      </c>
      <c r="B23" s="7">
        <f t="shared" si="2"/>
        <v>65</v>
      </c>
      <c r="C23" s="5" t="s">
        <v>181</v>
      </c>
      <c r="D23" s="7">
        <v>20</v>
      </c>
      <c r="E23" s="5" t="s">
        <v>182</v>
      </c>
      <c r="F23" s="12">
        <v>11</v>
      </c>
      <c r="G23" s="5" t="s">
        <v>183</v>
      </c>
      <c r="H23" s="5" t="s">
        <v>202</v>
      </c>
    </row>
    <row r="24" spans="1:8" ht="15.75" customHeight="1">
      <c r="A24" s="5" t="s">
        <v>184</v>
      </c>
      <c r="B24" s="7">
        <f t="shared" si="2"/>
        <v>227.49999999999997</v>
      </c>
      <c r="C24" s="5" t="s">
        <v>185</v>
      </c>
      <c r="D24" s="7">
        <v>20</v>
      </c>
      <c r="E24" s="5" t="s">
        <v>186</v>
      </c>
      <c r="F24" s="12">
        <v>11</v>
      </c>
      <c r="G24" s="5" t="s">
        <v>187</v>
      </c>
      <c r="H24" s="5" t="s">
        <v>202</v>
      </c>
    </row>
    <row r="25" spans="1:8" ht="15.75" customHeight="1">
      <c r="A25" s="5" t="s">
        <v>188</v>
      </c>
      <c r="B25" s="7">
        <f t="shared" si="2"/>
        <v>65</v>
      </c>
      <c r="C25" s="5" t="s">
        <v>189</v>
      </c>
      <c r="D25" s="7">
        <v>20</v>
      </c>
      <c r="E25" s="5" t="s">
        <v>190</v>
      </c>
      <c r="F25" s="12">
        <v>11</v>
      </c>
      <c r="G25" s="8"/>
      <c r="H25" s="8"/>
    </row>
    <row r="26" spans="1:8" ht="15.75" customHeight="1">
      <c r="A26" s="5" t="s">
        <v>191</v>
      </c>
      <c r="B26" s="7">
        <f t="shared" si="2"/>
        <v>65</v>
      </c>
      <c r="C26" s="5" t="s">
        <v>192</v>
      </c>
      <c r="D26" s="7">
        <v>30</v>
      </c>
      <c r="E26" s="5" t="s">
        <v>193</v>
      </c>
      <c r="F26" s="12">
        <v>11</v>
      </c>
      <c r="G26" s="8"/>
      <c r="H26" s="8"/>
    </row>
    <row r="27" spans="1:8" ht="15.75" customHeight="1">
      <c r="A27" s="5" t="s">
        <v>194</v>
      </c>
      <c r="B27" s="7">
        <f t="shared" si="2"/>
        <v>81.25</v>
      </c>
      <c r="C27" s="5" t="s">
        <v>195</v>
      </c>
      <c r="D27" s="7">
        <v>28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2"/>
        <v>81.25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Tabelle48">
    <outlinePr summaryBelow="0" summaryRight="0"/>
  </sheetPr>
  <dimension ref="A1:I29"/>
  <sheetViews>
    <sheetView topLeftCell="A4" workbookViewId="0">
      <selection activeCell="D28" sqref="D28"/>
    </sheetView>
  </sheetViews>
  <sheetFormatPr defaultColWidth="14.44140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8" t="s">
        <v>91</v>
      </c>
      <c r="B2" s="10">
        <v>15</v>
      </c>
      <c r="C2" s="8" t="s">
        <v>92</v>
      </c>
      <c r="D2" s="10">
        <v>40</v>
      </c>
      <c r="E2" s="8" t="s">
        <v>93</v>
      </c>
      <c r="F2" s="10">
        <v>350</v>
      </c>
      <c r="G2" s="8" t="s">
        <v>94</v>
      </c>
      <c r="H2" s="10">
        <v>10</v>
      </c>
    </row>
    <row r="3" spans="1:9" ht="15.75" customHeight="1">
      <c r="A3" s="8" t="s">
        <v>95</v>
      </c>
      <c r="B3" s="10">
        <v>16</v>
      </c>
      <c r="C3" s="8" t="s">
        <v>96</v>
      </c>
      <c r="D3" s="10">
        <v>62</v>
      </c>
      <c r="E3" s="8" t="s">
        <v>97</v>
      </c>
      <c r="F3" s="10">
        <v>16</v>
      </c>
      <c r="G3" s="8" t="s">
        <v>98</v>
      </c>
      <c r="H3" s="10">
        <v>10</v>
      </c>
    </row>
    <row r="4" spans="1:9" ht="15.75" customHeight="1">
      <c r="A4" s="8" t="s">
        <v>99</v>
      </c>
      <c r="B4" s="10">
        <v>10</v>
      </c>
      <c r="C4" s="8" t="s">
        <v>100</v>
      </c>
      <c r="D4" s="10">
        <v>45</v>
      </c>
      <c r="E4" s="8" t="s">
        <v>101</v>
      </c>
      <c r="F4" s="10">
        <f>$F$2*0.2</f>
        <v>70</v>
      </c>
      <c r="G4" s="8" t="s">
        <v>102</v>
      </c>
      <c r="H4" s="10">
        <v>10</v>
      </c>
    </row>
    <row r="5" spans="1:9" ht="15.75" customHeight="1">
      <c r="A5" s="8" t="s">
        <v>103</v>
      </c>
      <c r="B5" s="10">
        <v>16</v>
      </c>
      <c r="C5" s="8" t="s">
        <v>104</v>
      </c>
      <c r="D5" s="10">
        <v>56</v>
      </c>
      <c r="E5" s="8" t="s">
        <v>105</v>
      </c>
      <c r="F5" s="10">
        <f>$F$2*0.7</f>
        <v>244.99999999999997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10</v>
      </c>
      <c r="C6" s="8" t="s">
        <v>108</v>
      </c>
      <c r="D6" s="10">
        <v>25</v>
      </c>
      <c r="E6" s="8" t="s">
        <v>109</v>
      </c>
      <c r="F6" s="10">
        <f t="shared" ref="F6:F7" si="0">$F$2*0.2</f>
        <v>70</v>
      </c>
      <c r="G6" s="8" t="s">
        <v>110</v>
      </c>
      <c r="H6" s="10">
        <v>2</v>
      </c>
    </row>
    <row r="7" spans="1:9" ht="15.75" customHeight="1">
      <c r="A7" s="8" t="s">
        <v>111</v>
      </c>
      <c r="B7" s="10">
        <v>12</v>
      </c>
      <c r="C7" s="8" t="s">
        <v>112</v>
      </c>
      <c r="D7" s="10">
        <v>41</v>
      </c>
      <c r="E7" s="8" t="s">
        <v>113</v>
      </c>
      <c r="F7" s="10">
        <f t="shared" si="0"/>
        <v>70</v>
      </c>
      <c r="G7" s="8" t="s">
        <v>114</v>
      </c>
      <c r="H7" s="10">
        <v>2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32</v>
      </c>
      <c r="E8" s="8" t="s">
        <v>117</v>
      </c>
      <c r="F8" s="10">
        <f t="shared" ref="F8:F9" si="1">$F$2*0.25</f>
        <v>87.5</v>
      </c>
      <c r="G8" s="8" t="s">
        <v>118</v>
      </c>
      <c r="H8" s="10">
        <v>2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61</v>
      </c>
      <c r="E9" s="8" t="s">
        <v>121</v>
      </c>
      <c r="F9" s="10">
        <f t="shared" si="1"/>
        <v>87.5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19</v>
      </c>
      <c r="C10" s="8" t="s">
        <v>124</v>
      </c>
      <c r="D10" s="10">
        <v>65</v>
      </c>
      <c r="E10" s="8" t="s">
        <v>125</v>
      </c>
      <c r="F10" s="8" t="s">
        <v>32</v>
      </c>
      <c r="G10" s="8" t="s">
        <v>126</v>
      </c>
      <c r="H10" s="10">
        <v>10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34</v>
      </c>
      <c r="E11" s="8" t="s">
        <v>129</v>
      </c>
      <c r="F11" s="10">
        <v>2</v>
      </c>
      <c r="G11" s="8" t="s">
        <v>130</v>
      </c>
      <c r="H11" s="10">
        <v>10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10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10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10</v>
      </c>
    </row>
    <row r="15" spans="1:9" ht="15.75" customHeight="1">
      <c r="A15" s="8" t="s">
        <v>145</v>
      </c>
      <c r="B15" s="8" t="s">
        <v>146</v>
      </c>
      <c r="C15" s="8" t="s">
        <v>147</v>
      </c>
      <c r="D15" s="10">
        <v>35</v>
      </c>
      <c r="E15" s="8" t="s">
        <v>148</v>
      </c>
      <c r="F15" s="8" t="s">
        <v>204</v>
      </c>
      <c r="G15" s="8" t="s">
        <v>149</v>
      </c>
      <c r="H15" s="10">
        <v>2</v>
      </c>
    </row>
    <row r="16" spans="1:9" ht="15.75" customHeight="1">
      <c r="A16" s="8" t="s">
        <v>150</v>
      </c>
      <c r="B16" s="10">
        <f>ROUNDUP((B7+B5)/2,0)</f>
        <v>14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2</v>
      </c>
    </row>
    <row r="17" spans="1:8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34</v>
      </c>
      <c r="G17" s="8" t="s">
        <v>157</v>
      </c>
      <c r="H17" s="10">
        <v>2</v>
      </c>
    </row>
    <row r="18" spans="1:8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31</v>
      </c>
      <c r="E18" s="8" t="s">
        <v>160</v>
      </c>
      <c r="F18" s="10">
        <v>17</v>
      </c>
      <c r="G18" s="8" t="s">
        <v>161</v>
      </c>
      <c r="H18" s="10">
        <v>2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40</v>
      </c>
      <c r="E19" s="8" t="s">
        <v>164</v>
      </c>
      <c r="F19" s="10">
        <v>28</v>
      </c>
      <c r="G19" s="8" t="s">
        <v>165</v>
      </c>
      <c r="H19" s="10">
        <v>2</v>
      </c>
    </row>
    <row r="20" spans="1:8" ht="15.75" customHeight="1">
      <c r="A20" s="8" t="s">
        <v>166</v>
      </c>
      <c r="B20" s="8" t="s">
        <v>245</v>
      </c>
      <c r="C20" s="8" t="s">
        <v>168</v>
      </c>
      <c r="D20" s="10">
        <v>32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5.75" customHeight="1">
      <c r="A21" s="8" t="s">
        <v>172</v>
      </c>
      <c r="B21" s="10">
        <f t="shared" ref="B21:B28" si="2">F2</f>
        <v>350</v>
      </c>
      <c r="C21" s="8" t="s">
        <v>173</v>
      </c>
      <c r="D21" s="10">
        <v>45</v>
      </c>
      <c r="E21" s="8" t="s">
        <v>174</v>
      </c>
      <c r="F21" s="10">
        <v>75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f t="shared" si="2"/>
        <v>16</v>
      </c>
      <c r="C22" s="8" t="s">
        <v>177</v>
      </c>
      <c r="D22" s="10">
        <v>20</v>
      </c>
      <c r="E22" s="8" t="s">
        <v>178</v>
      </c>
      <c r="F22" s="10">
        <v>15</v>
      </c>
      <c r="G22" s="8" t="s">
        <v>179</v>
      </c>
      <c r="H22" s="8" t="s">
        <v>202</v>
      </c>
    </row>
    <row r="23" spans="1:8" ht="15.75" customHeight="1">
      <c r="A23" s="8" t="s">
        <v>180</v>
      </c>
      <c r="B23" s="10">
        <f t="shared" si="2"/>
        <v>70</v>
      </c>
      <c r="C23" s="8" t="s">
        <v>181</v>
      </c>
      <c r="D23" s="10">
        <v>20</v>
      </c>
      <c r="E23" s="8" t="s">
        <v>182</v>
      </c>
      <c r="F23" s="10">
        <v>15</v>
      </c>
      <c r="G23" s="8" t="s">
        <v>183</v>
      </c>
      <c r="H23" s="8" t="s">
        <v>202</v>
      </c>
    </row>
    <row r="24" spans="1:8" ht="15.75" customHeight="1">
      <c r="A24" s="8" t="s">
        <v>184</v>
      </c>
      <c r="B24" s="10">
        <f t="shared" si="2"/>
        <v>244.99999999999997</v>
      </c>
      <c r="C24" s="8" t="s">
        <v>185</v>
      </c>
      <c r="D24" s="10">
        <v>20</v>
      </c>
      <c r="E24" s="8" t="s">
        <v>186</v>
      </c>
      <c r="F24" s="10">
        <v>15</v>
      </c>
      <c r="G24" s="8" t="s">
        <v>187</v>
      </c>
      <c r="H24" s="8" t="s">
        <v>202</v>
      </c>
    </row>
    <row r="25" spans="1:8" ht="15.75" customHeight="1">
      <c r="A25" s="8" t="s">
        <v>188</v>
      </c>
      <c r="B25" s="10">
        <f t="shared" si="2"/>
        <v>70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</row>
    <row r="26" spans="1:8" ht="15.75" customHeight="1">
      <c r="A26" s="8" t="s">
        <v>191</v>
      </c>
      <c r="B26" s="10">
        <f t="shared" si="2"/>
        <v>70</v>
      </c>
      <c r="C26" s="8" t="s">
        <v>192</v>
      </c>
      <c r="D26" s="10">
        <v>45</v>
      </c>
      <c r="E26" s="8" t="s">
        <v>193</v>
      </c>
      <c r="F26" s="10">
        <v>15</v>
      </c>
      <c r="G26" s="8"/>
      <c r="H26" s="8"/>
    </row>
    <row r="27" spans="1:8" ht="15.75" customHeight="1">
      <c r="A27" s="8" t="s">
        <v>194</v>
      </c>
      <c r="B27" s="10">
        <f t="shared" si="2"/>
        <v>87.5</v>
      </c>
      <c r="C27" s="8" t="s">
        <v>195</v>
      </c>
      <c r="D27" s="10">
        <v>25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outlinePr summaryBelow="0" summaryRight="0"/>
  </sheetPr>
  <dimension ref="A1:I29"/>
  <sheetViews>
    <sheetView workbookViewId="0">
      <selection activeCell="D20" sqref="D20"/>
    </sheetView>
  </sheetViews>
  <sheetFormatPr defaultColWidth="14.44140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250</v>
      </c>
      <c r="G2" s="8" t="s">
        <v>94</v>
      </c>
      <c r="H2" s="10">
        <v>7</v>
      </c>
    </row>
    <row r="3" spans="1:9" ht="15.75" customHeight="1">
      <c r="A3" s="8" t="s">
        <v>95</v>
      </c>
      <c r="B3" s="10">
        <v>12</v>
      </c>
      <c r="C3" s="8" t="s">
        <v>96</v>
      </c>
      <c r="D3" s="10">
        <v>35</v>
      </c>
      <c r="E3" s="8" t="s">
        <v>97</v>
      </c>
      <c r="F3" s="10">
        <v>12</v>
      </c>
      <c r="G3" s="8" t="s">
        <v>98</v>
      </c>
      <c r="H3" s="10">
        <v>0</v>
      </c>
    </row>
    <row r="4" spans="1:9" ht="15.75" customHeight="1">
      <c r="A4" s="8" t="s">
        <v>99</v>
      </c>
      <c r="B4" s="10">
        <v>8</v>
      </c>
      <c r="C4" s="8" t="s">
        <v>100</v>
      </c>
      <c r="D4" s="10">
        <v>20</v>
      </c>
      <c r="E4" s="8" t="s">
        <v>101</v>
      </c>
      <c r="F4" s="10">
        <f>$F$2*0.2</f>
        <v>50</v>
      </c>
      <c r="G4" s="8" t="s">
        <v>102</v>
      </c>
      <c r="H4" s="10">
        <v>5</v>
      </c>
    </row>
    <row r="5" spans="1:9" ht="15.75" customHeight="1">
      <c r="A5" s="8" t="s">
        <v>103</v>
      </c>
      <c r="B5" s="10">
        <v>11</v>
      </c>
      <c r="C5" s="8" t="s">
        <v>104</v>
      </c>
      <c r="D5" s="10">
        <v>34</v>
      </c>
      <c r="E5" s="8" t="s">
        <v>105</v>
      </c>
      <c r="F5" s="10">
        <f>$F$2*0.7</f>
        <v>175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</row>
    <row r="7" spans="1:9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50</v>
      </c>
      <c r="G7" s="8" t="s">
        <v>114</v>
      </c>
      <c r="H7" s="10">
        <v>0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20</v>
      </c>
      <c r="E8" s="8" t="s">
        <v>117</v>
      </c>
      <c r="F8" s="10">
        <f t="shared" ref="F8:F9" si="1">$F$2*0.25</f>
        <v>62.5</v>
      </c>
      <c r="G8" s="8" t="s">
        <v>118</v>
      </c>
      <c r="H8" s="10">
        <v>1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62.5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15</v>
      </c>
      <c r="C10" s="8" t="s">
        <v>124</v>
      </c>
      <c r="D10" s="10">
        <v>20</v>
      </c>
      <c r="E10" s="8" t="s">
        <v>125</v>
      </c>
      <c r="F10" s="8" t="s">
        <v>32</v>
      </c>
      <c r="G10" s="8" t="s">
        <v>126</v>
      </c>
      <c r="H10" s="10">
        <v>4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6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3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211</v>
      </c>
      <c r="G13" s="8" t="s">
        <v>139</v>
      </c>
      <c r="H13" s="10">
        <v>5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/>
      <c r="G14" s="8" t="s">
        <v>144</v>
      </c>
      <c r="H14" s="10">
        <v>6</v>
      </c>
    </row>
    <row r="15" spans="1:9" ht="15.75" customHeight="1">
      <c r="A15" s="8" t="s">
        <v>145</v>
      </c>
      <c r="B15" s="8" t="s">
        <v>202</v>
      </c>
      <c r="C15" s="8" t="s">
        <v>147</v>
      </c>
      <c r="D15" s="10">
        <v>20</v>
      </c>
      <c r="E15" s="8" t="s">
        <v>148</v>
      </c>
      <c r="F15" s="8" t="s">
        <v>214</v>
      </c>
      <c r="G15" s="8" t="s">
        <v>149</v>
      </c>
      <c r="H15" s="10">
        <v>1</v>
      </c>
    </row>
    <row r="16" spans="1:9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1</v>
      </c>
    </row>
    <row r="17" spans="1:8" ht="15.75" customHeight="1">
      <c r="A17" s="8" t="s">
        <v>154</v>
      </c>
      <c r="B17" s="10">
        <f>ROUNDUP((B6+B6+B4)/3,0)</f>
        <v>9</v>
      </c>
      <c r="C17" s="8" t="s">
        <v>155</v>
      </c>
      <c r="D17" s="10">
        <v>20</v>
      </c>
      <c r="E17" s="8" t="s">
        <v>156</v>
      </c>
      <c r="F17" s="10">
        <v>24</v>
      </c>
      <c r="G17" s="8" t="s">
        <v>157</v>
      </c>
      <c r="H17" s="10">
        <v>1</v>
      </c>
    </row>
    <row r="18" spans="1:8" ht="15.75" customHeight="1">
      <c r="A18" s="8" t="s">
        <v>158</v>
      </c>
      <c r="B18" s="10">
        <f>ROUNDUP((B5+B4+B5)/3,0)</f>
        <v>10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5.75" customHeight="1">
      <c r="A20" s="8" t="s">
        <v>166</v>
      </c>
      <c r="B20" s="8" t="s">
        <v>246</v>
      </c>
      <c r="C20" s="8" t="s">
        <v>168</v>
      </c>
      <c r="D20" s="10">
        <v>40</v>
      </c>
      <c r="E20" s="8" t="s">
        <v>169</v>
      </c>
      <c r="F20" s="10">
        <v>0</v>
      </c>
      <c r="G20" s="8" t="s">
        <v>170</v>
      </c>
      <c r="H20" s="8" t="s">
        <v>146</v>
      </c>
    </row>
    <row r="21" spans="1:8" ht="15.75" customHeight="1">
      <c r="A21" s="8" t="s">
        <v>172</v>
      </c>
      <c r="B21" s="10">
        <f t="shared" ref="B21:B28" si="2">F2</f>
        <v>250</v>
      </c>
      <c r="C21" s="8" t="s">
        <v>173</v>
      </c>
      <c r="D21" s="10">
        <v>20</v>
      </c>
      <c r="E21" s="8" t="s">
        <v>174</v>
      </c>
      <c r="F21" s="10">
        <v>0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146</v>
      </c>
    </row>
    <row r="23" spans="1:8" ht="15.75" customHeight="1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146</v>
      </c>
    </row>
    <row r="24" spans="1:8" ht="15.75" customHeight="1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146</v>
      </c>
    </row>
    <row r="25" spans="1:8" ht="15.75" customHeight="1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</row>
    <row r="26" spans="1:8" ht="15.75" customHeight="1">
      <c r="A26" s="8" t="s">
        <v>191</v>
      </c>
      <c r="B26" s="10">
        <f t="shared" si="2"/>
        <v>50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</row>
    <row r="27" spans="1:8" ht="15.75" customHeight="1">
      <c r="A27" s="8" t="s">
        <v>194</v>
      </c>
      <c r="B27" s="10">
        <f t="shared" si="2"/>
        <v>62.5</v>
      </c>
      <c r="C27" s="8" t="s">
        <v>195</v>
      </c>
      <c r="D27" s="10">
        <v>20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Tabelle50">
    <outlinePr summaryBelow="0" summaryRight="0"/>
  </sheetPr>
  <dimension ref="A1:I29"/>
  <sheetViews>
    <sheetView workbookViewId="0">
      <selection activeCell="H15" sqref="H15"/>
    </sheetView>
  </sheetViews>
  <sheetFormatPr defaultColWidth="14.44140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300</v>
      </c>
      <c r="G2" s="8" t="s">
        <v>94</v>
      </c>
      <c r="H2" s="10">
        <v>7</v>
      </c>
    </row>
    <row r="3" spans="1:9" ht="15.75" customHeight="1">
      <c r="A3" s="8" t="s">
        <v>95</v>
      </c>
      <c r="B3" s="10">
        <v>12</v>
      </c>
      <c r="C3" s="8" t="s">
        <v>96</v>
      </c>
      <c r="D3" s="10">
        <v>35</v>
      </c>
      <c r="E3" s="8" t="s">
        <v>97</v>
      </c>
      <c r="F3" s="10">
        <v>12</v>
      </c>
      <c r="G3" s="8" t="s">
        <v>98</v>
      </c>
      <c r="H3" s="10">
        <v>0</v>
      </c>
    </row>
    <row r="4" spans="1:9" ht="15.75" customHeight="1">
      <c r="A4" s="8" t="s">
        <v>99</v>
      </c>
      <c r="B4" s="10">
        <v>8</v>
      </c>
      <c r="C4" s="8" t="s">
        <v>100</v>
      </c>
      <c r="D4" s="10">
        <v>20</v>
      </c>
      <c r="E4" s="8" t="s">
        <v>101</v>
      </c>
      <c r="F4" s="10">
        <f>$F$2*0.2</f>
        <v>60</v>
      </c>
      <c r="G4" s="8" t="s">
        <v>102</v>
      </c>
      <c r="H4" s="10">
        <v>0</v>
      </c>
    </row>
    <row r="5" spans="1:9" ht="15.75" customHeight="1">
      <c r="A5" s="8" t="s">
        <v>103</v>
      </c>
      <c r="B5" s="10">
        <v>11</v>
      </c>
      <c r="C5" s="8" t="s">
        <v>104</v>
      </c>
      <c r="D5" s="10">
        <v>34</v>
      </c>
      <c r="E5" s="8" t="s">
        <v>105</v>
      </c>
      <c r="F5" s="10">
        <f>$F$2*0.7</f>
        <v>210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0">
        <f t="shared" ref="F6:F7" si="0">$F$2*0.2</f>
        <v>60</v>
      </c>
      <c r="G6" s="8" t="s">
        <v>110</v>
      </c>
      <c r="H6" s="10">
        <v>1</v>
      </c>
    </row>
    <row r="7" spans="1:9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60</v>
      </c>
      <c r="G7" s="8" t="s">
        <v>114</v>
      </c>
      <c r="H7" s="10">
        <v>0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20</v>
      </c>
      <c r="E8" s="8" t="s">
        <v>117</v>
      </c>
      <c r="F8" s="10">
        <f t="shared" ref="F8:F9" si="1">$F$2*0.25</f>
        <v>75</v>
      </c>
      <c r="G8" s="8" t="s">
        <v>118</v>
      </c>
      <c r="H8" s="10">
        <v>0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75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15</v>
      </c>
      <c r="C10" s="8" t="s">
        <v>124</v>
      </c>
      <c r="D10" s="10">
        <v>20</v>
      </c>
      <c r="E10" s="8" t="s">
        <v>125</v>
      </c>
      <c r="F10" s="8" t="s">
        <v>32</v>
      </c>
      <c r="G10" s="8" t="s">
        <v>126</v>
      </c>
      <c r="H10" s="10">
        <v>4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6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3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211</v>
      </c>
      <c r="G13" s="8" t="s">
        <v>139</v>
      </c>
      <c r="H13" s="10">
        <v>5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/>
      <c r="G14" s="8" t="s">
        <v>144</v>
      </c>
      <c r="H14" s="10">
        <v>6</v>
      </c>
    </row>
    <row r="15" spans="1:9" ht="15.75" customHeight="1">
      <c r="A15" s="8" t="s">
        <v>145</v>
      </c>
      <c r="B15" s="8" t="s">
        <v>202</v>
      </c>
      <c r="C15" s="8" t="s">
        <v>147</v>
      </c>
      <c r="D15" s="10">
        <v>20</v>
      </c>
      <c r="E15" s="8" t="s">
        <v>148</v>
      </c>
      <c r="F15" s="8"/>
      <c r="G15" s="8" t="s">
        <v>149</v>
      </c>
      <c r="H15" s="10">
        <v>1</v>
      </c>
    </row>
    <row r="16" spans="1:9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1</v>
      </c>
    </row>
    <row r="17" spans="1:8" ht="15.75" customHeight="1">
      <c r="A17" s="8" t="s">
        <v>154</v>
      </c>
      <c r="B17" s="10">
        <f>ROUNDUP((B6+B6+B4)/3,0)</f>
        <v>9</v>
      </c>
      <c r="C17" s="8" t="s">
        <v>155</v>
      </c>
      <c r="D17" s="10">
        <v>20</v>
      </c>
      <c r="E17" s="8" t="s">
        <v>156</v>
      </c>
      <c r="F17" s="10">
        <v>24</v>
      </c>
      <c r="G17" s="8" t="s">
        <v>157</v>
      </c>
      <c r="H17" s="10">
        <v>1</v>
      </c>
    </row>
    <row r="18" spans="1:8" ht="15.75" customHeight="1">
      <c r="A18" s="8" t="s">
        <v>158</v>
      </c>
      <c r="B18" s="10">
        <f>ROUNDUP((B5+B4+B5)/3,0)</f>
        <v>10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5.75" customHeight="1">
      <c r="A20" s="8" t="s">
        <v>166</v>
      </c>
      <c r="B20" s="8" t="s">
        <v>246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146</v>
      </c>
    </row>
    <row r="21" spans="1:8" ht="15.75" customHeight="1">
      <c r="A21" s="8" t="s">
        <v>172</v>
      </c>
      <c r="B21" s="10">
        <f t="shared" ref="B21:B28" si="2">F2</f>
        <v>300</v>
      </c>
      <c r="C21" s="8" t="s">
        <v>173</v>
      </c>
      <c r="D21" s="10">
        <v>40</v>
      </c>
      <c r="E21" s="8" t="s">
        <v>174</v>
      </c>
      <c r="F21" s="10">
        <v>0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202</v>
      </c>
    </row>
    <row r="23" spans="1:8" ht="15.75" customHeight="1">
      <c r="A23" s="8" t="s">
        <v>180</v>
      </c>
      <c r="B23" s="10">
        <f t="shared" si="2"/>
        <v>60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202</v>
      </c>
    </row>
    <row r="24" spans="1:8" ht="15.75" customHeight="1">
      <c r="A24" s="8" t="s">
        <v>184</v>
      </c>
      <c r="B24" s="10">
        <f t="shared" si="2"/>
        <v>210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146</v>
      </c>
    </row>
    <row r="25" spans="1:8" ht="15.75" customHeight="1">
      <c r="A25" s="8" t="s">
        <v>188</v>
      </c>
      <c r="B25" s="10">
        <f t="shared" si="2"/>
        <v>60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</row>
    <row r="26" spans="1:8" ht="15.75" customHeight="1">
      <c r="A26" s="8" t="s">
        <v>191</v>
      </c>
      <c r="B26" s="10">
        <f t="shared" si="2"/>
        <v>60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</row>
    <row r="27" spans="1:8" ht="15.75" customHeight="1">
      <c r="A27" s="8" t="s">
        <v>194</v>
      </c>
      <c r="B27" s="10">
        <f t="shared" si="2"/>
        <v>75</v>
      </c>
      <c r="C27" s="8" t="s">
        <v>195</v>
      </c>
      <c r="D27" s="10">
        <v>20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Tabelle51">
    <outlinePr summaryBelow="0" summaryRight="0"/>
  </sheetPr>
  <dimension ref="A1:I29"/>
  <sheetViews>
    <sheetView workbookViewId="0">
      <selection activeCell="I1" sqref="I1"/>
    </sheetView>
  </sheetViews>
  <sheetFormatPr defaultColWidth="14.441406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12">
        <v>250</v>
      </c>
      <c r="G2" s="5" t="s">
        <v>94</v>
      </c>
      <c r="H2" s="7">
        <v>7</v>
      </c>
    </row>
    <row r="3" spans="1:9" ht="15.75" customHeight="1">
      <c r="A3" s="5" t="s">
        <v>95</v>
      </c>
      <c r="B3" s="7">
        <v>12</v>
      </c>
      <c r="C3" s="5" t="s">
        <v>96</v>
      </c>
      <c r="D3" s="7">
        <v>20</v>
      </c>
      <c r="E3" s="5" t="s">
        <v>97</v>
      </c>
      <c r="F3" s="12">
        <v>10</v>
      </c>
      <c r="G3" s="5" t="s">
        <v>98</v>
      </c>
      <c r="H3" s="7">
        <v>0</v>
      </c>
    </row>
    <row r="4" spans="1:9" ht="15.75" customHeight="1">
      <c r="A4" s="5" t="s">
        <v>99</v>
      </c>
      <c r="B4" s="7">
        <v>8</v>
      </c>
      <c r="C4" s="5" t="s">
        <v>100</v>
      </c>
      <c r="D4" s="7">
        <v>20</v>
      </c>
      <c r="E4" s="5" t="s">
        <v>101</v>
      </c>
      <c r="F4" s="12">
        <v>50</v>
      </c>
      <c r="G4" s="5" t="s">
        <v>102</v>
      </c>
      <c r="H4" s="7">
        <v>0</v>
      </c>
    </row>
    <row r="5" spans="1:9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12">
        <v>170</v>
      </c>
      <c r="G5" s="5" t="s">
        <v>106</v>
      </c>
      <c r="H5" s="7">
        <v>0</v>
      </c>
    </row>
    <row r="6" spans="1:9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12">
        <v>62.5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12">
        <v>62.5</v>
      </c>
      <c r="G7" s="5" t="s">
        <v>114</v>
      </c>
      <c r="H7" s="7">
        <v>0</v>
      </c>
    </row>
    <row r="8" spans="1:9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12">
        <v>50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12">
        <v>50</v>
      </c>
      <c r="G9" s="5" t="s">
        <v>122</v>
      </c>
      <c r="H9" s="7">
        <v>0</v>
      </c>
    </row>
    <row r="10" spans="1:9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32</v>
      </c>
      <c r="G10" s="5" t="s">
        <v>126</v>
      </c>
      <c r="H10" s="7">
        <v>0</v>
      </c>
    </row>
    <row r="11" spans="1:9" ht="15.75" customHeight="1">
      <c r="A11" s="5" t="s">
        <v>127</v>
      </c>
      <c r="B11" s="7">
        <v>11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</row>
    <row r="12" spans="1:9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</row>
    <row r="13" spans="1:9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0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0</v>
      </c>
    </row>
    <row r="15" spans="1:9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0</v>
      </c>
    </row>
    <row r="16" spans="1:9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/>
      <c r="G16" s="5" t="s">
        <v>153</v>
      </c>
      <c r="H16" s="7">
        <v>0</v>
      </c>
    </row>
    <row r="17" spans="1:8" ht="15.75" customHeight="1">
      <c r="A17" s="5" t="s">
        <v>154</v>
      </c>
      <c r="B17" s="7">
        <f>ROUNDUP((B6+B6+B4)/3,0)</f>
        <v>9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>
        <v>0</v>
      </c>
    </row>
    <row r="18" spans="1:8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0</v>
      </c>
    </row>
    <row r="19" spans="1:8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0</v>
      </c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</row>
    <row r="21" spans="1:8" ht="15.75" customHeight="1">
      <c r="A21" s="5" t="s">
        <v>172</v>
      </c>
      <c r="B21" s="7">
        <f t="shared" ref="B21:B28" si="0">F2</f>
        <v>250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</row>
    <row r="22" spans="1:8" ht="15.75" customHeight="1">
      <c r="A22" s="5" t="s">
        <v>176</v>
      </c>
      <c r="B22" s="7">
        <f t="shared" si="0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</row>
    <row r="23" spans="1:8" ht="15.75" customHeight="1">
      <c r="A23" s="5" t="s">
        <v>180</v>
      </c>
      <c r="B23" s="7">
        <f t="shared" si="0"/>
        <v>50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</row>
    <row r="24" spans="1:8" ht="15.75" customHeight="1">
      <c r="A24" s="5" t="s">
        <v>184</v>
      </c>
      <c r="B24" s="7">
        <f t="shared" si="0"/>
        <v>170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</row>
    <row r="25" spans="1:8" ht="15.75" customHeight="1">
      <c r="A25" s="5" t="s">
        <v>188</v>
      </c>
      <c r="B25" s="7">
        <f t="shared" si="0"/>
        <v>62.5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</row>
    <row r="26" spans="1:8" ht="15.75" customHeight="1">
      <c r="A26" s="5" t="s">
        <v>191</v>
      </c>
      <c r="B26" s="7">
        <f t="shared" si="0"/>
        <v>62.5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</row>
    <row r="27" spans="1:8" ht="15.75" customHeight="1">
      <c r="A27" s="5" t="s">
        <v>194</v>
      </c>
      <c r="B27" s="7">
        <f t="shared" si="0"/>
        <v>50</v>
      </c>
      <c r="C27" s="5" t="s">
        <v>195</v>
      </c>
      <c r="D27" s="7">
        <v>20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I29"/>
  <sheetViews>
    <sheetView workbookViewId="0">
      <selection activeCell="I1" sqref="I1"/>
    </sheetView>
  </sheetViews>
  <sheetFormatPr defaultColWidth="11.5546875" defaultRowHeight="13.2"/>
  <sheetData>
    <row r="1" spans="1:9" ht="14.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4">
      <c r="A2" s="8" t="s">
        <v>91</v>
      </c>
      <c r="B2" s="10">
        <v>17</v>
      </c>
      <c r="C2" s="8" t="s">
        <v>92</v>
      </c>
      <c r="D2" s="10">
        <v>20</v>
      </c>
      <c r="E2" s="8" t="s">
        <v>93</v>
      </c>
      <c r="F2" s="10">
        <v>500</v>
      </c>
      <c r="G2" s="8" t="s">
        <v>94</v>
      </c>
      <c r="H2" s="10">
        <v>6</v>
      </c>
    </row>
    <row r="3" spans="1:9" ht="14.4">
      <c r="A3" s="8" t="s">
        <v>95</v>
      </c>
      <c r="B3" s="10">
        <v>17</v>
      </c>
      <c r="C3" s="8" t="s">
        <v>96</v>
      </c>
      <c r="D3" s="10">
        <v>60</v>
      </c>
      <c r="E3" s="8" t="s">
        <v>97</v>
      </c>
      <c r="F3" s="10">
        <v>14</v>
      </c>
      <c r="G3" s="8" t="s">
        <v>98</v>
      </c>
      <c r="H3" s="10">
        <v>7</v>
      </c>
    </row>
    <row r="4" spans="1:9" ht="14.4">
      <c r="A4" s="8" t="s">
        <v>99</v>
      </c>
      <c r="B4" s="10">
        <v>10</v>
      </c>
      <c r="C4" s="8" t="s">
        <v>100</v>
      </c>
      <c r="D4" s="10">
        <v>28</v>
      </c>
      <c r="E4" s="8" t="s">
        <v>101</v>
      </c>
      <c r="F4" s="10">
        <f>$F$2*0.2</f>
        <v>100</v>
      </c>
      <c r="G4" s="8" t="s">
        <v>102</v>
      </c>
      <c r="H4" s="10">
        <v>6</v>
      </c>
    </row>
    <row r="5" spans="1:9" ht="14.4">
      <c r="A5" s="8" t="s">
        <v>103</v>
      </c>
      <c r="B5" s="10">
        <v>18</v>
      </c>
      <c r="C5" s="8" t="s">
        <v>104</v>
      </c>
      <c r="D5" s="10">
        <v>20</v>
      </c>
      <c r="E5" s="8" t="s">
        <v>105</v>
      </c>
      <c r="F5" s="10">
        <f>$F$2*0.7</f>
        <v>350</v>
      </c>
      <c r="G5" s="8" t="s">
        <v>106</v>
      </c>
      <c r="H5" s="10">
        <v>0</v>
      </c>
    </row>
    <row r="6" spans="1:9" ht="14.4">
      <c r="A6" s="8" t="s">
        <v>107</v>
      </c>
      <c r="B6" s="10">
        <v>8</v>
      </c>
      <c r="C6" s="8" t="s">
        <v>108</v>
      </c>
      <c r="D6" s="10">
        <v>20</v>
      </c>
      <c r="E6" s="8" t="s">
        <v>109</v>
      </c>
      <c r="F6" s="10">
        <f t="shared" ref="F6:F7" si="0">$F$2*0.2</f>
        <v>100</v>
      </c>
      <c r="G6" s="8" t="s">
        <v>110</v>
      </c>
      <c r="H6" s="10">
        <v>1</v>
      </c>
    </row>
    <row r="7" spans="1:9" ht="14.4">
      <c r="A7" s="8" t="s">
        <v>111</v>
      </c>
      <c r="B7" s="10">
        <v>12</v>
      </c>
      <c r="C7" s="8" t="s">
        <v>112</v>
      </c>
      <c r="D7" s="10">
        <v>35</v>
      </c>
      <c r="E7" s="8" t="s">
        <v>113</v>
      </c>
      <c r="F7" s="10">
        <f t="shared" si="0"/>
        <v>100</v>
      </c>
      <c r="G7" s="8" t="s">
        <v>114</v>
      </c>
      <c r="H7" s="10">
        <v>2</v>
      </c>
    </row>
    <row r="8" spans="1:9" ht="14.4">
      <c r="A8" s="8" t="s">
        <v>115</v>
      </c>
      <c r="B8" s="10">
        <v>5</v>
      </c>
      <c r="C8" s="8" t="s">
        <v>116</v>
      </c>
      <c r="D8" s="10">
        <v>32</v>
      </c>
      <c r="E8" s="8" t="s">
        <v>117</v>
      </c>
      <c r="F8" s="10">
        <f t="shared" ref="F8:F9" si="1">$F$2*0.25</f>
        <v>125</v>
      </c>
      <c r="G8" s="8" t="s">
        <v>118</v>
      </c>
      <c r="H8" s="10">
        <v>2</v>
      </c>
    </row>
    <row r="9" spans="1:9" ht="14.4">
      <c r="A9" s="8" t="s">
        <v>119</v>
      </c>
      <c r="B9" s="10">
        <v>5</v>
      </c>
      <c r="C9" s="8" t="s">
        <v>120</v>
      </c>
      <c r="D9" s="10">
        <v>37</v>
      </c>
      <c r="E9" s="8" t="s">
        <v>121</v>
      </c>
      <c r="F9" s="10">
        <f t="shared" si="1"/>
        <v>125</v>
      </c>
      <c r="G9" s="8" t="s">
        <v>122</v>
      </c>
      <c r="H9" s="10">
        <v>0</v>
      </c>
    </row>
    <row r="10" spans="1:9" ht="14.4">
      <c r="A10" s="8" t="s">
        <v>123</v>
      </c>
      <c r="B10" s="10">
        <f>ROUNDUP((B8+B5+B7+B9)/2,0)</f>
        <v>20</v>
      </c>
      <c r="C10" s="8" t="s">
        <v>124</v>
      </c>
      <c r="D10" s="10">
        <v>33</v>
      </c>
      <c r="E10" s="8" t="s">
        <v>125</v>
      </c>
      <c r="F10" s="8" t="s">
        <v>2</v>
      </c>
      <c r="G10" s="8" t="s">
        <v>126</v>
      </c>
      <c r="H10" s="10">
        <v>0</v>
      </c>
    </row>
    <row r="11" spans="1:9" ht="14.4">
      <c r="A11" s="8" t="s">
        <v>127</v>
      </c>
      <c r="B11" s="10">
        <v>8</v>
      </c>
      <c r="C11" s="8" t="s">
        <v>128</v>
      </c>
      <c r="D11" s="10">
        <v>42</v>
      </c>
      <c r="E11" s="8" t="s">
        <v>129</v>
      </c>
      <c r="F11" s="10">
        <v>2</v>
      </c>
      <c r="G11" s="8" t="s">
        <v>130</v>
      </c>
      <c r="H11" s="10">
        <v>0</v>
      </c>
    </row>
    <row r="12" spans="1:9" ht="14.4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0</v>
      </c>
    </row>
    <row r="13" spans="1:9" ht="14.4">
      <c r="A13" s="8" t="s">
        <v>135</v>
      </c>
      <c r="B13" s="10">
        <v>20</v>
      </c>
      <c r="C13" s="8" t="s">
        <v>136</v>
      </c>
      <c r="D13" s="10">
        <v>29</v>
      </c>
      <c r="E13" s="8" t="s">
        <v>137</v>
      </c>
      <c r="F13" s="8" t="s">
        <v>219</v>
      </c>
      <c r="G13" s="8" t="s">
        <v>139</v>
      </c>
      <c r="H13" s="10">
        <v>0</v>
      </c>
    </row>
    <row r="14" spans="1:9" ht="14.4">
      <c r="A14" s="8" t="s">
        <v>140</v>
      </c>
      <c r="B14" s="10">
        <v>48</v>
      </c>
      <c r="C14" s="8" t="s">
        <v>141</v>
      </c>
      <c r="D14" s="10">
        <v>28</v>
      </c>
      <c r="E14" s="8" t="s">
        <v>142</v>
      </c>
      <c r="F14" s="8" t="s">
        <v>143</v>
      </c>
      <c r="G14" s="8" t="s">
        <v>144</v>
      </c>
      <c r="H14" s="10">
        <v>0</v>
      </c>
    </row>
    <row r="15" spans="1:9" ht="14.4">
      <c r="A15" s="8" t="s">
        <v>145</v>
      </c>
      <c r="B15" s="8" t="s">
        <v>146</v>
      </c>
      <c r="C15" s="8" t="s">
        <v>147</v>
      </c>
      <c r="D15" s="10">
        <v>20</v>
      </c>
      <c r="E15" s="8" t="s">
        <v>148</v>
      </c>
      <c r="F15" s="8" t="s">
        <v>216</v>
      </c>
      <c r="G15" s="8" t="s">
        <v>149</v>
      </c>
      <c r="H15" s="10">
        <v>1</v>
      </c>
    </row>
    <row r="16" spans="1:9" ht="14.4">
      <c r="A16" s="8" t="s">
        <v>150</v>
      </c>
      <c r="B16" s="10">
        <f>ROUNDUP((B7+B5)/2,0)</f>
        <v>15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</row>
    <row r="17" spans="1:8" ht="14.4">
      <c r="A17" s="8" t="s">
        <v>154</v>
      </c>
      <c r="B17" s="10">
        <f>ROUNDUP((B6+B6+B4)/3,0)</f>
        <v>9</v>
      </c>
      <c r="C17" s="8" t="s">
        <v>155</v>
      </c>
      <c r="D17" s="10">
        <v>26</v>
      </c>
      <c r="E17" s="8" t="s">
        <v>156</v>
      </c>
      <c r="F17" s="10">
        <v>40</v>
      </c>
      <c r="G17" s="8" t="s">
        <v>157</v>
      </c>
      <c r="H17" s="10">
        <v>1</v>
      </c>
    </row>
    <row r="18" spans="1:8" ht="14.4">
      <c r="A18" s="8" t="s">
        <v>158</v>
      </c>
      <c r="B18" s="10">
        <f>ROUNDUP((B5+B4+B5)/3,0)</f>
        <v>16</v>
      </c>
      <c r="C18" s="8" t="s">
        <v>159</v>
      </c>
      <c r="D18" s="10">
        <v>20</v>
      </c>
      <c r="E18" s="8" t="s">
        <v>160</v>
      </c>
      <c r="F18" s="10">
        <v>17</v>
      </c>
      <c r="G18" s="8" t="s">
        <v>161</v>
      </c>
      <c r="H18" s="10">
        <v>1</v>
      </c>
    </row>
    <row r="19" spans="1:8" ht="14.4">
      <c r="A19" s="8" t="s">
        <v>162</v>
      </c>
      <c r="B19" s="10">
        <f>ROUNDUP(B8+B9,0)</f>
        <v>10</v>
      </c>
      <c r="C19" s="8" t="s">
        <v>163</v>
      </c>
      <c r="D19" s="10">
        <v>28</v>
      </c>
      <c r="E19" s="8" t="s">
        <v>164</v>
      </c>
      <c r="F19" s="10">
        <v>35</v>
      </c>
      <c r="G19" s="8" t="s">
        <v>165</v>
      </c>
      <c r="H19" s="10">
        <v>1</v>
      </c>
    </row>
    <row r="20" spans="1:8" ht="14.4">
      <c r="A20" s="8" t="s">
        <v>166</v>
      </c>
      <c r="B20" s="8" t="s">
        <v>284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146</v>
      </c>
    </row>
    <row r="21" spans="1:8" ht="14.4">
      <c r="A21" s="8" t="s">
        <v>172</v>
      </c>
      <c r="B21" s="10">
        <v>500</v>
      </c>
      <c r="C21" s="8" t="s">
        <v>173</v>
      </c>
      <c r="D21" s="10">
        <v>37</v>
      </c>
      <c r="E21" s="8" t="s">
        <v>174</v>
      </c>
      <c r="F21" s="10">
        <v>12</v>
      </c>
      <c r="G21" s="8" t="s">
        <v>175</v>
      </c>
      <c r="H21" s="8" t="s">
        <v>202</v>
      </c>
    </row>
    <row r="22" spans="1:8" ht="14.4">
      <c r="A22" s="8" t="s">
        <v>176</v>
      </c>
      <c r="B22" s="10">
        <v>14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146</v>
      </c>
    </row>
    <row r="23" spans="1:8" ht="14.4">
      <c r="A23" s="8" t="s">
        <v>180</v>
      </c>
      <c r="B23" s="10">
        <f t="shared" ref="B23:B28" si="2">F4</f>
        <v>100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146</v>
      </c>
    </row>
    <row r="24" spans="1:8" ht="14.4">
      <c r="A24" s="8" t="s">
        <v>184</v>
      </c>
      <c r="B24" s="10">
        <f t="shared" si="2"/>
        <v>350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146</v>
      </c>
    </row>
    <row r="25" spans="1:8" ht="14.4">
      <c r="A25" s="8" t="s">
        <v>188</v>
      </c>
      <c r="B25" s="10">
        <f t="shared" si="2"/>
        <v>100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</row>
    <row r="26" spans="1:8" ht="14.4">
      <c r="A26" s="8" t="s">
        <v>191</v>
      </c>
      <c r="B26" s="10">
        <f t="shared" si="2"/>
        <v>100</v>
      </c>
      <c r="C26" s="8" t="s">
        <v>192</v>
      </c>
      <c r="D26" s="10">
        <v>20</v>
      </c>
      <c r="E26" s="8" t="s">
        <v>193</v>
      </c>
      <c r="F26" s="10">
        <v>6</v>
      </c>
      <c r="G26" s="8"/>
      <c r="H26" s="8"/>
    </row>
    <row r="27" spans="1:8" ht="14.4">
      <c r="A27" s="8" t="s">
        <v>194</v>
      </c>
      <c r="B27" s="10">
        <f t="shared" si="2"/>
        <v>125</v>
      </c>
      <c r="C27" s="8" t="s">
        <v>195</v>
      </c>
      <c r="D27" s="10">
        <v>31</v>
      </c>
      <c r="E27" s="8" t="s">
        <v>196</v>
      </c>
      <c r="F27" s="8"/>
      <c r="G27" s="8"/>
      <c r="H27" s="8"/>
    </row>
    <row r="28" spans="1:8" ht="14.4">
      <c r="A28" s="8" t="s">
        <v>197</v>
      </c>
      <c r="B28" s="10">
        <f t="shared" si="2"/>
        <v>125</v>
      </c>
      <c r="C28" s="8"/>
      <c r="D28" s="8"/>
      <c r="E28" s="8"/>
      <c r="F28" s="8"/>
      <c r="G28" s="8"/>
      <c r="H28" s="8"/>
    </row>
    <row r="29" spans="1:8" ht="14.4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workbookViewId="0">
      <selection activeCell="I27" sqref="I27"/>
    </sheetView>
  </sheetViews>
  <sheetFormatPr defaultColWidth="11.5546875" defaultRowHeight="13.2"/>
  <sheetData>
    <row r="1" spans="1:9" ht="14.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4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300</v>
      </c>
      <c r="G2" s="8" t="s">
        <v>94</v>
      </c>
      <c r="H2" s="10">
        <v>7</v>
      </c>
      <c r="I2" s="6"/>
    </row>
    <row r="3" spans="1:9" ht="14.4">
      <c r="A3" s="8" t="s">
        <v>95</v>
      </c>
      <c r="B3" s="10">
        <v>12</v>
      </c>
      <c r="C3" s="8" t="s">
        <v>96</v>
      </c>
      <c r="D3" s="10">
        <v>42</v>
      </c>
      <c r="E3" s="8" t="s">
        <v>97</v>
      </c>
      <c r="F3" s="10">
        <v>13</v>
      </c>
      <c r="G3" s="8" t="s">
        <v>98</v>
      </c>
      <c r="H3" s="10">
        <v>7</v>
      </c>
      <c r="I3" s="6"/>
    </row>
    <row r="4" spans="1:9" ht="14.4">
      <c r="A4" s="8" t="s">
        <v>99</v>
      </c>
      <c r="B4" s="10">
        <v>13</v>
      </c>
      <c r="C4" s="8" t="s">
        <v>100</v>
      </c>
      <c r="D4" s="10">
        <v>27</v>
      </c>
      <c r="E4" s="8" t="s">
        <v>101</v>
      </c>
      <c r="F4" s="10">
        <f>$F$2*0.2</f>
        <v>60</v>
      </c>
      <c r="G4" s="8" t="s">
        <v>102</v>
      </c>
      <c r="H4" s="10">
        <v>7</v>
      </c>
      <c r="I4" s="6"/>
    </row>
    <row r="5" spans="1:9" ht="14.4">
      <c r="A5" s="8" t="s">
        <v>103</v>
      </c>
      <c r="B5" s="10">
        <v>12</v>
      </c>
      <c r="C5" s="8" t="s">
        <v>104</v>
      </c>
      <c r="D5" s="10">
        <v>20</v>
      </c>
      <c r="E5" s="8" t="s">
        <v>105</v>
      </c>
      <c r="F5" s="10">
        <f>$F$2*0.7</f>
        <v>210</v>
      </c>
      <c r="G5" s="8" t="s">
        <v>106</v>
      </c>
      <c r="H5" s="10">
        <v>0</v>
      </c>
      <c r="I5" s="6"/>
    </row>
    <row r="6" spans="1:9" ht="14.4">
      <c r="A6" s="8" t="s">
        <v>107</v>
      </c>
      <c r="B6" s="10">
        <v>12</v>
      </c>
      <c r="C6" s="8" t="s">
        <v>108</v>
      </c>
      <c r="D6" s="10">
        <v>34</v>
      </c>
      <c r="E6" s="8" t="s">
        <v>109</v>
      </c>
      <c r="F6" s="10">
        <f t="shared" ref="F6:F7" si="0">$F$2*0.2</f>
        <v>60</v>
      </c>
      <c r="G6" s="8" t="s">
        <v>110</v>
      </c>
      <c r="H6" s="10">
        <v>1</v>
      </c>
      <c r="I6" s="6"/>
    </row>
    <row r="7" spans="1:9" ht="14.4">
      <c r="A7" s="8" t="s">
        <v>111</v>
      </c>
      <c r="B7" s="10">
        <v>14</v>
      </c>
      <c r="C7" s="8" t="s">
        <v>112</v>
      </c>
      <c r="D7" s="10">
        <v>36</v>
      </c>
      <c r="E7" s="8" t="s">
        <v>113</v>
      </c>
      <c r="F7" s="10">
        <f t="shared" si="0"/>
        <v>60</v>
      </c>
      <c r="G7" s="8" t="s">
        <v>114</v>
      </c>
      <c r="H7" s="10">
        <v>1</v>
      </c>
      <c r="I7" s="6"/>
    </row>
    <row r="8" spans="1:9" ht="14.4">
      <c r="A8" s="8" t="s">
        <v>115</v>
      </c>
      <c r="B8" s="10">
        <v>5</v>
      </c>
      <c r="C8" s="8" t="s">
        <v>116</v>
      </c>
      <c r="D8" s="10">
        <v>37</v>
      </c>
      <c r="E8" s="8" t="s">
        <v>117</v>
      </c>
      <c r="F8" s="10">
        <f t="shared" ref="F8:F9" si="1">$F$2*0.25</f>
        <v>75</v>
      </c>
      <c r="G8" s="8" t="s">
        <v>118</v>
      </c>
      <c r="H8" s="10">
        <v>0</v>
      </c>
      <c r="I8" s="6"/>
    </row>
    <row r="9" spans="1:9" ht="14.4">
      <c r="A9" s="8" t="s">
        <v>119</v>
      </c>
      <c r="B9" s="10">
        <v>5</v>
      </c>
      <c r="C9" s="8" t="s">
        <v>120</v>
      </c>
      <c r="D9" s="10">
        <v>31</v>
      </c>
      <c r="E9" s="8" t="s">
        <v>121</v>
      </c>
      <c r="F9" s="10">
        <f t="shared" si="1"/>
        <v>75</v>
      </c>
      <c r="G9" s="8" t="s">
        <v>122</v>
      </c>
      <c r="H9" s="10">
        <v>0</v>
      </c>
      <c r="I9" s="6"/>
    </row>
    <row r="10" spans="1:9" ht="14.4">
      <c r="A10" s="8" t="s">
        <v>123</v>
      </c>
      <c r="B10" s="10">
        <f>ROUNDUP((B8+B5+B7+B9)/2,0)</f>
        <v>18</v>
      </c>
      <c r="C10" s="8" t="s">
        <v>124</v>
      </c>
      <c r="D10" s="10">
        <v>31</v>
      </c>
      <c r="E10" s="8" t="s">
        <v>125</v>
      </c>
      <c r="F10" s="8" t="s">
        <v>2</v>
      </c>
      <c r="G10" s="8" t="s">
        <v>126</v>
      </c>
      <c r="H10" s="10">
        <v>7</v>
      </c>
      <c r="I10" s="6"/>
    </row>
    <row r="11" spans="1:9" ht="14.4">
      <c r="A11" s="8" t="s">
        <v>127</v>
      </c>
      <c r="B11" s="10">
        <v>8</v>
      </c>
      <c r="C11" s="8" t="s">
        <v>128</v>
      </c>
      <c r="D11" s="10">
        <v>24</v>
      </c>
      <c r="E11" s="8" t="s">
        <v>129</v>
      </c>
      <c r="F11" s="10">
        <v>2</v>
      </c>
      <c r="G11" s="8" t="s">
        <v>130</v>
      </c>
      <c r="H11" s="10">
        <v>7</v>
      </c>
      <c r="I11" s="6"/>
    </row>
    <row r="12" spans="1:9" ht="14.4">
      <c r="A12" s="8" t="s">
        <v>131</v>
      </c>
      <c r="B12" s="10">
        <v>20</v>
      </c>
      <c r="C12" s="8" t="s">
        <v>132</v>
      </c>
      <c r="D12" s="10">
        <v>23</v>
      </c>
      <c r="E12" s="8" t="s">
        <v>133</v>
      </c>
      <c r="F12" s="10">
        <v>2</v>
      </c>
      <c r="G12" s="8" t="s">
        <v>134</v>
      </c>
      <c r="H12" s="10">
        <v>7</v>
      </c>
      <c r="I12" s="6"/>
    </row>
    <row r="13" spans="1:9" ht="14.4">
      <c r="A13" s="8" t="s">
        <v>135</v>
      </c>
      <c r="B13" s="10">
        <v>20</v>
      </c>
      <c r="C13" s="8" t="s">
        <v>136</v>
      </c>
      <c r="D13" s="10">
        <v>22</v>
      </c>
      <c r="E13" s="8" t="s">
        <v>137</v>
      </c>
      <c r="F13" s="8" t="s">
        <v>138</v>
      </c>
      <c r="G13" s="8" t="s">
        <v>139</v>
      </c>
      <c r="H13" s="10">
        <v>7</v>
      </c>
      <c r="I13" s="6"/>
    </row>
    <row r="14" spans="1:9" ht="14.4">
      <c r="A14" s="8" t="s">
        <v>140</v>
      </c>
      <c r="B14" s="10">
        <v>48</v>
      </c>
      <c r="C14" s="8" t="s">
        <v>141</v>
      </c>
      <c r="D14" s="10">
        <v>58</v>
      </c>
      <c r="E14" s="8" t="s">
        <v>142</v>
      </c>
      <c r="F14" s="8" t="s">
        <v>143</v>
      </c>
      <c r="G14" s="8" t="s">
        <v>144</v>
      </c>
      <c r="H14" s="10">
        <v>7</v>
      </c>
      <c r="I14" s="6"/>
    </row>
    <row r="15" spans="1:9" ht="14.4">
      <c r="A15" s="8" t="s">
        <v>145</v>
      </c>
      <c r="B15" s="8" t="s">
        <v>146</v>
      </c>
      <c r="C15" s="8" t="s">
        <v>147</v>
      </c>
      <c r="D15" s="10">
        <v>41</v>
      </c>
      <c r="E15" s="8" t="s">
        <v>148</v>
      </c>
      <c r="F15" s="8" t="s">
        <v>261</v>
      </c>
      <c r="G15" s="8" t="s">
        <v>149</v>
      </c>
      <c r="H15" s="10">
        <v>1</v>
      </c>
      <c r="I15" s="6"/>
    </row>
    <row r="16" spans="1:9" ht="14.4">
      <c r="A16" s="8" t="s">
        <v>150</v>
      </c>
      <c r="B16" s="10">
        <f>ROUNDUP((B7+B5)/2,0)</f>
        <v>13</v>
      </c>
      <c r="C16" s="8" t="s">
        <v>151</v>
      </c>
      <c r="D16" s="10">
        <v>35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4.4">
      <c r="A17" s="8" t="s">
        <v>154</v>
      </c>
      <c r="B17" s="10">
        <f>ROUNDUP((B6+B6+B4)/3,0)</f>
        <v>13</v>
      </c>
      <c r="C17" s="8" t="s">
        <v>155</v>
      </c>
      <c r="D17" s="10">
        <v>38</v>
      </c>
      <c r="E17" s="8" t="s">
        <v>156</v>
      </c>
      <c r="F17" s="10">
        <v>30</v>
      </c>
      <c r="G17" s="8" t="s">
        <v>157</v>
      </c>
      <c r="H17" s="10">
        <v>1</v>
      </c>
      <c r="I17" s="6"/>
    </row>
    <row r="18" spans="1:9" ht="14.4">
      <c r="A18" s="8" t="s">
        <v>158</v>
      </c>
      <c r="B18" s="10">
        <f>ROUNDUP((B5+B4+B5)/3,0)</f>
        <v>13</v>
      </c>
      <c r="C18" s="8" t="s">
        <v>159</v>
      </c>
      <c r="D18" s="10">
        <v>48</v>
      </c>
      <c r="E18" s="8" t="s">
        <v>160</v>
      </c>
      <c r="F18" s="10">
        <v>12</v>
      </c>
      <c r="G18" s="8" t="s">
        <v>161</v>
      </c>
      <c r="H18" s="10">
        <v>1</v>
      </c>
      <c r="I18" s="6"/>
    </row>
    <row r="19" spans="1:9" ht="14.4">
      <c r="A19" s="8" t="s">
        <v>162</v>
      </c>
      <c r="B19" s="10">
        <f>ROUNDUP(B8+B9,0)</f>
        <v>10</v>
      </c>
      <c r="C19" s="8" t="s">
        <v>163</v>
      </c>
      <c r="D19" s="10">
        <v>32</v>
      </c>
      <c r="E19" s="8" t="s">
        <v>164</v>
      </c>
      <c r="F19" s="10">
        <v>69</v>
      </c>
      <c r="G19" s="8" t="s">
        <v>165</v>
      </c>
      <c r="H19" s="10">
        <v>1</v>
      </c>
      <c r="I19" s="6"/>
    </row>
    <row r="20" spans="1:9" ht="14.4">
      <c r="A20" s="8" t="s">
        <v>166</v>
      </c>
      <c r="B20" s="8" t="s">
        <v>167</v>
      </c>
      <c r="C20" s="8" t="s">
        <v>168</v>
      </c>
      <c r="D20" s="10">
        <v>27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4.4">
      <c r="A21" s="8" t="s">
        <v>172</v>
      </c>
      <c r="B21" s="10">
        <f t="shared" ref="B21:B28" si="2">F2</f>
        <v>300</v>
      </c>
      <c r="C21" s="8" t="s">
        <v>173</v>
      </c>
      <c r="D21" s="10">
        <v>27</v>
      </c>
      <c r="E21" s="8" t="s">
        <v>174</v>
      </c>
      <c r="F21" s="10">
        <f>SUM(F22:F26)</f>
        <v>30</v>
      </c>
      <c r="G21" s="8" t="s">
        <v>175</v>
      </c>
      <c r="H21" s="8" t="s">
        <v>171</v>
      </c>
      <c r="I21" s="6"/>
    </row>
    <row r="22" spans="1:9" ht="14.4">
      <c r="A22" s="8" t="s">
        <v>176</v>
      </c>
      <c r="B22" s="10">
        <f t="shared" si="2"/>
        <v>13</v>
      </c>
      <c r="C22" s="8" t="s">
        <v>177</v>
      </c>
      <c r="D22" s="10">
        <v>27</v>
      </c>
      <c r="E22" s="8" t="s">
        <v>178</v>
      </c>
      <c r="F22" s="10">
        <v>6</v>
      </c>
      <c r="G22" s="8" t="s">
        <v>179</v>
      </c>
      <c r="H22" s="8" t="s">
        <v>171</v>
      </c>
      <c r="I22" s="6"/>
    </row>
    <row r="23" spans="1:9" ht="14.4">
      <c r="A23" s="8" t="s">
        <v>180</v>
      </c>
      <c r="B23" s="10">
        <f t="shared" si="2"/>
        <v>60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171</v>
      </c>
      <c r="I23" s="6"/>
    </row>
    <row r="24" spans="1:9" ht="14.4">
      <c r="A24" s="8" t="s">
        <v>184</v>
      </c>
      <c r="B24" s="10">
        <f t="shared" si="2"/>
        <v>210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171</v>
      </c>
      <c r="I24" s="6"/>
    </row>
    <row r="25" spans="1:9" ht="14.4">
      <c r="A25" s="8" t="s">
        <v>188</v>
      </c>
      <c r="B25" s="10">
        <f t="shared" si="2"/>
        <v>60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</row>
    <row r="26" spans="1:9" ht="14.4">
      <c r="A26" s="8" t="s">
        <v>191</v>
      </c>
      <c r="B26" s="10">
        <f t="shared" si="2"/>
        <v>60</v>
      </c>
      <c r="C26" s="8" t="s">
        <v>192</v>
      </c>
      <c r="D26" s="10">
        <v>41</v>
      </c>
      <c r="E26" s="8" t="s">
        <v>193</v>
      </c>
      <c r="F26" s="10">
        <v>6</v>
      </c>
      <c r="G26" s="8"/>
      <c r="H26" s="8"/>
      <c r="I26" s="6"/>
    </row>
    <row r="27" spans="1:9" ht="14.4">
      <c r="A27" s="8" t="s">
        <v>194</v>
      </c>
      <c r="B27" s="10">
        <f t="shared" si="2"/>
        <v>75</v>
      </c>
      <c r="C27" s="8" t="s">
        <v>195</v>
      </c>
      <c r="D27" s="10">
        <v>51</v>
      </c>
      <c r="E27" s="8" t="s">
        <v>196</v>
      </c>
      <c r="F27" s="8"/>
      <c r="G27" s="8"/>
      <c r="H27" s="8"/>
      <c r="I27" s="6"/>
    </row>
    <row r="28" spans="1:9" ht="14.4">
      <c r="A28" s="8" t="s">
        <v>197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29"/>
  <sheetViews>
    <sheetView workbookViewId="0">
      <selection sqref="A1:I29"/>
    </sheetView>
  </sheetViews>
  <sheetFormatPr defaultColWidth="11.5546875" defaultRowHeight="13.2"/>
  <sheetData>
    <row r="1" spans="1:9" ht="14.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4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300</v>
      </c>
      <c r="G2" s="8" t="s">
        <v>94</v>
      </c>
      <c r="H2" s="10">
        <v>6</v>
      </c>
    </row>
    <row r="3" spans="1:9" ht="14.4">
      <c r="A3" s="8" t="s">
        <v>95</v>
      </c>
      <c r="B3" s="10">
        <v>13</v>
      </c>
      <c r="C3" s="8" t="s">
        <v>96</v>
      </c>
      <c r="D3" s="10">
        <v>32</v>
      </c>
      <c r="E3" s="8" t="s">
        <v>97</v>
      </c>
      <c r="F3" s="10">
        <v>15</v>
      </c>
      <c r="G3" s="8" t="s">
        <v>98</v>
      </c>
      <c r="H3" s="10">
        <v>7</v>
      </c>
    </row>
    <row r="4" spans="1:9" ht="14.4">
      <c r="A4" s="8" t="s">
        <v>99</v>
      </c>
      <c r="B4" s="10">
        <v>14</v>
      </c>
      <c r="C4" s="8" t="s">
        <v>100</v>
      </c>
      <c r="D4" s="10">
        <v>29</v>
      </c>
      <c r="E4" s="8" t="s">
        <v>101</v>
      </c>
      <c r="F4" s="10">
        <f>$F$2*0.2</f>
        <v>60</v>
      </c>
      <c r="G4" s="8" t="s">
        <v>102</v>
      </c>
      <c r="H4" s="10">
        <v>0</v>
      </c>
    </row>
    <row r="5" spans="1:9" ht="14.4">
      <c r="A5" s="8" t="s">
        <v>103</v>
      </c>
      <c r="B5" s="10">
        <v>12</v>
      </c>
      <c r="C5" s="8" t="s">
        <v>104</v>
      </c>
      <c r="D5" s="10">
        <v>20</v>
      </c>
      <c r="E5" s="8" t="s">
        <v>105</v>
      </c>
      <c r="F5" s="10">
        <f>$F$2*0.7</f>
        <v>210</v>
      </c>
      <c r="G5" s="8" t="s">
        <v>106</v>
      </c>
      <c r="H5" s="10">
        <v>5</v>
      </c>
    </row>
    <row r="6" spans="1:9" ht="14.4">
      <c r="A6" s="8" t="s">
        <v>107</v>
      </c>
      <c r="B6" s="10">
        <v>12</v>
      </c>
      <c r="C6" s="8" t="s">
        <v>108</v>
      </c>
      <c r="D6" s="10">
        <v>20</v>
      </c>
      <c r="E6" s="8" t="s">
        <v>109</v>
      </c>
      <c r="F6" s="10">
        <f t="shared" ref="F6:F7" si="0">$F$2*0.2</f>
        <v>60</v>
      </c>
      <c r="G6" s="8" t="s">
        <v>110</v>
      </c>
      <c r="H6" s="10">
        <v>1</v>
      </c>
    </row>
    <row r="7" spans="1:9" ht="14.4">
      <c r="A7" s="8" t="s">
        <v>111</v>
      </c>
      <c r="B7" s="10">
        <v>12</v>
      </c>
      <c r="C7" s="8" t="s">
        <v>112</v>
      </c>
      <c r="D7" s="10">
        <v>20</v>
      </c>
      <c r="E7" s="8" t="s">
        <v>113</v>
      </c>
      <c r="F7" s="10">
        <f t="shared" si="0"/>
        <v>60</v>
      </c>
      <c r="G7" s="8" t="s">
        <v>114</v>
      </c>
      <c r="H7" s="10">
        <v>1</v>
      </c>
    </row>
    <row r="8" spans="1:9" ht="14.4">
      <c r="A8" s="8" t="s">
        <v>115</v>
      </c>
      <c r="B8" s="10">
        <v>4</v>
      </c>
      <c r="C8" s="8" t="s">
        <v>116</v>
      </c>
      <c r="D8" s="10">
        <v>25</v>
      </c>
      <c r="E8" s="8" t="s">
        <v>117</v>
      </c>
      <c r="F8" s="10">
        <f t="shared" ref="F8:F9" si="1">$F$2*0.25</f>
        <v>75</v>
      </c>
      <c r="G8" s="8" t="s">
        <v>118</v>
      </c>
      <c r="H8" s="10">
        <v>0</v>
      </c>
    </row>
    <row r="9" spans="1:9" ht="14.4">
      <c r="A9" s="8" t="s">
        <v>119</v>
      </c>
      <c r="B9" s="10">
        <v>5</v>
      </c>
      <c r="C9" s="8" t="s">
        <v>120</v>
      </c>
      <c r="D9" s="10">
        <v>30</v>
      </c>
      <c r="E9" s="8" t="s">
        <v>121</v>
      </c>
      <c r="F9" s="10">
        <f t="shared" si="1"/>
        <v>75</v>
      </c>
      <c r="G9" s="8" t="s">
        <v>122</v>
      </c>
      <c r="H9" s="10">
        <v>1</v>
      </c>
    </row>
    <row r="10" spans="1:9" ht="14.4">
      <c r="A10" s="8" t="s">
        <v>123</v>
      </c>
      <c r="B10" s="10">
        <f>ROUNDUP((B8+B5+B7+B9)/2,0)</f>
        <v>17</v>
      </c>
      <c r="C10" s="8" t="s">
        <v>124</v>
      </c>
      <c r="D10" s="10">
        <v>35</v>
      </c>
      <c r="E10" s="8" t="s">
        <v>125</v>
      </c>
      <c r="F10" s="8" t="s">
        <v>2</v>
      </c>
      <c r="G10" s="8" t="s">
        <v>126</v>
      </c>
      <c r="H10" s="10">
        <v>7</v>
      </c>
    </row>
    <row r="11" spans="1:9" ht="14.4">
      <c r="A11" s="8" t="s">
        <v>127</v>
      </c>
      <c r="B11" s="10">
        <v>10</v>
      </c>
      <c r="C11" s="8" t="s">
        <v>128</v>
      </c>
      <c r="D11" s="10">
        <v>40</v>
      </c>
      <c r="E11" s="8" t="s">
        <v>129</v>
      </c>
      <c r="F11" s="10">
        <v>2</v>
      </c>
      <c r="G11" s="8" t="s">
        <v>130</v>
      </c>
      <c r="H11" s="10">
        <v>7</v>
      </c>
    </row>
    <row r="12" spans="1:9" ht="14.4">
      <c r="A12" s="8" t="s">
        <v>131</v>
      </c>
      <c r="B12" s="10">
        <v>20</v>
      </c>
      <c r="C12" s="8" t="s">
        <v>132</v>
      </c>
      <c r="D12" s="10">
        <v>44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4.4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7</v>
      </c>
    </row>
    <row r="14" spans="1:9" ht="14.4">
      <c r="A14" s="8" t="s">
        <v>140</v>
      </c>
      <c r="B14" s="10">
        <v>28</v>
      </c>
      <c r="C14" s="8" t="s">
        <v>141</v>
      </c>
      <c r="D14" s="10">
        <v>44</v>
      </c>
      <c r="E14" s="8" t="s">
        <v>142</v>
      </c>
      <c r="F14" s="8" t="s">
        <v>138</v>
      </c>
      <c r="G14" s="8" t="s">
        <v>144</v>
      </c>
      <c r="H14" s="10">
        <v>6</v>
      </c>
    </row>
    <row r="15" spans="1:9" ht="14.4">
      <c r="A15" s="8" t="s">
        <v>145</v>
      </c>
      <c r="B15" s="8" t="s">
        <v>146</v>
      </c>
      <c r="C15" s="8" t="s">
        <v>147</v>
      </c>
      <c r="D15" s="10">
        <v>43</v>
      </c>
      <c r="E15" s="8" t="s">
        <v>148</v>
      </c>
      <c r="F15" s="8"/>
      <c r="G15" s="8" t="s">
        <v>149</v>
      </c>
      <c r="H15" s="10">
        <v>1</v>
      </c>
    </row>
    <row r="16" spans="1:9" ht="14.4">
      <c r="A16" s="8" t="s">
        <v>150</v>
      </c>
      <c r="B16" s="10">
        <f>ROUNDUP((B7+B5)/2,0)</f>
        <v>12</v>
      </c>
      <c r="C16" s="8" t="s">
        <v>151</v>
      </c>
      <c r="D16" s="10">
        <v>35</v>
      </c>
      <c r="E16" s="8" t="s">
        <v>152</v>
      </c>
      <c r="F16" s="8" t="s">
        <v>222</v>
      </c>
      <c r="G16" s="8" t="s">
        <v>153</v>
      </c>
      <c r="H16" s="10">
        <v>1</v>
      </c>
    </row>
    <row r="17" spans="1:8" ht="14.4">
      <c r="A17" s="8" t="s">
        <v>154</v>
      </c>
      <c r="B17" s="10">
        <f>ROUNDUP((B6+B6+B4)/3,0)</f>
        <v>13</v>
      </c>
      <c r="C17" s="8" t="s">
        <v>155</v>
      </c>
      <c r="D17" s="10">
        <v>26</v>
      </c>
      <c r="E17" s="8" t="s">
        <v>156</v>
      </c>
      <c r="F17" s="10">
        <v>30</v>
      </c>
      <c r="G17" s="8" t="s">
        <v>157</v>
      </c>
      <c r="H17" s="10">
        <v>1</v>
      </c>
    </row>
    <row r="18" spans="1:8" ht="14.4">
      <c r="A18" s="8" t="s">
        <v>158</v>
      </c>
      <c r="B18" s="10">
        <f>ROUNDUP((B5+B4+B5)/3,0)</f>
        <v>13</v>
      </c>
      <c r="C18" s="8" t="s">
        <v>159</v>
      </c>
      <c r="D18" s="10">
        <v>30</v>
      </c>
      <c r="E18" s="8" t="s">
        <v>160</v>
      </c>
      <c r="F18" s="10">
        <v>20</v>
      </c>
      <c r="G18" s="8" t="s">
        <v>161</v>
      </c>
      <c r="H18" s="10">
        <v>1</v>
      </c>
    </row>
    <row r="19" spans="1:8" ht="14.4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.4">
      <c r="A20" s="8" t="s">
        <v>166</v>
      </c>
      <c r="B20" s="8" t="s">
        <v>285</v>
      </c>
      <c r="C20" s="8" t="s">
        <v>168</v>
      </c>
      <c r="D20" s="10">
        <v>20</v>
      </c>
      <c r="E20" s="8" t="s">
        <v>169</v>
      </c>
      <c r="F20" s="10">
        <v>11</v>
      </c>
      <c r="G20" s="8" t="s">
        <v>170</v>
      </c>
      <c r="H20" s="8" t="s">
        <v>202</v>
      </c>
    </row>
    <row r="21" spans="1:8" ht="14.4">
      <c r="A21" s="8" t="s">
        <v>172</v>
      </c>
      <c r="B21" s="10">
        <v>300</v>
      </c>
      <c r="C21" s="8" t="s">
        <v>173</v>
      </c>
      <c r="D21" s="10">
        <v>25</v>
      </c>
      <c r="E21" s="8" t="s">
        <v>174</v>
      </c>
      <c r="F21" s="10">
        <v>55</v>
      </c>
      <c r="G21" s="8" t="s">
        <v>175</v>
      </c>
      <c r="H21" s="8" t="s">
        <v>202</v>
      </c>
    </row>
    <row r="22" spans="1:8" ht="14.4">
      <c r="A22" s="8" t="s">
        <v>176</v>
      </c>
      <c r="B22" s="10">
        <f t="shared" ref="B22:B28" si="2">F3</f>
        <v>15</v>
      </c>
      <c r="C22" s="8" t="s">
        <v>177</v>
      </c>
      <c r="D22" s="10">
        <v>20</v>
      </c>
      <c r="E22" s="8" t="s">
        <v>178</v>
      </c>
      <c r="F22" s="10">
        <v>11</v>
      </c>
      <c r="G22" s="8" t="s">
        <v>179</v>
      </c>
      <c r="H22" s="8" t="s">
        <v>202</v>
      </c>
    </row>
    <row r="23" spans="1:8" ht="14.4">
      <c r="A23" s="8" t="s">
        <v>180</v>
      </c>
      <c r="B23" s="10">
        <f t="shared" si="2"/>
        <v>60</v>
      </c>
      <c r="C23" s="8" t="s">
        <v>181</v>
      </c>
      <c r="D23" s="10">
        <v>20</v>
      </c>
      <c r="E23" s="8" t="s">
        <v>182</v>
      </c>
      <c r="F23" s="10">
        <v>11</v>
      </c>
      <c r="G23" s="8" t="s">
        <v>183</v>
      </c>
      <c r="H23" s="8" t="s">
        <v>202</v>
      </c>
    </row>
    <row r="24" spans="1:8" ht="14.4">
      <c r="A24" s="8" t="s">
        <v>184</v>
      </c>
      <c r="B24" s="10">
        <f t="shared" si="2"/>
        <v>210</v>
      </c>
      <c r="C24" s="8" t="s">
        <v>185</v>
      </c>
      <c r="D24" s="10">
        <v>20</v>
      </c>
      <c r="E24" s="8" t="s">
        <v>186</v>
      </c>
      <c r="F24" s="10">
        <v>11</v>
      </c>
      <c r="G24" s="8" t="s">
        <v>187</v>
      </c>
      <c r="H24" s="8" t="s">
        <v>202</v>
      </c>
    </row>
    <row r="25" spans="1:8" ht="14.4">
      <c r="A25" s="8" t="s">
        <v>188</v>
      </c>
      <c r="B25" s="10">
        <f t="shared" si="2"/>
        <v>60</v>
      </c>
      <c r="C25" s="8" t="s">
        <v>189</v>
      </c>
      <c r="D25" s="10">
        <v>20</v>
      </c>
      <c r="E25" s="8" t="s">
        <v>190</v>
      </c>
      <c r="F25" s="10">
        <v>11</v>
      </c>
      <c r="G25" s="8"/>
      <c r="H25" s="8"/>
    </row>
    <row r="26" spans="1:8" ht="14.4">
      <c r="A26" s="8" t="s">
        <v>191</v>
      </c>
      <c r="B26" s="10">
        <f t="shared" si="2"/>
        <v>60</v>
      </c>
      <c r="C26" s="8" t="s">
        <v>192</v>
      </c>
      <c r="D26" s="10">
        <v>20</v>
      </c>
      <c r="E26" s="8" t="s">
        <v>193</v>
      </c>
      <c r="F26" s="10">
        <v>11</v>
      </c>
      <c r="G26" s="8"/>
      <c r="H26" s="8"/>
    </row>
    <row r="27" spans="1:8" ht="14.4">
      <c r="A27" s="8" t="s">
        <v>194</v>
      </c>
      <c r="B27" s="10">
        <f t="shared" si="2"/>
        <v>75</v>
      </c>
      <c r="C27" s="8" t="s">
        <v>195</v>
      </c>
      <c r="D27" s="10">
        <v>20</v>
      </c>
      <c r="E27" s="8" t="s">
        <v>196</v>
      </c>
      <c r="F27" s="8"/>
      <c r="G27" s="8"/>
      <c r="H27" s="8"/>
    </row>
    <row r="28" spans="1:8" ht="14.4">
      <c r="A28" s="8" t="s">
        <v>197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4.4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223F-71C1-4A0A-BB5B-7BA9E8C4B967}">
  <dimension ref="A1:I29"/>
  <sheetViews>
    <sheetView workbookViewId="0">
      <selection activeCell="K25" sqref="K25"/>
    </sheetView>
  </sheetViews>
  <sheetFormatPr defaultRowHeight="13.2"/>
  <cols>
    <col min="5" max="5" width="16.5546875" customWidth="1"/>
    <col min="6" max="6" width="12.88671875" customWidth="1"/>
    <col min="7" max="7" width="15" customWidth="1"/>
  </cols>
  <sheetData>
    <row r="1" spans="1:9" ht="14.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4">
      <c r="A2" s="8" t="s">
        <v>91</v>
      </c>
      <c r="B2" s="10">
        <v>18</v>
      </c>
      <c r="C2" s="8" t="s">
        <v>92</v>
      </c>
      <c r="D2" s="10">
        <v>20</v>
      </c>
      <c r="E2" s="8" t="s">
        <v>93</v>
      </c>
      <c r="F2" s="10">
        <v>500</v>
      </c>
      <c r="G2" s="8" t="s">
        <v>94</v>
      </c>
      <c r="H2" s="10">
        <v>10</v>
      </c>
    </row>
    <row r="3" spans="1:9" ht="14.4">
      <c r="A3" s="8" t="s">
        <v>95</v>
      </c>
      <c r="B3" s="10">
        <v>14</v>
      </c>
      <c r="C3" s="8" t="s">
        <v>96</v>
      </c>
      <c r="D3" s="10">
        <v>35</v>
      </c>
      <c r="E3" s="8" t="s">
        <v>97</v>
      </c>
      <c r="F3" s="10">
        <v>17</v>
      </c>
      <c r="G3" s="8" t="s">
        <v>98</v>
      </c>
      <c r="H3" s="10">
        <v>7</v>
      </c>
    </row>
    <row r="4" spans="1:9" ht="14.4">
      <c r="A4" s="8" t="s">
        <v>99</v>
      </c>
      <c r="B4" s="10">
        <v>8</v>
      </c>
      <c r="C4" s="8" t="s">
        <v>100</v>
      </c>
      <c r="D4" s="10">
        <v>80</v>
      </c>
      <c r="E4" s="8" t="s">
        <v>101</v>
      </c>
      <c r="F4" s="10">
        <f>$F$2*0.2</f>
        <v>100</v>
      </c>
      <c r="G4" s="8" t="s">
        <v>102</v>
      </c>
      <c r="H4" s="10">
        <v>0</v>
      </c>
    </row>
    <row r="5" spans="1:9" ht="14.4">
      <c r="A5" s="8" t="s">
        <v>103</v>
      </c>
      <c r="B5" s="10">
        <v>17</v>
      </c>
      <c r="C5" s="8" t="s">
        <v>104</v>
      </c>
      <c r="D5" s="10">
        <v>30</v>
      </c>
      <c r="E5" s="8" t="s">
        <v>105</v>
      </c>
      <c r="F5" s="10">
        <f>$F$2*0.7</f>
        <v>350</v>
      </c>
      <c r="G5" s="8" t="s">
        <v>106</v>
      </c>
      <c r="H5" s="10">
        <v>5</v>
      </c>
    </row>
    <row r="6" spans="1:9" ht="14.4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0">
        <f t="shared" ref="F6:F7" si="0">$F$2*0.2</f>
        <v>100</v>
      </c>
      <c r="G6" s="8" t="s">
        <v>110</v>
      </c>
      <c r="H6" s="10">
        <v>2</v>
      </c>
    </row>
    <row r="7" spans="1:9" ht="14.4">
      <c r="A7" s="8" t="s">
        <v>111</v>
      </c>
      <c r="B7" s="10">
        <v>14</v>
      </c>
      <c r="C7" s="8" t="s">
        <v>112</v>
      </c>
      <c r="D7" s="10">
        <v>20</v>
      </c>
      <c r="E7" s="8" t="s">
        <v>113</v>
      </c>
      <c r="F7" s="10">
        <f t="shared" si="0"/>
        <v>100</v>
      </c>
      <c r="G7" s="8" t="s">
        <v>114</v>
      </c>
      <c r="H7" s="10">
        <v>1</v>
      </c>
    </row>
    <row r="8" spans="1:9" ht="14.4">
      <c r="A8" s="8" t="s">
        <v>115</v>
      </c>
      <c r="B8" s="10">
        <v>4</v>
      </c>
      <c r="C8" s="8" t="s">
        <v>116</v>
      </c>
      <c r="D8" s="10">
        <v>30</v>
      </c>
      <c r="E8" s="8" t="s">
        <v>117</v>
      </c>
      <c r="F8" s="10">
        <f t="shared" ref="F8:F9" si="1">$F$2*0.25</f>
        <v>125</v>
      </c>
      <c r="G8" s="8" t="s">
        <v>118</v>
      </c>
      <c r="H8" s="10">
        <v>0</v>
      </c>
    </row>
    <row r="9" spans="1:9" ht="14.4">
      <c r="A9" s="8" t="s">
        <v>119</v>
      </c>
      <c r="B9" s="10">
        <v>5</v>
      </c>
      <c r="C9" s="8" t="s">
        <v>120</v>
      </c>
      <c r="D9" s="10">
        <v>50</v>
      </c>
      <c r="E9" s="8" t="s">
        <v>121</v>
      </c>
      <c r="F9" s="10">
        <f t="shared" si="1"/>
        <v>125</v>
      </c>
      <c r="G9" s="8" t="s">
        <v>122</v>
      </c>
      <c r="H9" s="10">
        <v>1</v>
      </c>
    </row>
    <row r="10" spans="1:9" ht="14.4">
      <c r="A10" s="8" t="s">
        <v>123</v>
      </c>
      <c r="B10" s="10">
        <v>20</v>
      </c>
      <c r="C10" s="8" t="s">
        <v>124</v>
      </c>
      <c r="D10" s="10">
        <v>30</v>
      </c>
      <c r="E10" s="8" t="s">
        <v>125</v>
      </c>
      <c r="F10" s="8" t="s">
        <v>25</v>
      </c>
      <c r="G10" s="8" t="s">
        <v>126</v>
      </c>
      <c r="H10" s="10">
        <v>7</v>
      </c>
    </row>
    <row r="11" spans="1:9" ht="14.4">
      <c r="A11" s="8" t="s">
        <v>127</v>
      </c>
      <c r="B11" s="10">
        <v>14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7</v>
      </c>
    </row>
    <row r="12" spans="1:9" ht="14.4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4.4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199</v>
      </c>
      <c r="G13" s="8" t="s">
        <v>139</v>
      </c>
      <c r="H13" s="10">
        <v>7</v>
      </c>
    </row>
    <row r="14" spans="1:9" ht="14.4">
      <c r="A14" s="8" t="s">
        <v>140</v>
      </c>
      <c r="B14" s="10">
        <v>28</v>
      </c>
      <c r="C14" s="8" t="s">
        <v>141</v>
      </c>
      <c r="D14" s="10">
        <v>30</v>
      </c>
      <c r="E14" s="8" t="s">
        <v>142</v>
      </c>
      <c r="F14" s="8" t="s">
        <v>143</v>
      </c>
      <c r="G14" s="8" t="s">
        <v>144</v>
      </c>
      <c r="H14" s="10">
        <v>6</v>
      </c>
    </row>
    <row r="15" spans="1:9" ht="14.4">
      <c r="A15" s="8" t="s">
        <v>145</v>
      </c>
      <c r="B15" s="8" t="s">
        <v>146</v>
      </c>
      <c r="C15" s="8" t="s">
        <v>147</v>
      </c>
      <c r="D15" s="10">
        <v>35</v>
      </c>
      <c r="E15" s="8" t="s">
        <v>148</v>
      </c>
      <c r="F15" s="8"/>
      <c r="G15" s="8" t="s">
        <v>149</v>
      </c>
      <c r="H15" s="10">
        <v>1</v>
      </c>
    </row>
    <row r="16" spans="1:9" ht="14.4">
      <c r="A16" s="8" t="s">
        <v>150</v>
      </c>
      <c r="B16" s="10">
        <f>ROUNDUP((B7+B5)/2,0)</f>
        <v>16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</row>
    <row r="17" spans="1:8" ht="14.4">
      <c r="A17" s="8" t="s">
        <v>154</v>
      </c>
      <c r="B17" s="10">
        <f>ROUNDUP((B6+B6+B4)/3,0)</f>
        <v>9</v>
      </c>
      <c r="C17" s="8" t="s">
        <v>155</v>
      </c>
      <c r="D17" s="10">
        <v>20</v>
      </c>
      <c r="E17" s="8" t="s">
        <v>156</v>
      </c>
      <c r="F17" s="10">
        <v>12.6</v>
      </c>
      <c r="G17" s="8" t="s">
        <v>157</v>
      </c>
      <c r="H17" s="10">
        <v>1</v>
      </c>
    </row>
    <row r="18" spans="1:8" ht="14.4">
      <c r="A18" s="8" t="s">
        <v>158</v>
      </c>
      <c r="B18" s="10">
        <f>ROUNDUP((B5+B4+B5)/3,0)</f>
        <v>14</v>
      </c>
      <c r="C18" s="8" t="s">
        <v>159</v>
      </c>
      <c r="D18" s="10">
        <v>35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4.4">
      <c r="A19" s="8" t="s">
        <v>162</v>
      </c>
      <c r="B19" s="10">
        <f>ROUNDUP(B8+B9,0)</f>
        <v>9</v>
      </c>
      <c r="C19" s="8" t="s">
        <v>163</v>
      </c>
      <c r="D19" s="10">
        <v>55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.4">
      <c r="A20" s="8" t="s">
        <v>166</v>
      </c>
      <c r="B20" s="8" t="s">
        <v>287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4.4">
      <c r="A21" s="8" t="s">
        <v>172</v>
      </c>
      <c r="B21" s="10">
        <v>500</v>
      </c>
      <c r="C21" s="8" t="s">
        <v>173</v>
      </c>
      <c r="D21" s="10">
        <v>30</v>
      </c>
      <c r="E21" s="8" t="s">
        <v>174</v>
      </c>
      <c r="F21" s="10">
        <v>31.5</v>
      </c>
      <c r="G21" s="8" t="s">
        <v>175</v>
      </c>
      <c r="H21" s="8"/>
    </row>
    <row r="22" spans="1:8" ht="14.4">
      <c r="A22" s="8" t="s">
        <v>176</v>
      </c>
      <c r="B22" s="10">
        <v>17</v>
      </c>
      <c r="C22" s="8" t="s">
        <v>177</v>
      </c>
      <c r="D22" s="10">
        <v>20</v>
      </c>
      <c r="E22" s="8" t="s">
        <v>178</v>
      </c>
      <c r="F22" s="10">
        <v>10.5</v>
      </c>
      <c r="G22" s="8" t="s">
        <v>179</v>
      </c>
      <c r="H22" s="8"/>
    </row>
    <row r="23" spans="1:8" ht="14.4">
      <c r="A23" s="8" t="s">
        <v>180</v>
      </c>
      <c r="B23" s="10">
        <v>100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202</v>
      </c>
    </row>
    <row r="24" spans="1:8" ht="14.4">
      <c r="A24" s="8" t="s">
        <v>184</v>
      </c>
      <c r="B24" s="10">
        <v>350</v>
      </c>
      <c r="C24" s="8" t="s">
        <v>185</v>
      </c>
      <c r="D24" s="10">
        <v>30</v>
      </c>
      <c r="E24" s="8" t="s">
        <v>186</v>
      </c>
      <c r="F24" s="10">
        <v>0</v>
      </c>
      <c r="G24" s="8" t="s">
        <v>187</v>
      </c>
      <c r="H24" s="8" t="s">
        <v>202</v>
      </c>
    </row>
    <row r="25" spans="1:8" ht="14.4">
      <c r="A25" s="8" t="s">
        <v>188</v>
      </c>
      <c r="B25" s="10">
        <v>100</v>
      </c>
      <c r="C25" s="8" t="s">
        <v>189</v>
      </c>
      <c r="D25" s="10">
        <v>20</v>
      </c>
      <c r="E25" s="8" t="s">
        <v>190</v>
      </c>
      <c r="F25" s="10">
        <v>10.5</v>
      </c>
      <c r="G25" s="8"/>
      <c r="H25" s="8"/>
    </row>
    <row r="26" spans="1:8" ht="14.4">
      <c r="A26" s="8" t="s">
        <v>191</v>
      </c>
      <c r="B26" s="10">
        <v>100</v>
      </c>
      <c r="C26" s="8" t="s">
        <v>192</v>
      </c>
      <c r="D26" s="10">
        <v>40</v>
      </c>
      <c r="E26" s="8" t="s">
        <v>193</v>
      </c>
      <c r="F26" s="10">
        <v>10.5</v>
      </c>
      <c r="G26" s="8"/>
      <c r="H26" s="8"/>
    </row>
    <row r="27" spans="1:8" ht="14.4">
      <c r="A27" s="8" t="s">
        <v>194</v>
      </c>
      <c r="B27" s="10">
        <v>125</v>
      </c>
      <c r="C27" s="8" t="s">
        <v>195</v>
      </c>
      <c r="D27" s="10">
        <v>40</v>
      </c>
      <c r="E27" s="8" t="s">
        <v>196</v>
      </c>
      <c r="F27" s="8"/>
      <c r="G27" s="8"/>
      <c r="H27" s="8"/>
    </row>
    <row r="28" spans="1:8" ht="14.4">
      <c r="A28" s="8" t="s">
        <v>197</v>
      </c>
      <c r="B28" s="10">
        <v>125</v>
      </c>
      <c r="C28" s="8"/>
      <c r="D28" s="8"/>
      <c r="E28" s="8"/>
      <c r="F28" s="8"/>
      <c r="G28" s="8"/>
      <c r="H28" s="8"/>
    </row>
    <row r="29" spans="1:8" ht="14.4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97A0B-A77A-4820-ACE2-11440A37B1BD}">
  <dimension ref="A1:I29"/>
  <sheetViews>
    <sheetView workbookViewId="0">
      <selection sqref="A1:I28"/>
    </sheetView>
  </sheetViews>
  <sheetFormatPr defaultRowHeight="13.2"/>
  <cols>
    <col min="6" max="6" width="11.77734375" customWidth="1"/>
  </cols>
  <sheetData>
    <row r="1" spans="1:9" ht="14.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4">
      <c r="A2" s="8" t="s">
        <v>91</v>
      </c>
      <c r="B2" s="10">
        <v>10</v>
      </c>
      <c r="C2" s="8" t="s">
        <v>92</v>
      </c>
      <c r="D2" s="10">
        <v>29</v>
      </c>
      <c r="E2" s="8" t="s">
        <v>93</v>
      </c>
      <c r="F2" s="10">
        <v>200</v>
      </c>
      <c r="G2" s="8" t="s">
        <v>94</v>
      </c>
      <c r="H2" s="10">
        <v>10</v>
      </c>
    </row>
    <row r="3" spans="1:9" ht="14.4">
      <c r="A3" s="8" t="s">
        <v>95</v>
      </c>
      <c r="B3" s="10">
        <v>10</v>
      </c>
      <c r="C3" s="8" t="s">
        <v>96</v>
      </c>
      <c r="D3" s="10">
        <v>30</v>
      </c>
      <c r="E3" s="8" t="s">
        <v>97</v>
      </c>
      <c r="F3" s="10">
        <v>12</v>
      </c>
      <c r="G3" s="8" t="s">
        <v>98</v>
      </c>
      <c r="H3" s="10">
        <v>7</v>
      </c>
    </row>
    <row r="4" spans="1:9" ht="14.4">
      <c r="A4" s="8" t="s">
        <v>99</v>
      </c>
      <c r="B4" s="10">
        <v>12</v>
      </c>
      <c r="C4" s="8" t="s">
        <v>100</v>
      </c>
      <c r="D4" s="10">
        <v>20</v>
      </c>
      <c r="E4" s="8" t="s">
        <v>101</v>
      </c>
      <c r="F4" s="10">
        <f>$F$2*0.2</f>
        <v>40</v>
      </c>
      <c r="G4" s="8" t="s">
        <v>102</v>
      </c>
      <c r="H4" s="10">
        <v>0</v>
      </c>
    </row>
    <row r="5" spans="1:9" ht="14.4">
      <c r="A5" s="8" t="s">
        <v>103</v>
      </c>
      <c r="B5" s="10">
        <v>11</v>
      </c>
      <c r="C5" s="8" t="s">
        <v>104</v>
      </c>
      <c r="D5" s="10">
        <v>30</v>
      </c>
      <c r="E5" s="8" t="s">
        <v>105</v>
      </c>
      <c r="F5" s="10">
        <f>$F$2*0.7</f>
        <v>140</v>
      </c>
      <c r="G5" s="8" t="s">
        <v>106</v>
      </c>
      <c r="H5" s="10">
        <v>5</v>
      </c>
    </row>
    <row r="6" spans="1:9" ht="14.4">
      <c r="A6" s="8" t="s">
        <v>107</v>
      </c>
      <c r="B6" s="10">
        <v>17</v>
      </c>
      <c r="C6" s="8" t="s">
        <v>108</v>
      </c>
      <c r="D6" s="10">
        <v>40</v>
      </c>
      <c r="E6" s="8" t="s">
        <v>109</v>
      </c>
      <c r="F6" s="10">
        <f t="shared" ref="F6:F7" si="0">$F$2*0.2</f>
        <v>40</v>
      </c>
      <c r="G6" s="8" t="s">
        <v>110</v>
      </c>
      <c r="H6" s="10">
        <v>2</v>
      </c>
    </row>
    <row r="7" spans="1:9" ht="14.4">
      <c r="A7" s="8" t="s">
        <v>111</v>
      </c>
      <c r="B7" s="10">
        <v>12</v>
      </c>
      <c r="C7" s="8" t="s">
        <v>112</v>
      </c>
      <c r="D7" s="10">
        <v>40</v>
      </c>
      <c r="E7" s="8" t="s">
        <v>113</v>
      </c>
      <c r="F7" s="10">
        <f t="shared" si="0"/>
        <v>40</v>
      </c>
      <c r="G7" s="8" t="s">
        <v>114</v>
      </c>
      <c r="H7" s="10">
        <v>1</v>
      </c>
    </row>
    <row r="8" spans="1:9" ht="14.4">
      <c r="A8" s="8" t="s">
        <v>115</v>
      </c>
      <c r="B8" s="10">
        <v>5</v>
      </c>
      <c r="C8" s="8" t="s">
        <v>116</v>
      </c>
      <c r="D8" s="10">
        <v>40</v>
      </c>
      <c r="E8" s="8" t="s">
        <v>117</v>
      </c>
      <c r="F8" s="10">
        <f t="shared" ref="F8:F9" si="1">$F$2*0.25</f>
        <v>50</v>
      </c>
      <c r="G8" s="8" t="s">
        <v>118</v>
      </c>
      <c r="H8" s="10">
        <v>0</v>
      </c>
    </row>
    <row r="9" spans="1:9" ht="14.4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50</v>
      </c>
      <c r="G9" s="8" t="s">
        <v>122</v>
      </c>
      <c r="H9" s="10">
        <v>1</v>
      </c>
    </row>
    <row r="10" spans="1:9" ht="14.4">
      <c r="A10" s="8" t="s">
        <v>123</v>
      </c>
      <c r="B10" s="10">
        <v>17</v>
      </c>
      <c r="C10" s="8" t="s">
        <v>124</v>
      </c>
      <c r="D10" s="10">
        <v>20</v>
      </c>
      <c r="E10" s="8" t="s">
        <v>125</v>
      </c>
      <c r="F10" s="8" t="s">
        <v>2</v>
      </c>
      <c r="G10" s="8" t="s">
        <v>126</v>
      </c>
      <c r="H10" s="10">
        <v>7</v>
      </c>
    </row>
    <row r="11" spans="1:9" ht="14.4">
      <c r="A11" s="8" t="s">
        <v>127</v>
      </c>
      <c r="B11" s="10">
        <v>8</v>
      </c>
      <c r="C11" s="8" t="s">
        <v>128</v>
      </c>
      <c r="D11" s="10">
        <v>25</v>
      </c>
      <c r="E11" s="8" t="s">
        <v>129</v>
      </c>
      <c r="F11" s="10">
        <v>2</v>
      </c>
      <c r="G11" s="8" t="s">
        <v>130</v>
      </c>
      <c r="H11" s="10">
        <v>7</v>
      </c>
    </row>
    <row r="12" spans="1:9" ht="14.4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4.4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7</v>
      </c>
    </row>
    <row r="14" spans="1:9" ht="14.4">
      <c r="A14" s="8" t="s">
        <v>140</v>
      </c>
      <c r="B14" s="10">
        <v>28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6</v>
      </c>
    </row>
    <row r="15" spans="1:9" ht="14.4">
      <c r="A15" s="8" t="s">
        <v>145</v>
      </c>
      <c r="B15" s="8" t="s">
        <v>146</v>
      </c>
      <c r="C15" s="8" t="s">
        <v>147</v>
      </c>
      <c r="D15" s="10">
        <v>30</v>
      </c>
      <c r="E15" s="8" t="s">
        <v>148</v>
      </c>
      <c r="F15" s="8"/>
      <c r="G15" s="8" t="s">
        <v>149</v>
      </c>
      <c r="H15" s="10">
        <v>1</v>
      </c>
    </row>
    <row r="16" spans="1:9" ht="14.4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</row>
    <row r="17" spans="1:8" ht="14.4">
      <c r="A17" s="8" t="s">
        <v>154</v>
      </c>
      <c r="B17" s="10">
        <f>ROUNDUP((B6+B6+B4)/3,0)</f>
        <v>16</v>
      </c>
      <c r="C17" s="8" t="s">
        <v>155</v>
      </c>
      <c r="D17" s="10">
        <v>25</v>
      </c>
      <c r="E17" s="8" t="s">
        <v>156</v>
      </c>
      <c r="F17" s="10">
        <v>30</v>
      </c>
      <c r="G17" s="8" t="s">
        <v>157</v>
      </c>
      <c r="H17" s="10">
        <v>1</v>
      </c>
    </row>
    <row r="18" spans="1:8" ht="14.4">
      <c r="A18" s="8" t="s">
        <v>158</v>
      </c>
      <c r="B18" s="10">
        <f>ROUNDUP((B5+B4+B5)/3,0)</f>
        <v>12</v>
      </c>
      <c r="C18" s="8" t="s">
        <v>159</v>
      </c>
      <c r="D18" s="10">
        <v>30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4.4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.4">
      <c r="A20" s="8" t="s">
        <v>166</v>
      </c>
      <c r="B20" s="8" t="s">
        <v>286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146</v>
      </c>
    </row>
    <row r="21" spans="1:8" ht="14.4">
      <c r="A21" s="8" t="s">
        <v>172</v>
      </c>
      <c r="B21" s="10">
        <v>200</v>
      </c>
      <c r="C21" s="8" t="s">
        <v>173</v>
      </c>
      <c r="D21" s="10">
        <v>20</v>
      </c>
      <c r="E21" s="8" t="s">
        <v>174</v>
      </c>
      <c r="F21" s="10">
        <v>55</v>
      </c>
      <c r="G21" s="8" t="s">
        <v>175</v>
      </c>
      <c r="H21" s="8" t="s">
        <v>146</v>
      </c>
    </row>
    <row r="22" spans="1:8" ht="14.4">
      <c r="A22" s="8" t="s">
        <v>176</v>
      </c>
      <c r="B22" s="10">
        <v>12</v>
      </c>
      <c r="C22" s="8" t="s">
        <v>177</v>
      </c>
      <c r="D22" s="10">
        <v>35</v>
      </c>
      <c r="E22" s="8" t="s">
        <v>178</v>
      </c>
      <c r="F22" s="10">
        <v>6</v>
      </c>
      <c r="G22" s="8" t="s">
        <v>179</v>
      </c>
      <c r="H22" s="8" t="s">
        <v>146</v>
      </c>
    </row>
    <row r="23" spans="1:8" ht="14.4">
      <c r="A23" s="8" t="s">
        <v>180</v>
      </c>
      <c r="B23" s="10">
        <f>$F$2*0.2</f>
        <v>40</v>
      </c>
      <c r="C23" s="8" t="s">
        <v>181</v>
      </c>
      <c r="D23" s="10">
        <v>75</v>
      </c>
      <c r="E23" s="8" t="s">
        <v>182</v>
      </c>
      <c r="F23" s="10">
        <v>6</v>
      </c>
      <c r="G23" s="8" t="s">
        <v>183</v>
      </c>
      <c r="H23" s="8" t="s">
        <v>146</v>
      </c>
    </row>
    <row r="24" spans="1:8" ht="14.4">
      <c r="A24" s="8" t="s">
        <v>184</v>
      </c>
      <c r="B24" s="10">
        <f>$F$2*0.7</f>
        <v>140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146</v>
      </c>
    </row>
    <row r="25" spans="1:8" ht="14.4">
      <c r="A25" s="8" t="s">
        <v>188</v>
      </c>
      <c r="B25" s="10">
        <f t="shared" ref="B25:B26" si="2">$F$2*0.2</f>
        <v>40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</row>
    <row r="26" spans="1:8" ht="14.4">
      <c r="A26" s="8" t="s">
        <v>191</v>
      </c>
      <c r="B26" s="10">
        <f t="shared" si="2"/>
        <v>40</v>
      </c>
      <c r="C26" s="8" t="s">
        <v>192</v>
      </c>
      <c r="D26" s="10">
        <v>20</v>
      </c>
      <c r="E26" s="8" t="s">
        <v>193</v>
      </c>
      <c r="F26" s="10">
        <v>6</v>
      </c>
      <c r="G26" s="8"/>
      <c r="H26" s="8"/>
    </row>
    <row r="27" spans="1:8" ht="14.4">
      <c r="A27" s="8" t="s">
        <v>194</v>
      </c>
      <c r="B27" s="10">
        <f t="shared" ref="B27:B28" si="3">$F$2*0.25</f>
        <v>50</v>
      </c>
      <c r="C27" s="8" t="s">
        <v>195</v>
      </c>
      <c r="D27" s="10">
        <v>35</v>
      </c>
      <c r="E27" s="8" t="s">
        <v>196</v>
      </c>
      <c r="F27" s="8"/>
      <c r="G27" s="8"/>
      <c r="H27" s="8"/>
    </row>
    <row r="28" spans="1:8" ht="14.4">
      <c r="A28" s="8" t="s">
        <v>197</v>
      </c>
      <c r="B28" s="10">
        <f t="shared" si="3"/>
        <v>50</v>
      </c>
      <c r="C28" s="8"/>
      <c r="D28" s="8"/>
      <c r="E28" s="8"/>
      <c r="F28" s="8"/>
      <c r="G28" s="8"/>
      <c r="H28" s="8"/>
    </row>
    <row r="29" spans="1:8" ht="14.4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F7087-C188-4DDE-9AB8-73DF1945C370}">
  <dimension ref="A1:I28"/>
  <sheetViews>
    <sheetView workbookViewId="0">
      <selection sqref="A1:I28"/>
    </sheetView>
  </sheetViews>
  <sheetFormatPr defaultRowHeight="13.2"/>
  <cols>
    <col min="7" max="7" width="14" customWidth="1"/>
  </cols>
  <sheetData>
    <row r="1" spans="1:9" ht="14.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4">
      <c r="A2" s="8" t="s">
        <v>91</v>
      </c>
      <c r="B2" s="10">
        <v>13</v>
      </c>
      <c r="C2" s="8" t="s">
        <v>92</v>
      </c>
      <c r="D2" s="10">
        <v>30</v>
      </c>
      <c r="E2" s="8" t="s">
        <v>93</v>
      </c>
      <c r="F2" s="10">
        <v>375</v>
      </c>
      <c r="G2" s="8" t="s">
        <v>94</v>
      </c>
      <c r="H2" s="10">
        <v>10</v>
      </c>
    </row>
    <row r="3" spans="1:9" ht="14.4">
      <c r="A3" s="8" t="s">
        <v>95</v>
      </c>
      <c r="B3" s="10">
        <v>15</v>
      </c>
      <c r="C3" s="8" t="s">
        <v>96</v>
      </c>
      <c r="D3" s="10">
        <v>50</v>
      </c>
      <c r="E3" s="8" t="s">
        <v>97</v>
      </c>
      <c r="F3" s="10">
        <v>15</v>
      </c>
      <c r="G3" s="8" t="s">
        <v>98</v>
      </c>
      <c r="H3" s="10">
        <v>7</v>
      </c>
    </row>
    <row r="4" spans="1:9" ht="14.4">
      <c r="A4" s="8" t="s">
        <v>99</v>
      </c>
      <c r="B4" s="10">
        <v>13</v>
      </c>
      <c r="C4" s="8" t="s">
        <v>100</v>
      </c>
      <c r="D4" s="10">
        <v>20</v>
      </c>
      <c r="E4" s="8" t="s">
        <v>101</v>
      </c>
      <c r="F4" s="10">
        <f>$F$2*0.2</f>
        <v>75</v>
      </c>
      <c r="G4" s="8" t="s">
        <v>102</v>
      </c>
      <c r="H4" s="10">
        <v>0</v>
      </c>
    </row>
    <row r="5" spans="1:9" ht="14.4">
      <c r="A5" s="8" t="s">
        <v>103</v>
      </c>
      <c r="B5" s="10">
        <v>13</v>
      </c>
      <c r="C5" s="8" t="s">
        <v>104</v>
      </c>
      <c r="D5" s="10">
        <v>30</v>
      </c>
      <c r="E5" s="8" t="s">
        <v>105</v>
      </c>
      <c r="F5" s="10">
        <f>$F$2*0.7</f>
        <v>262.5</v>
      </c>
      <c r="G5" s="8" t="s">
        <v>106</v>
      </c>
      <c r="H5" s="10">
        <v>5</v>
      </c>
    </row>
    <row r="6" spans="1:9" ht="14.4">
      <c r="A6" s="8" t="s">
        <v>107</v>
      </c>
      <c r="B6" s="10">
        <v>11</v>
      </c>
      <c r="C6" s="8" t="s">
        <v>108</v>
      </c>
      <c r="D6" s="10">
        <v>20</v>
      </c>
      <c r="E6" s="8" t="s">
        <v>109</v>
      </c>
      <c r="F6" s="10">
        <f t="shared" ref="F6:F7" si="0">$F$2*0.2</f>
        <v>75</v>
      </c>
      <c r="G6" s="8" t="s">
        <v>110</v>
      </c>
      <c r="H6" s="10">
        <v>2</v>
      </c>
    </row>
    <row r="7" spans="1:9" ht="14.4">
      <c r="A7" s="8" t="s">
        <v>111</v>
      </c>
      <c r="B7" s="10">
        <v>12</v>
      </c>
      <c r="C7" s="8" t="s">
        <v>112</v>
      </c>
      <c r="D7" s="10">
        <v>20</v>
      </c>
      <c r="E7" s="8" t="s">
        <v>113</v>
      </c>
      <c r="F7" s="10">
        <f t="shared" si="0"/>
        <v>75</v>
      </c>
      <c r="G7" s="8" t="s">
        <v>114</v>
      </c>
      <c r="H7" s="10">
        <v>1</v>
      </c>
    </row>
    <row r="8" spans="1:9" ht="14.4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f t="shared" ref="F8:F9" si="1">$F$2*0.25</f>
        <v>93.75</v>
      </c>
      <c r="G8" s="8" t="s">
        <v>118</v>
      </c>
      <c r="H8" s="10">
        <v>0</v>
      </c>
    </row>
    <row r="9" spans="1:9" ht="14.4">
      <c r="A9" s="8" t="s">
        <v>119</v>
      </c>
      <c r="B9" s="10">
        <v>5</v>
      </c>
      <c r="C9" s="8" t="s">
        <v>120</v>
      </c>
      <c r="D9" s="10">
        <v>50</v>
      </c>
      <c r="E9" s="8" t="s">
        <v>121</v>
      </c>
      <c r="F9" s="10">
        <f t="shared" si="1"/>
        <v>93.75</v>
      </c>
      <c r="G9" s="8" t="s">
        <v>122</v>
      </c>
      <c r="H9" s="10">
        <v>1</v>
      </c>
    </row>
    <row r="10" spans="1:9" ht="14.4">
      <c r="A10" s="8" t="s">
        <v>123</v>
      </c>
      <c r="B10" s="10">
        <v>18</v>
      </c>
      <c r="C10" s="8" t="s">
        <v>124</v>
      </c>
      <c r="D10" s="10">
        <v>40</v>
      </c>
      <c r="E10" s="8" t="s">
        <v>125</v>
      </c>
      <c r="F10" s="8" t="s">
        <v>2</v>
      </c>
      <c r="G10" s="8" t="s">
        <v>126</v>
      </c>
      <c r="H10" s="10">
        <v>7</v>
      </c>
    </row>
    <row r="11" spans="1:9" ht="14.4">
      <c r="A11" s="8" t="s">
        <v>127</v>
      </c>
      <c r="B11" s="10">
        <v>10</v>
      </c>
      <c r="C11" s="8" t="s">
        <v>128</v>
      </c>
      <c r="D11" s="10">
        <v>24</v>
      </c>
      <c r="E11" s="8" t="s">
        <v>129</v>
      </c>
      <c r="F11" s="10">
        <v>2</v>
      </c>
      <c r="G11" s="8" t="s">
        <v>130</v>
      </c>
      <c r="H11" s="10">
        <v>7</v>
      </c>
    </row>
    <row r="12" spans="1:9" ht="14.4">
      <c r="A12" s="8" t="s">
        <v>131</v>
      </c>
      <c r="B12" s="10">
        <v>20</v>
      </c>
      <c r="C12" s="8" t="s">
        <v>132</v>
      </c>
      <c r="D12" s="10">
        <v>35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4.4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7</v>
      </c>
    </row>
    <row r="14" spans="1:9" ht="14.4">
      <c r="A14" s="8" t="s">
        <v>140</v>
      </c>
      <c r="B14" s="10">
        <v>28</v>
      </c>
      <c r="C14" s="8" t="s">
        <v>141</v>
      </c>
      <c r="D14" s="10">
        <v>45</v>
      </c>
      <c r="E14" s="8" t="s">
        <v>142</v>
      </c>
      <c r="F14" s="8" t="s">
        <v>143</v>
      </c>
      <c r="G14" s="8" t="s">
        <v>144</v>
      </c>
      <c r="H14" s="10">
        <v>6</v>
      </c>
    </row>
    <row r="15" spans="1:9" ht="14.4">
      <c r="A15" s="8" t="s">
        <v>145</v>
      </c>
      <c r="B15" s="8" t="s">
        <v>146</v>
      </c>
      <c r="C15" s="8" t="s">
        <v>147</v>
      </c>
      <c r="D15" s="10">
        <v>40</v>
      </c>
      <c r="E15" s="8" t="s">
        <v>148</v>
      </c>
      <c r="F15" s="8"/>
      <c r="G15" s="8" t="s">
        <v>149</v>
      </c>
      <c r="H15" s="10">
        <v>1</v>
      </c>
    </row>
    <row r="16" spans="1:9" ht="14.4">
      <c r="A16" s="8" t="s">
        <v>150</v>
      </c>
      <c r="B16" s="10">
        <f>ROUNDUP((B7+B5)/2,0)</f>
        <v>13</v>
      </c>
      <c r="C16" s="8" t="s">
        <v>151</v>
      </c>
      <c r="D16" s="10">
        <v>30</v>
      </c>
      <c r="E16" s="8" t="s">
        <v>152</v>
      </c>
      <c r="F16" s="8"/>
      <c r="G16" s="8" t="s">
        <v>153</v>
      </c>
      <c r="H16" s="10">
        <v>1</v>
      </c>
    </row>
    <row r="17" spans="1:8" ht="14.4">
      <c r="A17" s="8" t="s">
        <v>154</v>
      </c>
      <c r="B17" s="10">
        <f>ROUNDUP((B6+B6+B4)/3,0)</f>
        <v>12</v>
      </c>
      <c r="C17" s="8" t="s">
        <v>155</v>
      </c>
      <c r="D17" s="10">
        <v>50</v>
      </c>
      <c r="E17" s="8" t="s">
        <v>156</v>
      </c>
      <c r="F17" s="10">
        <v>42</v>
      </c>
      <c r="G17" s="8" t="s">
        <v>157</v>
      </c>
      <c r="H17" s="10">
        <v>1</v>
      </c>
    </row>
    <row r="18" spans="1:8" ht="14.4">
      <c r="A18" s="8" t="s">
        <v>158</v>
      </c>
      <c r="B18" s="10">
        <f>ROUNDUP((B5+B4+B5)/3,0)</f>
        <v>13</v>
      </c>
      <c r="C18" s="8" t="s">
        <v>159</v>
      </c>
      <c r="D18" s="10">
        <v>35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4.4">
      <c r="A19" s="8" t="s">
        <v>162</v>
      </c>
      <c r="B19" s="10">
        <f>ROUNDUP(B8+B9,0)</f>
        <v>10</v>
      </c>
      <c r="C19" s="8" t="s">
        <v>163</v>
      </c>
      <c r="D19" s="10">
        <v>35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.4">
      <c r="A20" s="8" t="s">
        <v>166</v>
      </c>
      <c r="B20" s="8" t="s">
        <v>286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4.4">
      <c r="A21" s="8" t="s">
        <v>172</v>
      </c>
      <c r="B21" s="10">
        <v>375</v>
      </c>
      <c r="C21" s="8" t="s">
        <v>173</v>
      </c>
      <c r="D21" s="10">
        <v>30</v>
      </c>
      <c r="E21" s="8" t="s">
        <v>174</v>
      </c>
      <c r="F21" s="10">
        <v>52.5</v>
      </c>
      <c r="G21" s="8" t="s">
        <v>175</v>
      </c>
      <c r="H21" s="8" t="s">
        <v>202</v>
      </c>
    </row>
    <row r="22" spans="1:8" ht="14.4">
      <c r="A22" s="8" t="s">
        <v>176</v>
      </c>
      <c r="B22" s="10">
        <v>15</v>
      </c>
      <c r="C22" s="8" t="s">
        <v>177</v>
      </c>
      <c r="D22" s="10">
        <v>20</v>
      </c>
      <c r="E22" s="8" t="s">
        <v>178</v>
      </c>
      <c r="F22" s="10">
        <v>10.5</v>
      </c>
      <c r="G22" s="8" t="s">
        <v>179</v>
      </c>
      <c r="H22" s="8" t="s">
        <v>202</v>
      </c>
    </row>
    <row r="23" spans="1:8" ht="14.4">
      <c r="A23" s="8" t="s">
        <v>180</v>
      </c>
      <c r="B23" s="10">
        <f>$F$2*0.2</f>
        <v>75</v>
      </c>
      <c r="C23" s="8" t="s">
        <v>181</v>
      </c>
      <c r="D23" s="10">
        <v>20</v>
      </c>
      <c r="E23" s="8" t="s">
        <v>182</v>
      </c>
      <c r="F23" s="10">
        <v>10.5</v>
      </c>
      <c r="G23" s="8" t="s">
        <v>183</v>
      </c>
      <c r="H23" s="8" t="s">
        <v>202</v>
      </c>
    </row>
    <row r="24" spans="1:8" ht="14.4">
      <c r="A24" s="8" t="s">
        <v>184</v>
      </c>
      <c r="B24" s="10">
        <f>$F$2*0.7</f>
        <v>262.5</v>
      </c>
      <c r="C24" s="8" t="s">
        <v>185</v>
      </c>
      <c r="D24" s="10">
        <v>20</v>
      </c>
      <c r="E24" s="8" t="s">
        <v>186</v>
      </c>
      <c r="F24" s="10">
        <v>10.5</v>
      </c>
      <c r="G24" s="8" t="s">
        <v>187</v>
      </c>
      <c r="H24" s="8" t="s">
        <v>202</v>
      </c>
    </row>
    <row r="25" spans="1:8" ht="14.4">
      <c r="A25" s="8" t="s">
        <v>188</v>
      </c>
      <c r="B25" s="10">
        <f t="shared" ref="B25:B26" si="2">$F$2*0.2</f>
        <v>75</v>
      </c>
      <c r="C25" s="8" t="s">
        <v>189</v>
      </c>
      <c r="D25" s="10">
        <v>20</v>
      </c>
      <c r="E25" s="8" t="s">
        <v>190</v>
      </c>
      <c r="F25" s="10">
        <v>10.5</v>
      </c>
      <c r="G25" s="8"/>
      <c r="H25" s="8"/>
    </row>
    <row r="26" spans="1:8" ht="14.4">
      <c r="A26" s="8" t="s">
        <v>191</v>
      </c>
      <c r="B26" s="10">
        <f t="shared" si="2"/>
        <v>75</v>
      </c>
      <c r="C26" s="8" t="s">
        <v>192</v>
      </c>
      <c r="D26" s="10">
        <v>20</v>
      </c>
      <c r="E26" s="8" t="s">
        <v>193</v>
      </c>
      <c r="F26" s="10">
        <v>10.5</v>
      </c>
      <c r="G26" s="8"/>
      <c r="H26" s="8"/>
    </row>
    <row r="27" spans="1:8" ht="14.4">
      <c r="A27" s="8" t="s">
        <v>194</v>
      </c>
      <c r="B27" s="10">
        <f t="shared" ref="B27:B28" si="3">$F$2*0.25</f>
        <v>93.75</v>
      </c>
      <c r="C27" s="8" t="s">
        <v>195</v>
      </c>
      <c r="D27" s="10">
        <v>35</v>
      </c>
      <c r="E27" s="8" t="s">
        <v>196</v>
      </c>
      <c r="F27" s="8"/>
      <c r="G27" s="8"/>
      <c r="H27" s="8"/>
    </row>
    <row r="28" spans="1:8" ht="14.4">
      <c r="A28" s="8" t="s">
        <v>197</v>
      </c>
      <c r="B28" s="10">
        <f t="shared" si="3"/>
        <v>93.75</v>
      </c>
      <c r="C28" s="8"/>
      <c r="D28" s="8"/>
      <c r="E28" s="8"/>
      <c r="F28" s="8"/>
      <c r="G28" s="8"/>
      <c r="H28" s="8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281B4-E358-4CAB-BECD-CC80908DAA12}">
  <dimension ref="A1:I28"/>
  <sheetViews>
    <sheetView workbookViewId="0">
      <selection sqref="A1:I28"/>
    </sheetView>
  </sheetViews>
  <sheetFormatPr defaultRowHeight="13.2"/>
  <sheetData>
    <row r="1" spans="1:9" ht="14.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4">
      <c r="A2" s="8" t="s">
        <v>91</v>
      </c>
      <c r="B2" s="10">
        <v>11</v>
      </c>
      <c r="C2" s="8" t="s">
        <v>92</v>
      </c>
      <c r="D2" s="10">
        <v>45</v>
      </c>
      <c r="E2" s="8" t="s">
        <v>93</v>
      </c>
      <c r="F2" s="10">
        <v>275</v>
      </c>
      <c r="G2" s="8" t="s">
        <v>94</v>
      </c>
      <c r="H2" s="10">
        <v>10</v>
      </c>
    </row>
    <row r="3" spans="1:9" ht="14.4">
      <c r="A3" s="8" t="s">
        <v>95</v>
      </c>
      <c r="B3" s="10">
        <v>11</v>
      </c>
      <c r="C3" s="8" t="s">
        <v>96</v>
      </c>
      <c r="D3" s="10">
        <v>30</v>
      </c>
      <c r="E3" s="8" t="s">
        <v>97</v>
      </c>
      <c r="F3" s="10">
        <v>13</v>
      </c>
      <c r="G3" s="8" t="s">
        <v>98</v>
      </c>
      <c r="H3" s="10">
        <v>7</v>
      </c>
    </row>
    <row r="4" spans="1:9" ht="14.4">
      <c r="A4" s="8" t="s">
        <v>99</v>
      </c>
      <c r="B4" s="10">
        <v>15</v>
      </c>
      <c r="C4" s="8" t="s">
        <v>100</v>
      </c>
      <c r="D4" s="10">
        <v>20</v>
      </c>
      <c r="E4" s="8" t="s">
        <v>101</v>
      </c>
      <c r="F4" s="10">
        <f>$F$2*0.2</f>
        <v>55</v>
      </c>
      <c r="G4" s="8" t="s">
        <v>102</v>
      </c>
      <c r="H4" s="10">
        <v>0</v>
      </c>
    </row>
    <row r="5" spans="1:9" ht="14.4">
      <c r="A5" s="8" t="s">
        <v>103</v>
      </c>
      <c r="B5" s="10">
        <v>11</v>
      </c>
      <c r="C5" s="8" t="s">
        <v>104</v>
      </c>
      <c r="D5" s="10">
        <v>30</v>
      </c>
      <c r="E5" s="8" t="s">
        <v>105</v>
      </c>
      <c r="F5" s="10">
        <f>$F$2*0.7</f>
        <v>192.5</v>
      </c>
      <c r="G5" s="8" t="s">
        <v>106</v>
      </c>
      <c r="H5" s="10">
        <v>5</v>
      </c>
    </row>
    <row r="6" spans="1:9" ht="14.4">
      <c r="A6" s="8" t="s">
        <v>107</v>
      </c>
      <c r="B6" s="10">
        <v>16</v>
      </c>
      <c r="C6" s="8" t="s">
        <v>108</v>
      </c>
      <c r="D6" s="10">
        <v>20</v>
      </c>
      <c r="E6" s="8" t="s">
        <v>109</v>
      </c>
      <c r="F6" s="10">
        <f t="shared" ref="F6:F7" si="0">$F$2*0.2</f>
        <v>55</v>
      </c>
      <c r="G6" s="8" t="s">
        <v>110</v>
      </c>
      <c r="H6" s="10">
        <v>2</v>
      </c>
    </row>
    <row r="7" spans="1:9" ht="14.4">
      <c r="A7" s="8" t="s">
        <v>111</v>
      </c>
      <c r="B7" s="10">
        <v>12</v>
      </c>
      <c r="C7" s="8" t="s">
        <v>112</v>
      </c>
      <c r="D7" s="10">
        <v>30</v>
      </c>
      <c r="E7" s="8" t="s">
        <v>113</v>
      </c>
      <c r="F7" s="10">
        <f t="shared" si="0"/>
        <v>55</v>
      </c>
      <c r="G7" s="8" t="s">
        <v>114</v>
      </c>
      <c r="H7" s="10">
        <v>1</v>
      </c>
    </row>
    <row r="8" spans="1:9" ht="14.4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f t="shared" ref="F8:F9" si="1">$F$2*0.25</f>
        <v>68.75</v>
      </c>
      <c r="G8" s="8" t="s">
        <v>118</v>
      </c>
      <c r="H8" s="10">
        <v>0</v>
      </c>
    </row>
    <row r="9" spans="1:9" ht="14.4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68.75</v>
      </c>
      <c r="G9" s="8" t="s">
        <v>122</v>
      </c>
      <c r="H9" s="10">
        <v>1</v>
      </c>
    </row>
    <row r="10" spans="1:9" ht="14.4">
      <c r="A10" s="8" t="s">
        <v>123</v>
      </c>
      <c r="B10" s="10">
        <v>17</v>
      </c>
      <c r="C10" s="8" t="s">
        <v>124</v>
      </c>
      <c r="D10" s="10">
        <v>20</v>
      </c>
      <c r="E10" s="8" t="s">
        <v>125</v>
      </c>
      <c r="F10" s="8" t="s">
        <v>2</v>
      </c>
      <c r="G10" s="8" t="s">
        <v>126</v>
      </c>
      <c r="H10" s="10">
        <v>7</v>
      </c>
    </row>
    <row r="11" spans="1:9" ht="14.4">
      <c r="A11" s="8" t="s">
        <v>127</v>
      </c>
      <c r="B11" s="10">
        <v>8</v>
      </c>
      <c r="C11" s="8" t="s">
        <v>128</v>
      </c>
      <c r="D11" s="10">
        <v>35</v>
      </c>
      <c r="E11" s="8" t="s">
        <v>129</v>
      </c>
      <c r="F11" s="10">
        <v>2</v>
      </c>
      <c r="G11" s="8" t="s">
        <v>130</v>
      </c>
      <c r="H11" s="10">
        <v>7</v>
      </c>
    </row>
    <row r="12" spans="1:9" ht="14.4">
      <c r="A12" s="8" t="s">
        <v>131</v>
      </c>
      <c r="B12" s="10">
        <v>20</v>
      </c>
      <c r="C12" s="8" t="s">
        <v>132</v>
      </c>
      <c r="D12" s="10">
        <v>35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4.4">
      <c r="A13" s="8" t="s">
        <v>135</v>
      </c>
      <c r="B13" s="10">
        <v>20</v>
      </c>
      <c r="C13" s="8" t="s">
        <v>136</v>
      </c>
      <c r="D13" s="10">
        <v>35</v>
      </c>
      <c r="E13" s="8" t="s">
        <v>137</v>
      </c>
      <c r="F13" s="8" t="s">
        <v>138</v>
      </c>
      <c r="G13" s="8" t="s">
        <v>139</v>
      </c>
      <c r="H13" s="10">
        <v>7</v>
      </c>
    </row>
    <row r="14" spans="1:9" ht="14.4">
      <c r="A14" s="8" t="s">
        <v>140</v>
      </c>
      <c r="B14" s="10">
        <v>28</v>
      </c>
      <c r="C14" s="8" t="s">
        <v>141</v>
      </c>
      <c r="D14" s="10">
        <v>50</v>
      </c>
      <c r="E14" s="8" t="s">
        <v>142</v>
      </c>
      <c r="F14" s="8" t="s">
        <v>143</v>
      </c>
      <c r="G14" s="8" t="s">
        <v>144</v>
      </c>
      <c r="H14" s="10">
        <v>6</v>
      </c>
    </row>
    <row r="15" spans="1:9" ht="14.4">
      <c r="A15" s="8" t="s">
        <v>145</v>
      </c>
      <c r="B15" s="8" t="s">
        <v>146</v>
      </c>
      <c r="C15" s="8" t="s">
        <v>147</v>
      </c>
      <c r="D15" s="10">
        <v>55</v>
      </c>
      <c r="E15" s="8" t="s">
        <v>148</v>
      </c>
      <c r="F15" s="8"/>
      <c r="G15" s="8" t="s">
        <v>149</v>
      </c>
      <c r="H15" s="10">
        <v>1</v>
      </c>
    </row>
    <row r="16" spans="1:9" ht="14.4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</row>
    <row r="17" spans="1:8" ht="14.4">
      <c r="A17" s="8" t="s">
        <v>154</v>
      </c>
      <c r="B17" s="10">
        <f>ROUNDUP((B6+B6+B4)/3,0)</f>
        <v>16</v>
      </c>
      <c r="C17" s="8" t="s">
        <v>155</v>
      </c>
      <c r="D17" s="10">
        <v>55</v>
      </c>
      <c r="E17" s="8" t="s">
        <v>156</v>
      </c>
      <c r="F17" s="10">
        <v>42</v>
      </c>
      <c r="G17" s="8" t="s">
        <v>157</v>
      </c>
      <c r="H17" s="10">
        <v>1</v>
      </c>
    </row>
    <row r="18" spans="1:8" ht="14.4">
      <c r="A18" s="8" t="s">
        <v>158</v>
      </c>
      <c r="B18" s="10">
        <f>ROUNDUP((B5+B4+B5)/3,0)</f>
        <v>13</v>
      </c>
      <c r="C18" s="8" t="s">
        <v>159</v>
      </c>
      <c r="D18" s="10">
        <v>45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4.4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.4">
      <c r="A20" s="8" t="s">
        <v>166</v>
      </c>
      <c r="B20" s="8" t="s">
        <v>286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4.4">
      <c r="A21" s="8" t="s">
        <v>172</v>
      </c>
      <c r="B21" s="10">
        <v>375</v>
      </c>
      <c r="C21" s="8" t="s">
        <v>173</v>
      </c>
      <c r="D21" s="10">
        <v>22</v>
      </c>
      <c r="E21" s="8" t="s">
        <v>174</v>
      </c>
      <c r="F21" s="10">
        <v>43.5</v>
      </c>
      <c r="G21" s="8" t="s">
        <v>175</v>
      </c>
      <c r="H21" s="8" t="s">
        <v>146</v>
      </c>
    </row>
    <row r="22" spans="1:8" ht="14.4">
      <c r="A22" s="8" t="s">
        <v>176</v>
      </c>
      <c r="B22" s="10">
        <v>15</v>
      </c>
      <c r="C22" s="8" t="s">
        <v>177</v>
      </c>
      <c r="D22" s="10">
        <v>20</v>
      </c>
      <c r="E22" s="8" t="s">
        <v>178</v>
      </c>
      <c r="F22" s="10">
        <v>10.5</v>
      </c>
      <c r="G22" s="8" t="s">
        <v>179</v>
      </c>
      <c r="H22" s="8" t="s">
        <v>146</v>
      </c>
    </row>
    <row r="23" spans="1:8" ht="14.4">
      <c r="A23" s="8" t="s">
        <v>180</v>
      </c>
      <c r="B23" s="10">
        <f>$F$2*0.2</f>
        <v>55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202</v>
      </c>
    </row>
    <row r="24" spans="1:8" ht="14.4">
      <c r="A24" s="8" t="s">
        <v>184</v>
      </c>
      <c r="B24" s="10">
        <f>$F$2*0.7</f>
        <v>192.5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202</v>
      </c>
    </row>
    <row r="25" spans="1:8" ht="14.4">
      <c r="A25" s="8" t="s">
        <v>188</v>
      </c>
      <c r="B25" s="10">
        <f t="shared" ref="B25:B26" si="2">$F$2*0.2</f>
        <v>55</v>
      </c>
      <c r="C25" s="8" t="s">
        <v>189</v>
      </c>
      <c r="D25" s="10">
        <v>20</v>
      </c>
      <c r="E25" s="8" t="s">
        <v>190</v>
      </c>
      <c r="F25" s="10">
        <v>10.5</v>
      </c>
      <c r="G25" s="8"/>
      <c r="H25" s="8"/>
    </row>
    <row r="26" spans="1:8" ht="14.4">
      <c r="A26" s="8" t="s">
        <v>191</v>
      </c>
      <c r="B26" s="10">
        <f t="shared" si="2"/>
        <v>55</v>
      </c>
      <c r="C26" s="8" t="s">
        <v>192</v>
      </c>
      <c r="D26" s="10">
        <v>20</v>
      </c>
      <c r="E26" s="8" t="s">
        <v>193</v>
      </c>
      <c r="F26" s="10">
        <v>10.5</v>
      </c>
      <c r="G26" s="8"/>
      <c r="H26" s="8"/>
    </row>
    <row r="27" spans="1:8" ht="14.4">
      <c r="A27" s="8" t="s">
        <v>194</v>
      </c>
      <c r="B27" s="10">
        <f t="shared" ref="B27:B28" si="3">$F$2*0.25</f>
        <v>68.75</v>
      </c>
      <c r="C27" s="8" t="s">
        <v>195</v>
      </c>
      <c r="D27" s="10">
        <v>35</v>
      </c>
      <c r="E27" s="8" t="s">
        <v>196</v>
      </c>
      <c r="F27" s="8"/>
      <c r="G27" s="8"/>
      <c r="H27" s="8"/>
    </row>
    <row r="28" spans="1:8" ht="14.4">
      <c r="A28" s="8" t="s">
        <v>197</v>
      </c>
      <c r="B28" s="10">
        <f t="shared" si="3"/>
        <v>68.75</v>
      </c>
      <c r="C28" s="8"/>
      <c r="D28" s="8"/>
      <c r="E28" s="8"/>
      <c r="F28" s="8"/>
      <c r="G28" s="8"/>
      <c r="H28" s="8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44741-96BC-42C2-BD05-E93F9E5AA971}">
  <dimension ref="A1:I28"/>
  <sheetViews>
    <sheetView workbookViewId="0">
      <selection activeCell="K16" sqref="K16:K17"/>
    </sheetView>
  </sheetViews>
  <sheetFormatPr defaultRowHeight="13.2"/>
  <sheetData>
    <row r="1" spans="1:9" ht="14.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4">
      <c r="A2" s="8" t="s">
        <v>91</v>
      </c>
      <c r="B2" s="10">
        <v>15</v>
      </c>
      <c r="C2" s="8" t="s">
        <v>92</v>
      </c>
      <c r="D2" s="10">
        <v>20</v>
      </c>
      <c r="E2" s="8" t="s">
        <v>93</v>
      </c>
      <c r="F2" s="10">
        <v>325</v>
      </c>
      <c r="G2" s="8" t="s">
        <v>94</v>
      </c>
      <c r="H2" s="10">
        <v>10</v>
      </c>
    </row>
    <row r="3" spans="1:9" ht="14.4">
      <c r="A3" s="8" t="s">
        <v>95</v>
      </c>
      <c r="B3" s="10">
        <v>12</v>
      </c>
      <c r="C3" s="8" t="s">
        <v>96</v>
      </c>
      <c r="D3" s="10">
        <v>35</v>
      </c>
      <c r="E3" s="8" t="s">
        <v>97</v>
      </c>
      <c r="F3" s="10">
        <v>14</v>
      </c>
      <c r="G3" s="8" t="s">
        <v>98</v>
      </c>
      <c r="H3" s="10">
        <v>7</v>
      </c>
    </row>
    <row r="4" spans="1:9" ht="14.4">
      <c r="A4" s="8" t="s">
        <v>99</v>
      </c>
      <c r="B4" s="10">
        <v>12</v>
      </c>
      <c r="C4" s="8" t="s">
        <v>100</v>
      </c>
      <c r="D4" s="10">
        <v>40</v>
      </c>
      <c r="E4" s="8" t="s">
        <v>101</v>
      </c>
      <c r="F4" s="10">
        <f>$F$2*0.2</f>
        <v>65</v>
      </c>
      <c r="G4" s="8" t="s">
        <v>102</v>
      </c>
      <c r="H4" s="10">
        <v>0</v>
      </c>
    </row>
    <row r="5" spans="1:9" ht="14.4">
      <c r="A5" s="8" t="s">
        <v>103</v>
      </c>
      <c r="B5" s="10">
        <v>14</v>
      </c>
      <c r="C5" s="8" t="s">
        <v>104</v>
      </c>
      <c r="D5" s="10">
        <v>30</v>
      </c>
      <c r="E5" s="8" t="s">
        <v>105</v>
      </c>
      <c r="F5" s="10">
        <f>$F$2*0.7</f>
        <v>227.49999999999997</v>
      </c>
      <c r="G5" s="8" t="s">
        <v>106</v>
      </c>
      <c r="H5" s="10">
        <v>5</v>
      </c>
    </row>
    <row r="6" spans="1:9" ht="14.4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0">
        <f t="shared" ref="F6:F7" si="0">$F$2*0.2</f>
        <v>65</v>
      </c>
      <c r="G6" s="8" t="s">
        <v>110</v>
      </c>
      <c r="H6" s="10">
        <v>1</v>
      </c>
    </row>
    <row r="7" spans="1:9" ht="14.4">
      <c r="A7" s="8" t="s">
        <v>111</v>
      </c>
      <c r="B7" s="10">
        <v>12</v>
      </c>
      <c r="C7" s="8" t="s">
        <v>112</v>
      </c>
      <c r="D7" s="10">
        <v>20</v>
      </c>
      <c r="E7" s="8" t="s">
        <v>113</v>
      </c>
      <c r="F7" s="10">
        <f t="shared" si="0"/>
        <v>65</v>
      </c>
      <c r="G7" s="8" t="s">
        <v>114</v>
      </c>
      <c r="H7" s="10">
        <v>1</v>
      </c>
    </row>
    <row r="8" spans="1:9" ht="14.4">
      <c r="A8" s="8" t="s">
        <v>115</v>
      </c>
      <c r="B8" s="10">
        <v>4</v>
      </c>
      <c r="C8" s="8" t="s">
        <v>116</v>
      </c>
      <c r="D8" s="10">
        <v>30</v>
      </c>
      <c r="E8" s="8" t="s">
        <v>117</v>
      </c>
      <c r="F8" s="10">
        <f t="shared" ref="F8:F9" si="1">$F$2*0.25</f>
        <v>81.25</v>
      </c>
      <c r="G8" s="8" t="s">
        <v>118</v>
      </c>
      <c r="H8" s="10">
        <v>0</v>
      </c>
    </row>
    <row r="9" spans="1:9" ht="14.4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81.25</v>
      </c>
      <c r="G9" s="8" t="s">
        <v>122</v>
      </c>
      <c r="H9" s="10">
        <v>1</v>
      </c>
    </row>
    <row r="10" spans="1:9" ht="14.4">
      <c r="A10" s="8" t="s">
        <v>123</v>
      </c>
      <c r="B10" s="10">
        <v>18</v>
      </c>
      <c r="C10" s="8" t="s">
        <v>124</v>
      </c>
      <c r="D10" s="10">
        <v>20</v>
      </c>
      <c r="E10" s="8" t="s">
        <v>125</v>
      </c>
      <c r="F10" s="8" t="s">
        <v>2</v>
      </c>
      <c r="G10" s="8" t="s">
        <v>126</v>
      </c>
      <c r="H10" s="10">
        <v>7</v>
      </c>
    </row>
    <row r="11" spans="1:9" ht="14.4">
      <c r="A11" s="8" t="s">
        <v>127</v>
      </c>
      <c r="B11" s="10">
        <v>11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7</v>
      </c>
    </row>
    <row r="12" spans="1:9" ht="14.4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4.4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211</v>
      </c>
      <c r="G13" s="8" t="s">
        <v>139</v>
      </c>
      <c r="H13" s="10">
        <v>7</v>
      </c>
    </row>
    <row r="14" spans="1:9" ht="14.4">
      <c r="A14" s="8" t="s">
        <v>140</v>
      </c>
      <c r="B14" s="10">
        <v>28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6</v>
      </c>
    </row>
    <row r="15" spans="1:9" ht="14.4">
      <c r="A15" s="8" t="s">
        <v>145</v>
      </c>
      <c r="B15" s="8" t="s">
        <v>146</v>
      </c>
      <c r="C15" s="8" t="s">
        <v>147</v>
      </c>
      <c r="D15" s="10">
        <v>30</v>
      </c>
      <c r="E15" s="8" t="s">
        <v>148</v>
      </c>
      <c r="F15" s="8"/>
      <c r="G15" s="8" t="s">
        <v>149</v>
      </c>
      <c r="H15" s="10">
        <v>1</v>
      </c>
    </row>
    <row r="16" spans="1:9" ht="14.4">
      <c r="A16" s="8" t="s">
        <v>150</v>
      </c>
      <c r="B16" s="10">
        <f>ROUNDUP((B7+B5)/2,0)</f>
        <v>13</v>
      </c>
      <c r="C16" s="8" t="s">
        <v>151</v>
      </c>
      <c r="D16" s="10">
        <v>30</v>
      </c>
      <c r="E16" s="8" t="s">
        <v>152</v>
      </c>
      <c r="F16" s="8"/>
      <c r="G16" s="8" t="s">
        <v>153</v>
      </c>
      <c r="H16" s="10">
        <v>1</v>
      </c>
    </row>
    <row r="17" spans="1:8" ht="14.4">
      <c r="A17" s="8" t="s">
        <v>154</v>
      </c>
      <c r="B17" s="10">
        <f>ROUNDUP((B6+B6+B4)/3,0)</f>
        <v>10</v>
      </c>
      <c r="C17" s="8" t="s">
        <v>155</v>
      </c>
      <c r="D17" s="10">
        <v>25</v>
      </c>
      <c r="E17" s="8" t="s">
        <v>156</v>
      </c>
      <c r="F17" s="10">
        <v>24</v>
      </c>
      <c r="G17" s="8" t="s">
        <v>157</v>
      </c>
      <c r="H17" s="10">
        <v>1</v>
      </c>
    </row>
    <row r="18" spans="1:8" ht="14.4">
      <c r="A18" s="8" t="s">
        <v>158</v>
      </c>
      <c r="B18" s="10">
        <f>ROUNDUP((B5+B4+B5)/3,0)</f>
        <v>14</v>
      </c>
      <c r="C18" s="8" t="s">
        <v>159</v>
      </c>
      <c r="D18" s="10">
        <v>30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4.4">
      <c r="A19" s="8" t="s">
        <v>162</v>
      </c>
      <c r="B19" s="10">
        <f>ROUNDUP(B8+B9,0)</f>
        <v>9</v>
      </c>
      <c r="C19" s="8" t="s">
        <v>163</v>
      </c>
      <c r="D19" s="10">
        <v>40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.4">
      <c r="A20" s="8" t="s">
        <v>166</v>
      </c>
      <c r="B20" s="8" t="s">
        <v>286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4.4">
      <c r="A21" s="8" t="s">
        <v>172</v>
      </c>
      <c r="B21" s="10">
        <v>375</v>
      </c>
      <c r="C21" s="8" t="s">
        <v>173</v>
      </c>
      <c r="D21" s="10">
        <v>35</v>
      </c>
      <c r="E21" s="8" t="s">
        <v>174</v>
      </c>
      <c r="F21" s="10">
        <v>43.5</v>
      </c>
      <c r="G21" s="8" t="s">
        <v>175</v>
      </c>
      <c r="H21" s="8" t="s">
        <v>146</v>
      </c>
    </row>
    <row r="22" spans="1:8" ht="14.4">
      <c r="A22" s="8" t="s">
        <v>176</v>
      </c>
      <c r="B22" s="10">
        <v>15</v>
      </c>
      <c r="C22" s="8" t="s">
        <v>177</v>
      </c>
      <c r="D22" s="10">
        <v>20</v>
      </c>
      <c r="E22" s="8" t="s">
        <v>178</v>
      </c>
      <c r="F22" s="10">
        <v>10.5</v>
      </c>
      <c r="G22" s="8" t="s">
        <v>179</v>
      </c>
      <c r="H22" s="8" t="s">
        <v>146</v>
      </c>
    </row>
    <row r="23" spans="1:8" ht="14.4">
      <c r="A23" s="8" t="s">
        <v>180</v>
      </c>
      <c r="B23" s="10">
        <f>$F$2*0.2</f>
        <v>65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202</v>
      </c>
    </row>
    <row r="24" spans="1:8" ht="14.4">
      <c r="A24" s="8" t="s">
        <v>184</v>
      </c>
      <c r="B24" s="10">
        <f>$F$2*0.7</f>
        <v>227.49999999999997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202</v>
      </c>
    </row>
    <row r="25" spans="1:8" ht="14.4">
      <c r="A25" s="8" t="s">
        <v>188</v>
      </c>
      <c r="B25" s="10">
        <f t="shared" ref="B25:B26" si="2">$F$2*0.2</f>
        <v>65</v>
      </c>
      <c r="C25" s="8" t="s">
        <v>189</v>
      </c>
      <c r="D25" s="10">
        <v>20</v>
      </c>
      <c r="E25" s="8" t="s">
        <v>190</v>
      </c>
      <c r="F25" s="10">
        <v>10.5</v>
      </c>
      <c r="G25" s="8"/>
      <c r="H25" s="8"/>
    </row>
    <row r="26" spans="1:8" ht="14.4">
      <c r="A26" s="8" t="s">
        <v>191</v>
      </c>
      <c r="B26" s="10">
        <f t="shared" si="2"/>
        <v>65</v>
      </c>
      <c r="C26" s="8" t="s">
        <v>192</v>
      </c>
      <c r="D26" s="10">
        <v>20</v>
      </c>
      <c r="E26" s="8" t="s">
        <v>193</v>
      </c>
      <c r="F26" s="10">
        <v>10.5</v>
      </c>
      <c r="G26" s="8"/>
      <c r="H26" s="8"/>
    </row>
    <row r="27" spans="1:8" ht="14.4">
      <c r="A27" s="8" t="s">
        <v>194</v>
      </c>
      <c r="B27" s="10">
        <f t="shared" ref="B27:B28" si="3">$F$2*0.25</f>
        <v>81.25</v>
      </c>
      <c r="C27" s="8" t="s">
        <v>195</v>
      </c>
      <c r="D27" s="10">
        <v>30</v>
      </c>
      <c r="E27" s="8" t="s">
        <v>196</v>
      </c>
      <c r="F27" s="8"/>
      <c r="G27" s="8"/>
      <c r="H27" s="8"/>
    </row>
    <row r="28" spans="1:8" ht="14.4">
      <c r="A28" s="8" t="s">
        <v>197</v>
      </c>
      <c r="B28" s="10">
        <f t="shared" si="3"/>
        <v>81.25</v>
      </c>
      <c r="C28" s="8"/>
      <c r="D28" s="8"/>
      <c r="E28" s="8"/>
      <c r="F28" s="8"/>
      <c r="G28" s="8"/>
      <c r="H28" s="8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337E5-84BF-4B60-BB8A-2507A3028C16}">
  <dimension ref="A1:I28"/>
  <sheetViews>
    <sheetView tabSelected="1" workbookViewId="0">
      <selection activeCell="L14" sqref="L14"/>
    </sheetView>
  </sheetViews>
  <sheetFormatPr defaultRowHeight="13.2"/>
  <sheetData>
    <row r="1" spans="1:9" ht="14.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4">
      <c r="A2" s="8" t="s">
        <v>91</v>
      </c>
      <c r="B2" s="10">
        <v>13</v>
      </c>
      <c r="C2" s="8" t="s">
        <v>92</v>
      </c>
      <c r="D2" s="10">
        <v>25</v>
      </c>
      <c r="E2" s="8" t="s">
        <v>93</v>
      </c>
      <c r="F2" s="10">
        <v>375</v>
      </c>
      <c r="G2" s="8" t="s">
        <v>94</v>
      </c>
      <c r="H2" s="10">
        <v>10</v>
      </c>
    </row>
    <row r="3" spans="1:9" ht="14.4">
      <c r="A3" s="8" t="s">
        <v>95</v>
      </c>
      <c r="B3" s="10">
        <v>15</v>
      </c>
      <c r="C3" s="8" t="s">
        <v>96</v>
      </c>
      <c r="D3" s="10">
        <v>45</v>
      </c>
      <c r="E3" s="8" t="s">
        <v>97</v>
      </c>
      <c r="F3" s="10">
        <v>15</v>
      </c>
      <c r="G3" s="8" t="s">
        <v>98</v>
      </c>
      <c r="H3" s="10">
        <v>10</v>
      </c>
    </row>
    <row r="4" spans="1:9" ht="14.4">
      <c r="A4" s="8" t="s">
        <v>99</v>
      </c>
      <c r="B4" s="10">
        <v>14</v>
      </c>
      <c r="C4" s="8" t="s">
        <v>100</v>
      </c>
      <c r="D4" s="10">
        <v>27</v>
      </c>
      <c r="E4" s="8" t="s">
        <v>101</v>
      </c>
      <c r="F4" s="10">
        <f>$F$2*0.2</f>
        <v>75</v>
      </c>
      <c r="G4" s="8" t="s">
        <v>102</v>
      </c>
      <c r="H4" s="10">
        <v>0</v>
      </c>
    </row>
    <row r="5" spans="1:9" ht="14.4">
      <c r="A5" s="8" t="s">
        <v>103</v>
      </c>
      <c r="B5" s="10">
        <v>14</v>
      </c>
      <c r="C5" s="8" t="s">
        <v>104</v>
      </c>
      <c r="D5" s="10">
        <v>25</v>
      </c>
      <c r="E5" s="8" t="s">
        <v>105</v>
      </c>
      <c r="F5" s="10">
        <f>$F$2*0.7</f>
        <v>262.5</v>
      </c>
      <c r="G5" s="8" t="s">
        <v>106</v>
      </c>
      <c r="H5" s="10">
        <v>5</v>
      </c>
    </row>
    <row r="6" spans="1:9" ht="14.4">
      <c r="A6" s="8" t="s">
        <v>107</v>
      </c>
      <c r="B6" s="10">
        <v>11</v>
      </c>
      <c r="C6" s="8" t="s">
        <v>108</v>
      </c>
      <c r="D6" s="10">
        <v>20</v>
      </c>
      <c r="E6" s="8" t="s">
        <v>109</v>
      </c>
      <c r="F6" s="10">
        <f t="shared" ref="F6:F7" si="0">$F$2*0.2</f>
        <v>75</v>
      </c>
      <c r="G6" s="8" t="s">
        <v>110</v>
      </c>
      <c r="H6" s="10">
        <v>2</v>
      </c>
    </row>
    <row r="7" spans="1:9" ht="14.4">
      <c r="A7" s="8" t="s">
        <v>111</v>
      </c>
      <c r="B7" s="10">
        <v>13</v>
      </c>
      <c r="C7" s="8" t="s">
        <v>112</v>
      </c>
      <c r="D7" s="10">
        <v>20</v>
      </c>
      <c r="E7" s="8" t="s">
        <v>113</v>
      </c>
      <c r="F7" s="10">
        <f t="shared" si="0"/>
        <v>75</v>
      </c>
      <c r="G7" s="8" t="s">
        <v>114</v>
      </c>
      <c r="H7" s="10">
        <v>1</v>
      </c>
    </row>
    <row r="8" spans="1:9" ht="14.4">
      <c r="A8" s="8" t="s">
        <v>115</v>
      </c>
      <c r="B8" s="10">
        <v>5</v>
      </c>
      <c r="C8" s="8" t="s">
        <v>116</v>
      </c>
      <c r="D8" s="10">
        <v>27</v>
      </c>
      <c r="E8" s="8" t="s">
        <v>117</v>
      </c>
      <c r="F8" s="10">
        <f t="shared" ref="F8:F9" si="1">$F$2*0.25</f>
        <v>93.75</v>
      </c>
      <c r="G8" s="8" t="s">
        <v>118</v>
      </c>
      <c r="H8" s="10">
        <v>0</v>
      </c>
    </row>
    <row r="9" spans="1:9" ht="14.4">
      <c r="A9" s="8" t="s">
        <v>119</v>
      </c>
      <c r="B9" s="10">
        <v>5</v>
      </c>
      <c r="C9" s="8" t="s">
        <v>120</v>
      </c>
      <c r="D9" s="10">
        <v>45</v>
      </c>
      <c r="E9" s="8" t="s">
        <v>121</v>
      </c>
      <c r="F9" s="10">
        <f t="shared" si="1"/>
        <v>93.75</v>
      </c>
      <c r="G9" s="8" t="s">
        <v>122</v>
      </c>
      <c r="H9" s="10">
        <v>1</v>
      </c>
    </row>
    <row r="10" spans="1:9" ht="14.4">
      <c r="A10" s="8" t="s">
        <v>123</v>
      </c>
      <c r="B10" s="10">
        <v>19</v>
      </c>
      <c r="C10" s="8" t="s">
        <v>124</v>
      </c>
      <c r="D10" s="10">
        <v>32</v>
      </c>
      <c r="E10" s="8" t="s">
        <v>125</v>
      </c>
      <c r="F10" s="8" t="s">
        <v>2</v>
      </c>
      <c r="G10" s="8" t="s">
        <v>126</v>
      </c>
      <c r="H10" s="10">
        <v>7</v>
      </c>
    </row>
    <row r="11" spans="1:9" ht="14.4">
      <c r="A11" s="8" t="s">
        <v>127</v>
      </c>
      <c r="B11" s="10">
        <v>10</v>
      </c>
      <c r="C11" s="8" t="s">
        <v>128</v>
      </c>
      <c r="D11" s="10">
        <v>35</v>
      </c>
      <c r="E11" s="8" t="s">
        <v>129</v>
      </c>
      <c r="F11" s="10">
        <v>2</v>
      </c>
      <c r="G11" s="8" t="s">
        <v>130</v>
      </c>
      <c r="H11" s="10">
        <v>7</v>
      </c>
    </row>
    <row r="12" spans="1:9" ht="14.4">
      <c r="A12" s="8" t="s">
        <v>131</v>
      </c>
      <c r="B12" s="10">
        <v>20</v>
      </c>
      <c r="C12" s="8" t="s">
        <v>132</v>
      </c>
      <c r="D12" s="10">
        <v>40</v>
      </c>
      <c r="E12" s="8" t="s">
        <v>133</v>
      </c>
      <c r="F12" s="10">
        <v>2</v>
      </c>
      <c r="G12" s="8" t="s">
        <v>134</v>
      </c>
      <c r="H12" s="10">
        <v>7</v>
      </c>
    </row>
    <row r="13" spans="1:9" ht="14.4">
      <c r="A13" s="8" t="s">
        <v>135</v>
      </c>
      <c r="B13" s="10">
        <v>20</v>
      </c>
      <c r="C13" s="8" t="s">
        <v>136</v>
      </c>
      <c r="D13" s="10">
        <v>40</v>
      </c>
      <c r="E13" s="8" t="s">
        <v>137</v>
      </c>
      <c r="F13" s="8" t="s">
        <v>138</v>
      </c>
      <c r="G13" s="8" t="s">
        <v>139</v>
      </c>
      <c r="H13" s="10">
        <v>7</v>
      </c>
    </row>
    <row r="14" spans="1:9" ht="14.4">
      <c r="A14" s="8" t="s">
        <v>140</v>
      </c>
      <c r="B14" s="10">
        <v>28</v>
      </c>
      <c r="C14" s="8" t="s">
        <v>141</v>
      </c>
      <c r="D14" s="10">
        <v>35</v>
      </c>
      <c r="E14" s="8" t="s">
        <v>142</v>
      </c>
      <c r="F14" s="8" t="s">
        <v>138</v>
      </c>
      <c r="G14" s="8" t="s">
        <v>144</v>
      </c>
      <c r="H14" s="10">
        <v>6</v>
      </c>
    </row>
    <row r="15" spans="1:9" ht="14.4">
      <c r="A15" s="8" t="s">
        <v>145</v>
      </c>
      <c r="B15" s="8" t="s">
        <v>146</v>
      </c>
      <c r="C15" s="8" t="s">
        <v>147</v>
      </c>
      <c r="D15" s="10">
        <v>37</v>
      </c>
      <c r="E15" s="8" t="s">
        <v>148</v>
      </c>
      <c r="F15" s="8"/>
      <c r="G15" s="8" t="s">
        <v>149</v>
      </c>
      <c r="H15" s="10">
        <v>1</v>
      </c>
    </row>
    <row r="16" spans="1:9" ht="14.4">
      <c r="A16" s="8" t="s">
        <v>150</v>
      </c>
      <c r="B16" s="10">
        <f>ROUNDUP((B7+B5)/2,0)</f>
        <v>14</v>
      </c>
      <c r="C16" s="8" t="s">
        <v>151</v>
      </c>
      <c r="D16" s="10">
        <v>30</v>
      </c>
      <c r="E16" s="8" t="s">
        <v>152</v>
      </c>
      <c r="F16" s="8"/>
      <c r="G16" s="8" t="s">
        <v>153</v>
      </c>
      <c r="H16" s="10">
        <v>1</v>
      </c>
    </row>
    <row r="17" spans="1:8" ht="14.4">
      <c r="A17" s="8" t="s">
        <v>154</v>
      </c>
      <c r="B17" s="10">
        <f>ROUNDUP((B6+B6+B4)/3,0)</f>
        <v>12</v>
      </c>
      <c r="C17" s="8" t="s">
        <v>155</v>
      </c>
      <c r="D17" s="10">
        <v>30</v>
      </c>
      <c r="E17" s="8" t="s">
        <v>156</v>
      </c>
      <c r="F17" s="10">
        <v>42</v>
      </c>
      <c r="G17" s="8" t="s">
        <v>157</v>
      </c>
      <c r="H17" s="10">
        <v>1</v>
      </c>
    </row>
    <row r="18" spans="1:8" ht="14.4">
      <c r="A18" s="8" t="s">
        <v>158</v>
      </c>
      <c r="B18" s="10">
        <f>ROUNDUP((B5+B4+B5)/3,0)</f>
        <v>14</v>
      </c>
      <c r="C18" s="8" t="s">
        <v>159</v>
      </c>
      <c r="D18" s="10">
        <v>28</v>
      </c>
      <c r="E18" s="8" t="s">
        <v>160</v>
      </c>
      <c r="F18" s="10">
        <v>30</v>
      </c>
      <c r="G18" s="8" t="s">
        <v>161</v>
      </c>
      <c r="H18" s="10">
        <v>1</v>
      </c>
    </row>
    <row r="19" spans="1:8" ht="14.4">
      <c r="A19" s="8" t="s">
        <v>162</v>
      </c>
      <c r="B19" s="10">
        <f>ROUNDUP(B8+B9,0)</f>
        <v>10</v>
      </c>
      <c r="C19" s="8" t="s">
        <v>163</v>
      </c>
      <c r="D19" s="10">
        <v>27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4.4">
      <c r="A20" s="8" t="s">
        <v>166</v>
      </c>
      <c r="B20" s="8" t="s">
        <v>286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4.4">
      <c r="A21" s="8" t="s">
        <v>172</v>
      </c>
      <c r="B21" s="10">
        <v>375</v>
      </c>
      <c r="C21" s="8" t="s">
        <v>173</v>
      </c>
      <c r="D21" s="10">
        <v>30</v>
      </c>
      <c r="E21" s="8" t="s">
        <v>174</v>
      </c>
      <c r="F21" s="10">
        <v>52.5</v>
      </c>
      <c r="G21" s="8" t="s">
        <v>175</v>
      </c>
      <c r="H21" s="8" t="s">
        <v>202</v>
      </c>
    </row>
    <row r="22" spans="1:8" ht="14.4">
      <c r="A22" s="8" t="s">
        <v>176</v>
      </c>
      <c r="B22" s="10">
        <v>15</v>
      </c>
      <c r="C22" s="8" t="s">
        <v>177</v>
      </c>
      <c r="D22" s="10">
        <v>20</v>
      </c>
      <c r="E22" s="8" t="s">
        <v>178</v>
      </c>
      <c r="F22" s="10">
        <v>10.5</v>
      </c>
      <c r="G22" s="8" t="s">
        <v>179</v>
      </c>
      <c r="H22" s="8" t="s">
        <v>202</v>
      </c>
    </row>
    <row r="23" spans="1:8" ht="14.4">
      <c r="A23" s="8" t="s">
        <v>180</v>
      </c>
      <c r="B23" s="10">
        <f>$F$2*0.2</f>
        <v>75</v>
      </c>
      <c r="C23" s="8" t="s">
        <v>181</v>
      </c>
      <c r="D23" s="10">
        <v>20</v>
      </c>
      <c r="E23" s="8" t="s">
        <v>182</v>
      </c>
      <c r="F23" s="10">
        <v>10.5</v>
      </c>
      <c r="G23" s="8" t="s">
        <v>183</v>
      </c>
      <c r="H23" s="8" t="s">
        <v>202</v>
      </c>
    </row>
    <row r="24" spans="1:8" ht="14.4">
      <c r="A24" s="8" t="s">
        <v>184</v>
      </c>
      <c r="B24" s="10">
        <f>$F$2*0.7</f>
        <v>262.5</v>
      </c>
      <c r="C24" s="8" t="s">
        <v>185</v>
      </c>
      <c r="D24" s="10">
        <v>20</v>
      </c>
      <c r="E24" s="8" t="s">
        <v>186</v>
      </c>
      <c r="F24" s="10">
        <v>10.5</v>
      </c>
      <c r="G24" s="8" t="s">
        <v>187</v>
      </c>
      <c r="H24" s="8" t="s">
        <v>202</v>
      </c>
    </row>
    <row r="25" spans="1:8" ht="14.4">
      <c r="A25" s="8" t="s">
        <v>188</v>
      </c>
      <c r="B25" s="10">
        <f t="shared" ref="B25:B26" si="2">$F$2*0.2</f>
        <v>75</v>
      </c>
      <c r="C25" s="8" t="s">
        <v>189</v>
      </c>
      <c r="D25" s="10">
        <v>20</v>
      </c>
      <c r="E25" s="8" t="s">
        <v>190</v>
      </c>
      <c r="F25" s="10">
        <v>10.5</v>
      </c>
      <c r="G25" s="8"/>
      <c r="H25" s="8"/>
    </row>
    <row r="26" spans="1:8" ht="14.4">
      <c r="A26" s="8" t="s">
        <v>191</v>
      </c>
      <c r="B26" s="10">
        <f t="shared" si="2"/>
        <v>75</v>
      </c>
      <c r="C26" s="8" t="s">
        <v>192</v>
      </c>
      <c r="D26" s="10">
        <v>30</v>
      </c>
      <c r="E26" s="8" t="s">
        <v>193</v>
      </c>
      <c r="F26" s="10">
        <v>10.5</v>
      </c>
      <c r="G26" s="8"/>
      <c r="H26" s="8"/>
    </row>
    <row r="27" spans="1:8" ht="14.4">
      <c r="A27" s="8" t="s">
        <v>194</v>
      </c>
      <c r="B27" s="10">
        <f t="shared" ref="B27:B28" si="3">$F$2*0.25</f>
        <v>93.75</v>
      </c>
      <c r="C27" s="8" t="s">
        <v>195</v>
      </c>
      <c r="D27" s="10">
        <v>45</v>
      </c>
      <c r="E27" s="8" t="s">
        <v>196</v>
      </c>
      <c r="F27" s="8"/>
      <c r="G27" s="8"/>
      <c r="H27" s="8"/>
    </row>
    <row r="28" spans="1:8" ht="14.4">
      <c r="A28" s="8" t="s">
        <v>197</v>
      </c>
      <c r="B28" s="10">
        <f t="shared" si="3"/>
        <v>93.75</v>
      </c>
      <c r="C28" s="8"/>
      <c r="D28" s="8"/>
      <c r="E28" s="8"/>
      <c r="F28" s="8"/>
      <c r="G28" s="8"/>
      <c r="H28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>
      <selection activeCell="H4" sqref="H4"/>
    </sheetView>
  </sheetViews>
  <sheetFormatPr defaultColWidth="11.5546875" defaultRowHeight="13.2"/>
  <sheetData>
    <row r="1" spans="1:9" ht="14.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4">
      <c r="A2" s="8" t="s">
        <v>91</v>
      </c>
      <c r="B2" s="10">
        <v>11</v>
      </c>
      <c r="C2" s="8" t="s">
        <v>92</v>
      </c>
      <c r="D2" s="10">
        <v>20</v>
      </c>
      <c r="E2" s="8" t="s">
        <v>93</v>
      </c>
      <c r="F2" s="10">
        <v>225</v>
      </c>
      <c r="G2" s="8" t="s">
        <v>94</v>
      </c>
      <c r="H2" s="10">
        <v>6</v>
      </c>
      <c r="I2" s="6"/>
    </row>
    <row r="3" spans="1:9" ht="14.4">
      <c r="A3" s="8" t="s">
        <v>95</v>
      </c>
      <c r="B3" s="10">
        <v>12</v>
      </c>
      <c r="C3" s="8" t="s">
        <v>96</v>
      </c>
      <c r="D3" s="10">
        <v>26</v>
      </c>
      <c r="E3" s="8" t="s">
        <v>97</v>
      </c>
      <c r="F3" s="10">
        <v>10</v>
      </c>
      <c r="G3" s="8" t="s">
        <v>98</v>
      </c>
      <c r="H3" s="10">
        <v>7</v>
      </c>
      <c r="I3" s="6"/>
    </row>
    <row r="4" spans="1:9" ht="14.4">
      <c r="A4" s="8" t="s">
        <v>99</v>
      </c>
      <c r="B4" s="10">
        <v>10</v>
      </c>
      <c r="C4" s="8" t="s">
        <v>100</v>
      </c>
      <c r="D4" s="10">
        <v>23</v>
      </c>
      <c r="E4" s="8" t="s">
        <v>101</v>
      </c>
      <c r="F4" s="10">
        <f>$F$2*0.2</f>
        <v>45</v>
      </c>
      <c r="G4" s="8" t="s">
        <v>102</v>
      </c>
      <c r="H4" s="10">
        <v>5</v>
      </c>
      <c r="I4" s="6"/>
    </row>
    <row r="5" spans="1:9" ht="14.4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157.5</v>
      </c>
      <c r="G5" s="8" t="s">
        <v>106</v>
      </c>
      <c r="H5" s="10">
        <v>0</v>
      </c>
      <c r="I5" s="6"/>
    </row>
    <row r="6" spans="1:9" ht="14.4">
      <c r="A6" s="8" t="s">
        <v>107</v>
      </c>
      <c r="B6" s="10">
        <v>11</v>
      </c>
      <c r="C6" s="8" t="s">
        <v>108</v>
      </c>
      <c r="D6" s="10">
        <v>44</v>
      </c>
      <c r="E6" s="8" t="s">
        <v>109</v>
      </c>
      <c r="F6" s="10">
        <f t="shared" ref="F6:F7" si="0">$F$2*0.2</f>
        <v>45</v>
      </c>
      <c r="G6" s="8" t="s">
        <v>110</v>
      </c>
      <c r="H6" s="10">
        <v>1</v>
      </c>
      <c r="I6" s="6"/>
    </row>
    <row r="7" spans="1:9" ht="14.4">
      <c r="A7" s="8" t="s">
        <v>111</v>
      </c>
      <c r="B7" s="10">
        <v>13</v>
      </c>
      <c r="C7" s="8" t="s">
        <v>112</v>
      </c>
      <c r="D7" s="10">
        <v>31</v>
      </c>
      <c r="E7" s="8" t="s">
        <v>113</v>
      </c>
      <c r="F7" s="10">
        <f t="shared" si="0"/>
        <v>45</v>
      </c>
      <c r="G7" s="8" t="s">
        <v>114</v>
      </c>
      <c r="H7" s="10">
        <v>1</v>
      </c>
      <c r="I7" s="6"/>
    </row>
    <row r="8" spans="1:9" ht="14.4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56.25</v>
      </c>
      <c r="G8" s="8" t="s">
        <v>118</v>
      </c>
      <c r="H8" s="10">
        <v>0</v>
      </c>
      <c r="I8" s="6"/>
    </row>
    <row r="9" spans="1:9" ht="14.4">
      <c r="A9" s="8" t="s">
        <v>119</v>
      </c>
      <c r="B9" s="10">
        <v>5</v>
      </c>
      <c r="C9" s="8" t="s">
        <v>120</v>
      </c>
      <c r="D9" s="10">
        <v>25</v>
      </c>
      <c r="E9" s="8" t="s">
        <v>121</v>
      </c>
      <c r="F9" s="10">
        <f t="shared" si="1"/>
        <v>56.25</v>
      </c>
      <c r="G9" s="8" t="s">
        <v>122</v>
      </c>
      <c r="H9" s="10">
        <v>0</v>
      </c>
      <c r="I9" s="6"/>
    </row>
    <row r="10" spans="1:9" ht="14.4">
      <c r="A10" s="8" t="s">
        <v>123</v>
      </c>
      <c r="B10" s="10">
        <f>ROUNDUP((B8+B5+B7+B9)/2,0)</f>
        <v>17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4.4">
      <c r="A11" s="8" t="s">
        <v>127</v>
      </c>
      <c r="B11" s="10">
        <v>8</v>
      </c>
      <c r="C11" s="8" t="s">
        <v>128</v>
      </c>
      <c r="D11" s="10">
        <v>22</v>
      </c>
      <c r="E11" s="8" t="s">
        <v>129</v>
      </c>
      <c r="F11" s="10">
        <v>2</v>
      </c>
      <c r="G11" s="8" t="s">
        <v>130</v>
      </c>
      <c r="H11" s="10">
        <v>5</v>
      </c>
      <c r="I11" s="6"/>
    </row>
    <row r="12" spans="1:9" ht="14.4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4.4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143</v>
      </c>
      <c r="G13" s="8" t="s">
        <v>139</v>
      </c>
      <c r="H13" s="10">
        <v>5</v>
      </c>
      <c r="I13" s="6"/>
    </row>
    <row r="14" spans="1:9" ht="14.4">
      <c r="A14" s="8" t="s">
        <v>140</v>
      </c>
      <c r="B14" s="10">
        <v>48</v>
      </c>
      <c r="C14" s="8" t="s">
        <v>141</v>
      </c>
      <c r="D14" s="10">
        <v>31</v>
      </c>
      <c r="E14" s="8" t="s">
        <v>142</v>
      </c>
      <c r="F14" s="8" t="s">
        <v>143</v>
      </c>
      <c r="G14" s="8" t="s">
        <v>144</v>
      </c>
      <c r="H14" s="10">
        <v>6</v>
      </c>
      <c r="I14" s="6"/>
    </row>
    <row r="15" spans="1:9" ht="14.4">
      <c r="A15" s="8" t="s">
        <v>145</v>
      </c>
      <c r="B15" s="8" t="s">
        <v>146</v>
      </c>
      <c r="C15" s="8" t="s">
        <v>147</v>
      </c>
      <c r="D15" s="10">
        <v>26</v>
      </c>
      <c r="E15" s="8" t="s">
        <v>148</v>
      </c>
      <c r="F15" s="8" t="s">
        <v>227</v>
      </c>
      <c r="G15" s="8" t="s">
        <v>149</v>
      </c>
      <c r="H15" s="10">
        <v>1</v>
      </c>
      <c r="I15" s="6"/>
    </row>
    <row r="16" spans="1:9" ht="14.4">
      <c r="A16" s="8" t="s">
        <v>150</v>
      </c>
      <c r="B16" s="10">
        <f>ROUNDUP((B7+B5)/2,0)</f>
        <v>12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4.4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12</v>
      </c>
      <c r="G17" s="8" t="s">
        <v>157</v>
      </c>
      <c r="H17" s="10">
        <v>1</v>
      </c>
      <c r="I17" s="6"/>
    </row>
    <row r="18" spans="1:9" ht="14.4">
      <c r="A18" s="8" t="s">
        <v>158</v>
      </c>
      <c r="B18" s="10">
        <f>ROUNDUP((B5+B4+B5)/3,0)</f>
        <v>10</v>
      </c>
      <c r="C18" s="8" t="s">
        <v>159</v>
      </c>
      <c r="D18" s="10">
        <v>26</v>
      </c>
      <c r="E18" s="8" t="s">
        <v>160</v>
      </c>
      <c r="F18" s="10">
        <v>12</v>
      </c>
      <c r="G18" s="8" t="s">
        <v>161</v>
      </c>
      <c r="H18" s="10">
        <v>1</v>
      </c>
      <c r="I18" s="6"/>
    </row>
    <row r="19" spans="1:9" ht="14.4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10</v>
      </c>
      <c r="G19" s="8" t="s">
        <v>165</v>
      </c>
      <c r="H19" s="10">
        <v>1</v>
      </c>
      <c r="I19" s="6"/>
    </row>
    <row r="20" spans="1:9" ht="14.4">
      <c r="A20" s="8" t="s">
        <v>166</v>
      </c>
      <c r="B20" s="8" t="s">
        <v>167</v>
      </c>
      <c r="C20" s="8" t="s">
        <v>168</v>
      </c>
      <c r="D20" s="10">
        <v>21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4.4">
      <c r="A21" s="8" t="s">
        <v>172</v>
      </c>
      <c r="B21" s="10">
        <f t="shared" ref="B21:B28" si="2">F2</f>
        <v>225</v>
      </c>
      <c r="C21" s="8" t="s">
        <v>173</v>
      </c>
      <c r="D21" s="10">
        <v>24</v>
      </c>
      <c r="E21" s="8" t="s">
        <v>174</v>
      </c>
      <c r="F21" s="10">
        <f>SUM(F22:F26)</f>
        <v>6</v>
      </c>
      <c r="G21" s="8" t="s">
        <v>175</v>
      </c>
      <c r="H21" s="8" t="s">
        <v>171</v>
      </c>
      <c r="I21" s="6"/>
    </row>
    <row r="22" spans="1:9" ht="14.4">
      <c r="A22" s="8" t="s">
        <v>176</v>
      </c>
      <c r="B22" s="10">
        <f t="shared" si="2"/>
        <v>10</v>
      </c>
      <c r="C22" s="8" t="s">
        <v>177</v>
      </c>
      <c r="D22" s="10">
        <v>31</v>
      </c>
      <c r="E22" s="8" t="s">
        <v>178</v>
      </c>
      <c r="F22" s="10">
        <v>3</v>
      </c>
      <c r="G22" s="8" t="s">
        <v>179</v>
      </c>
      <c r="H22" s="8" t="s">
        <v>171</v>
      </c>
      <c r="I22" s="6"/>
    </row>
    <row r="23" spans="1:9" ht="14.4">
      <c r="A23" s="8" t="s">
        <v>180</v>
      </c>
      <c r="B23" s="10">
        <f t="shared" si="2"/>
        <v>45</v>
      </c>
      <c r="C23" s="8" t="s">
        <v>181</v>
      </c>
      <c r="D23" s="10">
        <v>20</v>
      </c>
      <c r="E23" s="8" t="s">
        <v>182</v>
      </c>
      <c r="F23" s="10">
        <v>3</v>
      </c>
      <c r="G23" s="8" t="s">
        <v>183</v>
      </c>
      <c r="H23" s="8" t="s">
        <v>171</v>
      </c>
      <c r="I23" s="6"/>
    </row>
    <row r="24" spans="1:9" ht="14.4">
      <c r="A24" s="8" t="s">
        <v>184</v>
      </c>
      <c r="B24" s="10">
        <f t="shared" si="2"/>
        <v>157.5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171</v>
      </c>
      <c r="I24" s="6"/>
    </row>
    <row r="25" spans="1:9" ht="14.4">
      <c r="A25" s="8" t="s">
        <v>188</v>
      </c>
      <c r="B25" s="10">
        <f t="shared" si="2"/>
        <v>45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  <c r="I25" s="6"/>
    </row>
    <row r="26" spans="1:9" ht="14.4">
      <c r="A26" s="8" t="s">
        <v>191</v>
      </c>
      <c r="B26" s="10">
        <f t="shared" si="2"/>
        <v>45</v>
      </c>
      <c r="C26" s="8" t="s">
        <v>192</v>
      </c>
      <c r="D26" s="10">
        <v>26</v>
      </c>
      <c r="E26" s="8" t="s">
        <v>193</v>
      </c>
      <c r="F26" s="10">
        <v>0</v>
      </c>
      <c r="G26" s="8"/>
      <c r="H26" s="8"/>
      <c r="I26" s="6"/>
    </row>
    <row r="27" spans="1:9" ht="14.4">
      <c r="A27" s="8" t="s">
        <v>194</v>
      </c>
      <c r="B27" s="10">
        <f t="shared" si="2"/>
        <v>56.25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4.4">
      <c r="A28" s="8" t="s">
        <v>197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9"/>
  <sheetViews>
    <sheetView workbookViewId="0">
      <selection activeCell="F3" sqref="F3"/>
    </sheetView>
  </sheetViews>
  <sheetFormatPr defaultColWidth="11.5546875" defaultRowHeight="13.2"/>
  <sheetData>
    <row r="1" spans="1:9" ht="14.4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241</v>
      </c>
    </row>
    <row r="2" spans="1:9" ht="14.4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250</v>
      </c>
      <c r="G2" s="8" t="s">
        <v>94</v>
      </c>
      <c r="H2" s="10">
        <v>6</v>
      </c>
      <c r="I2" s="6"/>
    </row>
    <row r="3" spans="1:9" ht="14.4">
      <c r="A3" s="8" t="s">
        <v>95</v>
      </c>
      <c r="B3" s="10">
        <v>12</v>
      </c>
      <c r="C3" s="8" t="s">
        <v>96</v>
      </c>
      <c r="D3" s="10">
        <v>29</v>
      </c>
      <c r="E3" s="8" t="s">
        <v>97</v>
      </c>
      <c r="F3" s="10">
        <v>10</v>
      </c>
      <c r="G3" s="8" t="s">
        <v>98</v>
      </c>
      <c r="H3" s="10">
        <v>7</v>
      </c>
      <c r="I3" s="6"/>
    </row>
    <row r="4" spans="1:9" ht="14.4">
      <c r="A4" s="8" t="s">
        <v>99</v>
      </c>
      <c r="B4" s="10">
        <v>10</v>
      </c>
      <c r="C4" s="8" t="s">
        <v>100</v>
      </c>
      <c r="D4" s="10">
        <v>23</v>
      </c>
      <c r="E4" s="8" t="s">
        <v>101</v>
      </c>
      <c r="F4" s="10">
        <f>$F$2*0.2</f>
        <v>50</v>
      </c>
      <c r="G4" s="8" t="s">
        <v>102</v>
      </c>
      <c r="H4" s="10">
        <v>6</v>
      </c>
      <c r="I4" s="6"/>
    </row>
    <row r="5" spans="1:9" ht="14.4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175</v>
      </c>
      <c r="G5" s="8" t="s">
        <v>106</v>
      </c>
      <c r="H5" s="10">
        <v>0</v>
      </c>
      <c r="I5" s="6"/>
    </row>
    <row r="6" spans="1:9" ht="14.4">
      <c r="A6" s="8" t="s">
        <v>107</v>
      </c>
      <c r="B6" s="10">
        <v>11</v>
      </c>
      <c r="C6" s="8" t="s">
        <v>108</v>
      </c>
      <c r="D6" s="10">
        <v>26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  <c r="I6" s="6"/>
    </row>
    <row r="7" spans="1:9" ht="14.4">
      <c r="A7" s="8" t="s">
        <v>111</v>
      </c>
      <c r="B7" s="10">
        <v>13</v>
      </c>
      <c r="C7" s="8" t="s">
        <v>112</v>
      </c>
      <c r="D7" s="10">
        <v>41</v>
      </c>
      <c r="E7" s="8" t="s">
        <v>113</v>
      </c>
      <c r="F7" s="10">
        <f t="shared" si="0"/>
        <v>50</v>
      </c>
      <c r="G7" s="8" t="s">
        <v>114</v>
      </c>
      <c r="H7" s="10">
        <v>1</v>
      </c>
      <c r="I7" s="6"/>
    </row>
    <row r="8" spans="1:9" ht="14.4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62.5</v>
      </c>
      <c r="G8" s="8" t="s">
        <v>118</v>
      </c>
      <c r="H8" s="10">
        <v>0</v>
      </c>
      <c r="I8" s="6"/>
    </row>
    <row r="9" spans="1:9" ht="14.4">
      <c r="A9" s="8" t="s">
        <v>119</v>
      </c>
      <c r="B9" s="10">
        <v>5</v>
      </c>
      <c r="C9" s="8" t="s">
        <v>120</v>
      </c>
      <c r="D9" s="10">
        <v>25</v>
      </c>
      <c r="E9" s="8" t="s">
        <v>121</v>
      </c>
      <c r="F9" s="10">
        <f t="shared" si="1"/>
        <v>62.5</v>
      </c>
      <c r="G9" s="8" t="s">
        <v>122</v>
      </c>
      <c r="H9" s="10">
        <v>0</v>
      </c>
      <c r="I9" s="6"/>
    </row>
    <row r="10" spans="1:9" ht="14.4">
      <c r="A10" s="8" t="s">
        <v>123</v>
      </c>
      <c r="B10" s="10">
        <f>ROUNDUP((B8+B5+B7+B9)/2,0)</f>
        <v>17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4.4">
      <c r="A11" s="8" t="s">
        <v>127</v>
      </c>
      <c r="B11" s="10">
        <v>8</v>
      </c>
      <c r="C11" s="8" t="s">
        <v>128</v>
      </c>
      <c r="D11" s="10">
        <v>22</v>
      </c>
      <c r="E11" s="8" t="s">
        <v>129</v>
      </c>
      <c r="F11" s="10">
        <v>2</v>
      </c>
      <c r="G11" s="8" t="s">
        <v>130</v>
      </c>
      <c r="H11" s="10">
        <v>5</v>
      </c>
      <c r="I11" s="6"/>
    </row>
    <row r="12" spans="1:9" ht="14.4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4.4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143</v>
      </c>
      <c r="G13" s="8" t="s">
        <v>139</v>
      </c>
      <c r="H13" s="10">
        <v>5</v>
      </c>
      <c r="I13" s="6"/>
    </row>
    <row r="14" spans="1:9" ht="14.4">
      <c r="A14" s="8" t="s">
        <v>140</v>
      </c>
      <c r="B14" s="10">
        <v>48</v>
      </c>
      <c r="C14" s="8" t="s">
        <v>141</v>
      </c>
      <c r="D14" s="10">
        <v>31</v>
      </c>
      <c r="E14" s="8" t="s">
        <v>142</v>
      </c>
      <c r="F14" s="8"/>
      <c r="G14" s="8" t="s">
        <v>144</v>
      </c>
      <c r="H14" s="10">
        <v>6</v>
      </c>
      <c r="I14" s="6"/>
    </row>
    <row r="15" spans="1:9" ht="14.4">
      <c r="A15" s="8" t="s">
        <v>145</v>
      </c>
      <c r="B15" s="8" t="s">
        <v>146</v>
      </c>
      <c r="C15" s="8" t="s">
        <v>147</v>
      </c>
      <c r="D15" s="10">
        <v>26</v>
      </c>
      <c r="E15" s="8" t="s">
        <v>148</v>
      </c>
      <c r="F15" s="8" t="s">
        <v>261</v>
      </c>
      <c r="G15" s="8" t="s">
        <v>149</v>
      </c>
      <c r="H15" s="10">
        <v>1</v>
      </c>
      <c r="I15" s="6"/>
    </row>
    <row r="16" spans="1:9" ht="14.4">
      <c r="A16" s="8" t="s">
        <v>150</v>
      </c>
      <c r="B16" s="10">
        <f>ROUNDUP((B7+B5)/2,0)</f>
        <v>12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4.4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12</v>
      </c>
      <c r="G17" s="8" t="s">
        <v>157</v>
      </c>
      <c r="H17" s="10">
        <v>1</v>
      </c>
      <c r="I17" s="6"/>
    </row>
    <row r="18" spans="1:9" ht="14.4">
      <c r="A18" s="8" t="s">
        <v>158</v>
      </c>
      <c r="B18" s="10">
        <f>ROUNDUP((B5+B4+B5)/3,0)</f>
        <v>10</v>
      </c>
      <c r="C18" s="8" t="s">
        <v>159</v>
      </c>
      <c r="D18" s="10">
        <v>26</v>
      </c>
      <c r="E18" s="8" t="s">
        <v>160</v>
      </c>
      <c r="F18" s="10">
        <v>0</v>
      </c>
      <c r="G18" s="8" t="s">
        <v>161</v>
      </c>
      <c r="H18" s="10">
        <v>1</v>
      </c>
      <c r="I18" s="6"/>
    </row>
    <row r="19" spans="1:9" ht="14.4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69</v>
      </c>
      <c r="G19" s="8" t="s">
        <v>165</v>
      </c>
      <c r="H19" s="10">
        <v>1</v>
      </c>
      <c r="I19" s="6"/>
    </row>
    <row r="20" spans="1:9" ht="14.4">
      <c r="A20" s="8" t="s">
        <v>166</v>
      </c>
      <c r="B20" s="8" t="s">
        <v>167</v>
      </c>
      <c r="C20" s="8" t="s">
        <v>168</v>
      </c>
      <c r="D20" s="10">
        <v>21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4.4">
      <c r="A21" s="8" t="s">
        <v>172</v>
      </c>
      <c r="B21" s="10">
        <f t="shared" ref="B21:B28" si="2">F2</f>
        <v>250</v>
      </c>
      <c r="C21" s="8" t="s">
        <v>173</v>
      </c>
      <c r="D21" s="10">
        <v>24</v>
      </c>
      <c r="E21" s="8" t="s">
        <v>174</v>
      </c>
      <c r="F21" s="10">
        <f>SUM(F22:F26)</f>
        <v>21</v>
      </c>
      <c r="G21" s="8" t="s">
        <v>175</v>
      </c>
      <c r="H21" s="8" t="s">
        <v>171</v>
      </c>
      <c r="I21" s="6"/>
    </row>
    <row r="22" spans="1:9" ht="14.4">
      <c r="A22" s="8" t="s">
        <v>176</v>
      </c>
      <c r="B22" s="10">
        <f>F3</f>
        <v>10</v>
      </c>
      <c r="C22" s="8" t="s">
        <v>177</v>
      </c>
      <c r="D22" s="10">
        <v>31</v>
      </c>
      <c r="E22" s="8" t="s">
        <v>178</v>
      </c>
      <c r="F22" s="10">
        <v>3</v>
      </c>
      <c r="G22" s="8" t="s">
        <v>179</v>
      </c>
      <c r="H22" s="8" t="s">
        <v>171</v>
      </c>
      <c r="I22" s="6"/>
    </row>
    <row r="23" spans="1:9" ht="14.4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171</v>
      </c>
      <c r="I23" s="6"/>
    </row>
    <row r="24" spans="1:9" ht="14.4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3</v>
      </c>
      <c r="G24" s="8" t="s">
        <v>187</v>
      </c>
      <c r="H24" s="8" t="s">
        <v>171</v>
      </c>
      <c r="I24" s="6"/>
    </row>
    <row r="25" spans="1:9" ht="14.4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</row>
    <row r="26" spans="1:9" ht="14.4">
      <c r="A26" s="8" t="s">
        <v>191</v>
      </c>
      <c r="B26" s="10">
        <f t="shared" si="2"/>
        <v>50</v>
      </c>
      <c r="C26" s="8" t="s">
        <v>192</v>
      </c>
      <c r="D26" s="10">
        <v>26</v>
      </c>
      <c r="E26" s="8" t="s">
        <v>193</v>
      </c>
      <c r="F26" s="10">
        <v>3</v>
      </c>
      <c r="G26" s="8"/>
      <c r="H26" s="8"/>
      <c r="I26" s="6"/>
    </row>
    <row r="27" spans="1:9" ht="14.4">
      <c r="A27" s="8" t="s">
        <v>194</v>
      </c>
      <c r="B27" s="10">
        <f t="shared" si="2"/>
        <v>62.5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4.4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Index</vt:lpstr>
      <vt:lpstr>Kaiserlicher Heiler</vt:lpstr>
      <vt:lpstr>Animalus Ziegemann</vt:lpstr>
      <vt:lpstr>Animalus Tiger</vt:lpstr>
      <vt:lpstr>Animalus Frosch</vt:lpstr>
      <vt:lpstr>Piraten Leutnant</vt:lpstr>
      <vt:lpstr>Kommandant Piratenschiff</vt:lpstr>
      <vt:lpstr>Kanonier Pirat</vt:lpstr>
      <vt:lpstr>Musketier Pirat</vt:lpstr>
      <vt:lpstr>Freibeuter</vt:lpstr>
      <vt:lpstr>Freischärler</vt:lpstr>
      <vt:lpstr>Erster Maat</vt:lpstr>
      <vt:lpstr>Fredan</vt:lpstr>
      <vt:lpstr>Nakai</vt:lpstr>
      <vt:lpstr>Eliteoffizier</vt:lpstr>
      <vt:lpstr>Muster</vt:lpstr>
      <vt:lpstr>Ork Schläger</vt:lpstr>
      <vt:lpstr>Adliger</vt:lpstr>
      <vt:lpstr>Schmied</vt:lpstr>
      <vt:lpstr>Ritter</vt:lpstr>
      <vt:lpstr>Bauer</vt:lpstr>
      <vt:lpstr>Straßenkind</vt:lpstr>
      <vt:lpstr>Renomierter Performer</vt:lpstr>
      <vt:lpstr>BanditChief</vt:lpstr>
      <vt:lpstr>StarvingBandit</vt:lpstr>
      <vt:lpstr>Bandit</vt:lpstr>
      <vt:lpstr>Gastwirt</vt:lpstr>
      <vt:lpstr>Diener</vt:lpstr>
      <vt:lpstr>Jäger</vt:lpstr>
      <vt:lpstr>KompanieSoldat</vt:lpstr>
      <vt:lpstr>Kavallerist</vt:lpstr>
      <vt:lpstr>StarkerKriegerTank</vt:lpstr>
      <vt:lpstr>Tempelwache</vt:lpstr>
      <vt:lpstr>SchwererSoldat</vt:lpstr>
      <vt:lpstr>RahSoldat</vt:lpstr>
      <vt:lpstr>PiratMittel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Schamane</vt:lpstr>
      <vt:lpstr>Goblin Attentäter</vt:lpstr>
      <vt:lpstr>Goblin Schütze</vt:lpstr>
      <vt:lpstr>Goblin</vt:lpstr>
      <vt:lpstr>Betrügerin</vt:lpstr>
      <vt:lpstr>Stadtelf</vt:lpstr>
      <vt:lpstr>Halbling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Thorius</vt:lpstr>
      <vt:lpstr>SeevolkEinfach</vt:lpstr>
      <vt:lpstr>Unwerter</vt:lpstr>
      <vt:lpstr>Animalus</vt:lpstr>
      <vt:lpstr>Rogma</vt:lpstr>
      <vt:lpstr>Bibisch</vt:lpstr>
      <vt:lpstr>Gregor</vt:lpstr>
      <vt:lpstr>tovika</vt:lpstr>
      <vt:lpstr>eric</vt:lpstr>
      <vt:lpstr>alfred</vt:lpstr>
      <vt:lpstr>Otta</vt:lpstr>
      <vt:lpstr>isaac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kasper Mortensen</cp:lastModifiedBy>
  <dcterms:modified xsi:type="dcterms:W3CDTF">2021-11-10T23:02:22Z</dcterms:modified>
</cp:coreProperties>
</file>