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dmin\Dropbox\OrbisAstea\Rpg\Container\Data\"/>
    </mc:Choice>
  </mc:AlternateContent>
  <xr:revisionPtr revIDLastSave="0" documentId="13_ncr:1_{B77E9B8A-BEF8-4D87-B321-13144FE57C89}" xr6:coauthVersionLast="47" xr6:coauthVersionMax="47" xr10:uidLastSave="{00000000-0000-0000-0000-000000000000}"/>
  <bookViews>
    <workbookView xWindow="15264" yWindow="612" windowWidth="13620" windowHeight="8640" firstSheet="7" activeTab="9" xr2:uid="{00000000-000D-0000-FFFF-FFFF00000000}"/>
  </bookViews>
  <sheets>
    <sheet name="Mövogel" sheetId="6" r:id="rId1"/>
    <sheet name="Moebius" sheetId="4" r:id="rId2"/>
    <sheet name="Swotzar" sheetId="7" r:id="rId3"/>
    <sheet name="Agatha" sheetId="1" r:id="rId4"/>
    <sheet name="Plötze" sheetId="2" r:id="rId5"/>
    <sheet name="Amadeus" sheetId="8" r:id="rId6"/>
    <sheet name="Parcival" sheetId="3" r:id="rId7"/>
    <sheet name="Ratte Bio Waffe" sheetId="9" r:id="rId8"/>
    <sheet name="Mokka" sheetId="10" r:id="rId9"/>
    <sheet name="Wildschwein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1" l="1"/>
  <c r="B13" i="11"/>
  <c r="B14" i="11"/>
  <c r="B15" i="11"/>
  <c r="B16" i="11"/>
  <c r="B19" i="11"/>
  <c r="B20" i="11"/>
  <c r="B21" i="11"/>
  <c r="B22" i="11"/>
  <c r="B23" i="11"/>
  <c r="B24" i="11"/>
  <c r="F31" i="11"/>
  <c r="B10" i="10"/>
  <c r="B13" i="10"/>
  <c r="B14" i="10"/>
  <c r="B15" i="10"/>
  <c r="B16" i="10"/>
  <c r="B19" i="10"/>
  <c r="B20" i="10"/>
  <c r="B21" i="10"/>
  <c r="B22" i="10"/>
  <c r="B23" i="10"/>
  <c r="B24" i="10"/>
  <c r="F31" i="10"/>
  <c r="B10" i="9"/>
  <c r="B13" i="9"/>
  <c r="B14" i="9"/>
  <c r="B15" i="9"/>
  <c r="B16" i="9"/>
  <c r="B19" i="9"/>
  <c r="B20" i="9"/>
  <c r="B21" i="9"/>
  <c r="B22" i="9"/>
  <c r="B23" i="9"/>
  <c r="B24" i="9"/>
  <c r="F31" i="9"/>
  <c r="F31" i="8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4"/>
  <c r="B23" i="4"/>
  <c r="B22" i="4"/>
  <c r="B21" i="4"/>
  <c r="B20" i="4"/>
  <c r="B19" i="4"/>
  <c r="B16" i="4"/>
  <c r="B15" i="4"/>
  <c r="B14" i="4"/>
  <c r="B13" i="4"/>
  <c r="B10" i="4"/>
  <c r="B24" i="3" l="1"/>
  <c r="B23" i="3"/>
  <c r="B22" i="3"/>
  <c r="B21" i="3"/>
  <c r="B20" i="3"/>
  <c r="B19" i="3"/>
  <c r="B16" i="3"/>
  <c r="B15" i="3"/>
  <c r="B14" i="3"/>
  <c r="B13" i="3"/>
  <c r="B10" i="3"/>
  <c r="B24" i="2" l="1"/>
  <c r="B23" i="2"/>
  <c r="B22" i="2"/>
  <c r="B21" i="2"/>
  <c r="B20" i="2"/>
  <c r="B19" i="2"/>
  <c r="B16" i="2"/>
  <c r="B15" i="2"/>
  <c r="B14" i="2"/>
  <c r="B13" i="2"/>
  <c r="B10" i="2"/>
  <c r="B24" i="1" l="1"/>
  <c r="B23" i="1"/>
  <c r="B22" i="1"/>
  <c r="B21" i="1"/>
  <c r="B20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<sst xmlns="http://schemas.openxmlformats.org/spreadsheetml/2006/main" count="1275" uniqueCount="139">
  <si>
    <t>AttributName</t>
  </si>
  <si>
    <t>Attribut</t>
  </si>
  <si>
    <t>Skillname</t>
  </si>
  <si>
    <t>Skill</t>
  </si>
  <si>
    <t>Parthealth</t>
  </si>
  <si>
    <t>Value</t>
  </si>
  <si>
    <t>Ausrüstung</t>
  </si>
  <si>
    <t>Werte</t>
  </si>
  <si>
    <t>Str</t>
  </si>
  <si>
    <t>Reiten</t>
  </si>
  <si>
    <t>Armor</t>
  </si>
  <si>
    <t>ZustandWaffe1</t>
  </si>
  <si>
    <t>Agi</t>
  </si>
  <si>
    <t>Armed</t>
  </si>
  <si>
    <t>Helm</t>
  </si>
  <si>
    <t>ZustandWaffe2</t>
  </si>
  <si>
    <t>Cha</t>
  </si>
  <si>
    <t>Unarmed</t>
  </si>
  <si>
    <t>Brust</t>
  </si>
  <si>
    <t>ZustandWaffe3</t>
  </si>
  <si>
    <t>Phy</t>
  </si>
  <si>
    <t>Blocken</t>
  </si>
  <si>
    <t>Arme</t>
  </si>
  <si>
    <t>ZustandSchild</t>
  </si>
  <si>
    <t>Int</t>
  </si>
  <si>
    <t>Artillerie</t>
  </si>
  <si>
    <t>Gürtel</t>
  </si>
  <si>
    <t>TierWaffe1</t>
  </si>
  <si>
    <t>Inst</t>
  </si>
  <si>
    <t>Ranged</t>
  </si>
  <si>
    <t>Beine</t>
  </si>
  <si>
    <t>TierWaffe2</t>
  </si>
  <si>
    <t>Luck</t>
  </si>
  <si>
    <t>throwing</t>
  </si>
  <si>
    <t>Waffe1</t>
  </si>
  <si>
    <t>Tritt</t>
  </si>
  <si>
    <t>TierWaffe3</t>
  </si>
  <si>
    <t>Glaube</t>
  </si>
  <si>
    <t>Dodge</t>
  </si>
  <si>
    <t>Waffe2</t>
  </si>
  <si>
    <t>Biss</t>
  </si>
  <si>
    <t>TierSchild</t>
  </si>
  <si>
    <t>Toxisave</t>
  </si>
  <si>
    <t>Acrobatics</t>
  </si>
  <si>
    <t>Waffe3</t>
  </si>
  <si>
    <t>ZustandHelm</t>
  </si>
  <si>
    <t>Ausdauersafe</t>
  </si>
  <si>
    <t>Schleichen</t>
  </si>
  <si>
    <t>Schild</t>
  </si>
  <si>
    <t>ZustandBrust</t>
  </si>
  <si>
    <t>Belastung</t>
  </si>
  <si>
    <t>Leicht</t>
  </si>
  <si>
    <t>Taschendiebstahl</t>
  </si>
  <si>
    <t>SchadenWaffe1</t>
  </si>
  <si>
    <t>ZustandArme</t>
  </si>
  <si>
    <t>Initiative</t>
  </si>
  <si>
    <t>Schlossknacken</t>
  </si>
  <si>
    <t>SchadenWaffe2</t>
  </si>
  <si>
    <t>ZustandGürtel</t>
  </si>
  <si>
    <t>Feilschenattr</t>
  </si>
  <si>
    <t>Lying</t>
  </si>
  <si>
    <t>SchadenWaffe3</t>
  </si>
  <si>
    <t>ZustandBeine</t>
  </si>
  <si>
    <t>intimidationattr</t>
  </si>
  <si>
    <t>Persuation</t>
  </si>
  <si>
    <t>Schildwert</t>
  </si>
  <si>
    <t>TierHelm</t>
  </si>
  <si>
    <t>Lucksave</t>
  </si>
  <si>
    <t>Performance</t>
  </si>
  <si>
    <t>Waffe1AP</t>
  </si>
  <si>
    <t>TierBrust</t>
  </si>
  <si>
    <t>Health</t>
  </si>
  <si>
    <t>Feilschen</t>
  </si>
  <si>
    <t>Waffe2AP</t>
  </si>
  <si>
    <t>TierArme</t>
  </si>
  <si>
    <t>Ausdauer</t>
  </si>
  <si>
    <t>Insight</t>
  </si>
  <si>
    <t>Waffe3AP</t>
  </si>
  <si>
    <t>TierGürtel</t>
  </si>
  <si>
    <t>Health Head</t>
  </si>
  <si>
    <t>Intimidation</t>
  </si>
  <si>
    <t>Waffe1_parry</t>
  </si>
  <si>
    <t>TierBeine</t>
  </si>
  <si>
    <t>Health Torso</t>
  </si>
  <si>
    <t xml:space="preserve">Swimming </t>
  </si>
  <si>
    <t>Waffe2_parry</t>
  </si>
  <si>
    <t>ArtHelm</t>
  </si>
  <si>
    <t>Keine</t>
  </si>
  <si>
    <t>Health ArmR</t>
  </si>
  <si>
    <t>Running</t>
  </si>
  <si>
    <t>Waffe3_parry</t>
  </si>
  <si>
    <t>ArtBrust</t>
  </si>
  <si>
    <t>Health ArmL</t>
  </si>
  <si>
    <t>Handwerk</t>
  </si>
  <si>
    <t>Rasse</t>
  </si>
  <si>
    <t>Pferd</t>
  </si>
  <si>
    <t>ArtArme</t>
  </si>
  <si>
    <t>Health LegR</t>
  </si>
  <si>
    <t>Alchemie</t>
  </si>
  <si>
    <t>CritMargPos</t>
  </si>
  <si>
    <t>ArtGürtel</t>
  </si>
  <si>
    <t>Health LegL</t>
  </si>
  <si>
    <t>Vehicles</t>
  </si>
  <si>
    <t>CritMargNeg</t>
  </si>
  <si>
    <t>ArtBeine</t>
  </si>
  <si>
    <t>Vergiftung</t>
  </si>
  <si>
    <t>Animalhandling</t>
  </si>
  <si>
    <t>Waffentyp</t>
  </si>
  <si>
    <t>Reittier</t>
  </si>
  <si>
    <t>Survival</t>
  </si>
  <si>
    <t>Mount multyplier</t>
  </si>
  <si>
    <t>Perception</t>
  </si>
  <si>
    <t>TameWert</t>
  </si>
  <si>
    <t>Traglast</t>
  </si>
  <si>
    <t>Bewegungsradius/turn</t>
  </si>
  <si>
    <t>Benötigter Skill Reiten</t>
  </si>
  <si>
    <t>Resistenzen</t>
  </si>
  <si>
    <t>Grundloyalty</t>
  </si>
  <si>
    <t>Größe</t>
  </si>
  <si>
    <t>Groß</t>
  </si>
  <si>
    <t>Maultier</t>
  </si>
  <si>
    <t>Loyality</t>
  </si>
  <si>
    <t>Schnabel</t>
  </si>
  <si>
    <t>Klauen</t>
  </si>
  <si>
    <t>Klein</t>
  </si>
  <si>
    <t>Möve</t>
  </si>
  <si>
    <t>Trainingswert</t>
  </si>
  <si>
    <t>Metallkrallen</t>
  </si>
  <si>
    <t>Pflegeintensität</t>
  </si>
  <si>
    <t>Preis</t>
  </si>
  <si>
    <t>RareBonus</t>
  </si>
  <si>
    <t>Ratte</t>
  </si>
  <si>
    <t>Lootprofil</t>
  </si>
  <si>
    <t>Giftbiss</t>
  </si>
  <si>
    <t>Normal</t>
  </si>
  <si>
    <t>Mittel</t>
  </si>
  <si>
    <t>Hund</t>
  </si>
  <si>
    <t>Wildschwein</t>
  </si>
  <si>
    <t>Keins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</si>
</sst>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1" applyFont="1"/>
    <xf numFmtId="0" fontId="1" fillId="0" borderId="0" xfId="0" applyFont="1"/>
    <xf numFmtId="0" fontId="1" fillId="0" borderId="0" xfId="1" applyFont="1" applyFill="1"/>
    <xf numFmtId="0" fontId="0" fillId="0" borderId="0" xfId="0" applyBorder="1" applyProtection="1">
      <protection locked="0"/>
    </xf>
    <xf numFmtId="2" fontId="0" fillId="0" borderId="0" xfId="0" applyNumberFormat="1" applyProtection="1">
      <protection locked="0"/>
    </xf>
    <xf numFmtId="2" fontId="0" fillId="0" borderId="1" xfId="0" applyNumberFormat="1" applyBorder="1" applyProtection="1">
      <protection locked="0"/>
    </xf>
  </cellXfs>
  <cellStyles count="2">
    <cellStyle name="Standard" xfId="0" builtinId="0"/>
    <cellStyle name="Standard 2" xfId="1" xr:uid="{FD121D36-F9B5-42A9-A7CD-80FB2D2F9A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35FE-93B8-4E72-9704-55CA42AB4BF5}">
  <dimension ref="A1:I30"/>
  <sheetViews>
    <sheetView topLeftCell="A6" workbookViewId="0">
      <selection activeCell="F32" sqref="F32"/>
    </sheetView>
  </sheetViews>
  <sheetFormatPr baseColWidth="10" defaultColWidth="8.88671875" defaultRowHeight="14.4" x14ac:dyDescent="0.3"/>
  <cols>
    <col min="1" max="1" width="20.6640625" customWidth="1"/>
    <col min="2" max="2" width="7.109375" customWidth="1"/>
    <col min="3" max="3" width="13.5546875" customWidth="1"/>
    <col min="4" max="4" width="5.33203125" customWidth="1"/>
    <col min="5" max="5" width="15.109375" customWidth="1"/>
    <col min="6" max="6" width="7" customWidth="1"/>
    <col min="7" max="7" width="14" customWidth="1"/>
    <col min="8" max="8" width="5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3">
      <c r="A2" s="1" t="s">
        <v>8</v>
      </c>
      <c r="B2" s="1">
        <v>5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 x14ac:dyDescent="0.3">
      <c r="A3" s="1" t="s">
        <v>12</v>
      </c>
      <c r="B3" s="1">
        <v>13</v>
      </c>
      <c r="C3" s="1" t="s">
        <v>13</v>
      </c>
      <c r="D3" s="1">
        <v>35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 x14ac:dyDescent="0.3">
      <c r="A4" s="1" t="s">
        <v>16</v>
      </c>
      <c r="B4" s="1">
        <v>6</v>
      </c>
      <c r="C4" s="1" t="s">
        <v>17</v>
      </c>
      <c r="D4" s="1">
        <v>50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 x14ac:dyDescent="0.3">
      <c r="A5" s="1" t="s">
        <v>20</v>
      </c>
      <c r="B5" s="1">
        <v>16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 x14ac:dyDescent="0.3">
      <c r="A6" s="1" t="s">
        <v>24</v>
      </c>
      <c r="B6" s="1">
        <v>3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 x14ac:dyDescent="0.3">
      <c r="A7" s="1" t="s">
        <v>28</v>
      </c>
      <c r="B7" s="1">
        <v>14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 x14ac:dyDescent="0.3">
      <c r="A8" s="1" t="s">
        <v>32</v>
      </c>
      <c r="B8" s="1">
        <v>10</v>
      </c>
      <c r="C8" s="1" t="s">
        <v>33</v>
      </c>
      <c r="D8" s="1">
        <v>15</v>
      </c>
      <c r="E8" s="1" t="s">
        <v>34</v>
      </c>
      <c r="F8" s="1" t="s">
        <v>123</v>
      </c>
      <c r="G8" s="1" t="s">
        <v>36</v>
      </c>
      <c r="H8">
        <v>0</v>
      </c>
      <c r="I8" s="1"/>
    </row>
    <row r="9" spans="1:9" x14ac:dyDescent="0.3">
      <c r="A9" s="1" t="s">
        <v>37</v>
      </c>
      <c r="B9" s="1">
        <v>0</v>
      </c>
      <c r="C9" s="1" t="s">
        <v>38</v>
      </c>
      <c r="D9" s="1">
        <v>50</v>
      </c>
      <c r="E9" s="1" t="s">
        <v>39</v>
      </c>
      <c r="F9" s="1" t="s">
        <v>122</v>
      </c>
      <c r="G9" s="1" t="s">
        <v>41</v>
      </c>
      <c r="H9">
        <v>0</v>
      </c>
      <c r="I9" s="1"/>
    </row>
    <row r="10" spans="1:9" x14ac:dyDescent="0.3">
      <c r="A10" s="1" t="s">
        <v>42</v>
      </c>
      <c r="B10" s="1">
        <f>ROUNDUP((B8+B5+B7+B9)/2,0)</f>
        <v>20</v>
      </c>
      <c r="C10" s="1" t="s">
        <v>43</v>
      </c>
      <c r="D10" s="1">
        <v>60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3">
      <c r="A11" s="1" t="s">
        <v>46</v>
      </c>
      <c r="B11" s="1">
        <v>16</v>
      </c>
      <c r="C11" s="1" t="s">
        <v>47</v>
      </c>
      <c r="D11" s="1">
        <v>35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3">
      <c r="A12" s="1" t="s">
        <v>50</v>
      </c>
      <c r="B12" s="1" t="s">
        <v>51</v>
      </c>
      <c r="C12" s="1" t="s">
        <v>52</v>
      </c>
      <c r="D12" s="1">
        <v>35</v>
      </c>
      <c r="E12" t="s">
        <v>53</v>
      </c>
      <c r="F12" s="1">
        <v>30</v>
      </c>
      <c r="G12" t="s">
        <v>54</v>
      </c>
      <c r="H12">
        <v>0</v>
      </c>
      <c r="I12" s="1"/>
    </row>
    <row r="13" spans="1:9" x14ac:dyDescent="0.3">
      <c r="A13" s="1" t="s">
        <v>55</v>
      </c>
      <c r="B13" s="1">
        <f>ROUNDUP((B7+B5)/2,0)</f>
        <v>15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  <c r="I13" s="1"/>
    </row>
    <row r="14" spans="1:9" x14ac:dyDescent="0.3">
      <c r="A14" s="1" t="s">
        <v>59</v>
      </c>
      <c r="B14" s="1">
        <f>ROUNDUP((B6+B6+B4)/3,0)</f>
        <v>4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  <c r="I14" s="1"/>
    </row>
    <row r="15" spans="1:9" x14ac:dyDescent="0.3">
      <c r="A15" s="1" t="s">
        <v>63</v>
      </c>
      <c r="B15" s="1">
        <f>ROUNDUP((B5+B4+B5)/3,0)</f>
        <v>13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  <c r="I15" s="1"/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35</v>
      </c>
      <c r="E16" s="1" t="s">
        <v>69</v>
      </c>
      <c r="F16" s="1">
        <v>0</v>
      </c>
      <c r="G16" t="s">
        <v>70</v>
      </c>
      <c r="H16">
        <v>0</v>
      </c>
      <c r="I16" s="1"/>
    </row>
    <row r="17" spans="1:9" x14ac:dyDescent="0.3">
      <c r="A17" s="1" t="s">
        <v>71</v>
      </c>
      <c r="B17" s="1">
        <v>125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  <c r="I17" s="1"/>
    </row>
    <row r="18" spans="1:9" x14ac:dyDescent="0.3">
      <c r="A18" s="1" t="s">
        <v>75</v>
      </c>
      <c r="B18" s="1">
        <v>25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  <c r="I18" s="1"/>
    </row>
    <row r="19" spans="1:9" x14ac:dyDescent="0.3">
      <c r="A19" s="1" t="s">
        <v>79</v>
      </c>
      <c r="B19" s="1">
        <f>$B$17*0.2</f>
        <v>25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  <c r="I19" s="1"/>
    </row>
    <row r="20" spans="1:9" x14ac:dyDescent="0.3">
      <c r="A20" s="1" t="s">
        <v>83</v>
      </c>
      <c r="B20" s="1">
        <f>$B$17*0.7</f>
        <v>87.5</v>
      </c>
      <c r="C20" s="1" t="s">
        <v>84</v>
      </c>
      <c r="D20" s="1">
        <v>40</v>
      </c>
      <c r="E20" s="1" t="s">
        <v>85</v>
      </c>
      <c r="F20" s="1">
        <v>0</v>
      </c>
      <c r="G20" t="s">
        <v>86</v>
      </c>
      <c r="H20" t="s">
        <v>87</v>
      </c>
      <c r="I20" s="1"/>
    </row>
    <row r="21" spans="1:9" x14ac:dyDescent="0.3">
      <c r="A21" s="1" t="s">
        <v>88</v>
      </c>
      <c r="B21" s="1">
        <f t="shared" ref="B21:B22" si="0">$B$17*0.2</f>
        <v>25</v>
      </c>
      <c r="C21" s="1" t="s">
        <v>89</v>
      </c>
      <c r="D21" s="1">
        <v>60</v>
      </c>
      <c r="E21" s="1" t="s">
        <v>90</v>
      </c>
      <c r="F21" s="1">
        <v>0</v>
      </c>
      <c r="G21" t="s">
        <v>91</v>
      </c>
      <c r="H21" t="s">
        <v>87</v>
      </c>
      <c r="I21" s="1"/>
    </row>
    <row r="22" spans="1:9" x14ac:dyDescent="0.3">
      <c r="A22" s="1" t="s">
        <v>92</v>
      </c>
      <c r="B22" s="1">
        <f t="shared" si="0"/>
        <v>25</v>
      </c>
      <c r="C22" s="1" t="s">
        <v>93</v>
      </c>
      <c r="D22" s="1">
        <v>0</v>
      </c>
      <c r="E22" s="1" t="s">
        <v>94</v>
      </c>
      <c r="F22" s="1" t="s">
        <v>125</v>
      </c>
      <c r="G22" t="s">
        <v>96</v>
      </c>
      <c r="H22" t="s">
        <v>87</v>
      </c>
      <c r="I22" s="1"/>
    </row>
    <row r="23" spans="1:9" x14ac:dyDescent="0.3">
      <c r="A23" s="1" t="s">
        <v>97</v>
      </c>
      <c r="B23" s="1">
        <f>$B$17*0.25</f>
        <v>31.25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  <c r="I23" s="1"/>
    </row>
    <row r="24" spans="1:9" x14ac:dyDescent="0.3">
      <c r="A24" s="1" t="s">
        <v>101</v>
      </c>
      <c r="B24" s="1">
        <f>$B$17*0.25</f>
        <v>31.25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  <c r="I24" s="1"/>
    </row>
    <row r="25" spans="1:9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  <c r="I25" s="1"/>
    </row>
    <row r="26" spans="1:9" x14ac:dyDescent="0.3">
      <c r="A26" t="s">
        <v>121</v>
      </c>
      <c r="B26" s="2">
        <v>0</v>
      </c>
      <c r="C26" s="1" t="s">
        <v>109</v>
      </c>
      <c r="D26" s="1">
        <v>0</v>
      </c>
      <c r="E26" s="1" t="s">
        <v>108</v>
      </c>
      <c r="F26" s="1"/>
      <c r="G26" s="1"/>
      <c r="H26" s="1"/>
      <c r="I26" s="1"/>
    </row>
    <row r="27" spans="1:9" x14ac:dyDescent="0.3">
      <c r="A27" t="s">
        <v>110</v>
      </c>
      <c r="B27" s="2">
        <v>1</v>
      </c>
      <c r="C27" s="1" t="s">
        <v>111</v>
      </c>
      <c r="D27" s="1">
        <v>40</v>
      </c>
      <c r="E27" t="s">
        <v>112</v>
      </c>
      <c r="F27" s="1">
        <v>4</v>
      </c>
      <c r="G27" s="1"/>
      <c r="H27" s="1"/>
      <c r="I27" s="1"/>
    </row>
    <row r="28" spans="1:9" x14ac:dyDescent="0.3">
      <c r="A28" t="s">
        <v>113</v>
      </c>
      <c r="B28">
        <v>5</v>
      </c>
      <c r="E28" t="s">
        <v>118</v>
      </c>
      <c r="F28" t="s">
        <v>124</v>
      </c>
    </row>
    <row r="29" spans="1:9" x14ac:dyDescent="0.3">
      <c r="A29" t="s">
        <v>114</v>
      </c>
      <c r="B29">
        <v>12</v>
      </c>
      <c r="E29" t="s">
        <v>126</v>
      </c>
      <c r="F29">
        <v>2</v>
      </c>
    </row>
    <row r="30" spans="1:9" x14ac:dyDescent="0.3">
      <c r="A30" t="s">
        <v>115</v>
      </c>
      <c r="B3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9F92-601F-4449-B6C7-C899050F3B2B}">
  <dimension ref="A1:I32"/>
  <sheetViews>
    <sheetView tabSelected="1" workbookViewId="0">
      <selection activeCell="B30" sqref="B30"/>
    </sheetView>
  </sheetViews>
  <sheetFormatPr baseColWidth="10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3">
      <c r="A2" s="1" t="s">
        <v>8</v>
      </c>
      <c r="B2" s="1">
        <v>12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3">
      <c r="A3" s="1" t="s">
        <v>12</v>
      </c>
      <c r="B3" s="1">
        <v>11</v>
      </c>
      <c r="C3" s="1" t="s">
        <v>13</v>
      </c>
      <c r="D3" s="1">
        <v>44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3">
      <c r="A4" s="1" t="s">
        <v>16</v>
      </c>
      <c r="B4" s="1">
        <v>6</v>
      </c>
      <c r="C4" s="1" t="s">
        <v>17</v>
      </c>
      <c r="D4" s="1">
        <v>44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3">
      <c r="A5" s="1" t="s">
        <v>20</v>
      </c>
      <c r="B5" s="1">
        <v>13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3">
      <c r="A6" s="1" t="s">
        <v>24</v>
      </c>
      <c r="B6" s="1">
        <v>5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3">
      <c r="A7" s="1" t="s">
        <v>28</v>
      </c>
      <c r="B7" s="1">
        <v>13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3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40</v>
      </c>
      <c r="G8" s="1" t="s">
        <v>36</v>
      </c>
      <c r="H8">
        <v>0</v>
      </c>
    </row>
    <row r="9" spans="1:9" x14ac:dyDescent="0.3">
      <c r="A9" s="1" t="s">
        <v>37</v>
      </c>
      <c r="B9" s="1">
        <v>5</v>
      </c>
      <c r="C9" s="1" t="s">
        <v>38</v>
      </c>
      <c r="D9" s="1">
        <v>34</v>
      </c>
      <c r="E9" s="1" t="s">
        <v>39</v>
      </c>
      <c r="F9" s="1"/>
      <c r="G9" s="1" t="s">
        <v>41</v>
      </c>
      <c r="H9">
        <v>0</v>
      </c>
    </row>
    <row r="10" spans="1:9" x14ac:dyDescent="0.3">
      <c r="A10" s="1" t="s">
        <v>42</v>
      </c>
      <c r="B10" s="1">
        <f>ROUNDUP((B8+B5+B7+B9)/2,0)</f>
        <v>18</v>
      </c>
      <c r="C10" s="1" t="s">
        <v>43</v>
      </c>
      <c r="D10" s="1">
        <v>23</v>
      </c>
      <c r="E10" s="1" t="s">
        <v>44</v>
      </c>
      <c r="F10" s="1"/>
      <c r="G10" s="1" t="s">
        <v>45</v>
      </c>
      <c r="H10">
        <v>0</v>
      </c>
    </row>
    <row r="11" spans="1:9" x14ac:dyDescent="0.3">
      <c r="A11" s="1" t="s">
        <v>46</v>
      </c>
      <c r="B11" s="1">
        <v>8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3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24</v>
      </c>
      <c r="G12" t="s">
        <v>54</v>
      </c>
      <c r="H12">
        <v>0</v>
      </c>
    </row>
    <row r="13" spans="1:9" x14ac:dyDescent="0.3">
      <c r="A13" s="1" t="s">
        <v>55</v>
      </c>
      <c r="B13" s="1">
        <f>ROUNDUP((B7+B5)/2,0)</f>
        <v>13</v>
      </c>
      <c r="C13" s="1" t="s">
        <v>56</v>
      </c>
      <c r="D13" s="1">
        <v>0</v>
      </c>
      <c r="E13" t="s">
        <v>57</v>
      </c>
      <c r="F13" s="1">
        <v>0</v>
      </c>
      <c r="G13" t="s">
        <v>58</v>
      </c>
      <c r="H13">
        <v>0</v>
      </c>
    </row>
    <row r="14" spans="1:9" x14ac:dyDescent="0.3">
      <c r="A14" s="1" t="s">
        <v>59</v>
      </c>
      <c r="B14" s="1">
        <f>ROUNDUP((B6+B6+B4)/3,0)</f>
        <v>6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</row>
    <row r="15" spans="1:9" x14ac:dyDescent="0.3">
      <c r="A15" s="1" t="s">
        <v>63</v>
      </c>
      <c r="B15" s="1">
        <f>ROUNDUP((B5+B4+B5)/3,0)</f>
        <v>11</v>
      </c>
      <c r="C15" s="1" t="s">
        <v>64</v>
      </c>
      <c r="D15" s="1">
        <v>7</v>
      </c>
      <c r="E15" t="s">
        <v>65</v>
      </c>
      <c r="F15" s="1">
        <v>0</v>
      </c>
      <c r="G15" t="s">
        <v>66</v>
      </c>
      <c r="H15">
        <v>0</v>
      </c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</row>
    <row r="17" spans="1:8" x14ac:dyDescent="0.3">
      <c r="A17" s="1" t="s">
        <v>71</v>
      </c>
      <c r="B17" s="1">
        <v>300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</row>
    <row r="18" spans="1:8" x14ac:dyDescent="0.3">
      <c r="A18" s="1" t="s">
        <v>75</v>
      </c>
      <c r="B18" s="1">
        <v>12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</row>
    <row r="19" spans="1:8" x14ac:dyDescent="0.3">
      <c r="A19" s="1" t="s">
        <v>79</v>
      </c>
      <c r="B19" s="1">
        <f>$B$17*0.2</f>
        <v>60</v>
      </c>
      <c r="C19" s="1" t="s">
        <v>80</v>
      </c>
      <c r="D19" s="1">
        <v>25</v>
      </c>
      <c r="E19" s="1" t="s">
        <v>81</v>
      </c>
      <c r="F19" s="1">
        <v>0</v>
      </c>
      <c r="G19" t="s">
        <v>82</v>
      </c>
      <c r="H19">
        <v>0</v>
      </c>
    </row>
    <row r="20" spans="1:8" x14ac:dyDescent="0.3">
      <c r="A20" s="1" t="s">
        <v>83</v>
      </c>
      <c r="B20" s="1">
        <f>$B$17*0.7</f>
        <v>210</v>
      </c>
      <c r="C20" s="1" t="s">
        <v>84</v>
      </c>
      <c r="D20" s="1">
        <v>22</v>
      </c>
      <c r="E20" s="1" t="s">
        <v>85</v>
      </c>
      <c r="F20" s="1">
        <v>0</v>
      </c>
      <c r="G20" t="s">
        <v>86</v>
      </c>
      <c r="H20" t="s">
        <v>87</v>
      </c>
    </row>
    <row r="21" spans="1:8" x14ac:dyDescent="0.3">
      <c r="A21" s="1" t="s">
        <v>88</v>
      </c>
      <c r="B21" s="1">
        <f>$B$17*0.2</f>
        <v>60</v>
      </c>
      <c r="C21" s="1" t="s">
        <v>89</v>
      </c>
      <c r="D21" s="1">
        <v>46</v>
      </c>
      <c r="E21" s="1" t="s">
        <v>90</v>
      </c>
      <c r="F21" s="1">
        <v>0</v>
      </c>
      <c r="G21" t="s">
        <v>91</v>
      </c>
      <c r="H21" t="s">
        <v>87</v>
      </c>
    </row>
    <row r="22" spans="1:8" x14ac:dyDescent="0.3">
      <c r="A22" s="1" t="s">
        <v>92</v>
      </c>
      <c r="B22" s="1">
        <f>$B$17*0.2</f>
        <v>60</v>
      </c>
      <c r="C22" s="1" t="s">
        <v>93</v>
      </c>
      <c r="D22" s="1">
        <v>0</v>
      </c>
      <c r="E22" s="1" t="s">
        <v>94</v>
      </c>
      <c r="F22" s="1" t="s">
        <v>138</v>
      </c>
      <c r="G22" t="s">
        <v>96</v>
      </c>
      <c r="H22" t="s">
        <v>87</v>
      </c>
    </row>
    <row r="23" spans="1:8" x14ac:dyDescent="0.3">
      <c r="A23" s="1" t="s">
        <v>97</v>
      </c>
      <c r="B23" s="1">
        <f>$B$17*0.25</f>
        <v>75</v>
      </c>
      <c r="C23" s="1" t="s">
        <v>98</v>
      </c>
      <c r="D23" s="1">
        <v>0</v>
      </c>
      <c r="E23" s="1" t="s">
        <v>99</v>
      </c>
      <c r="F23" s="1">
        <v>0</v>
      </c>
      <c r="G23" t="s">
        <v>100</v>
      </c>
      <c r="H23" t="s">
        <v>87</v>
      </c>
    </row>
    <row r="24" spans="1:8" x14ac:dyDescent="0.3">
      <c r="A24" s="1" t="s">
        <v>101</v>
      </c>
      <c r="B24" s="1">
        <f>$B$17*0.25</f>
        <v>75</v>
      </c>
      <c r="C24" s="1" t="s">
        <v>102</v>
      </c>
      <c r="D24" s="1">
        <v>0</v>
      </c>
      <c r="E24" s="1" t="s">
        <v>103</v>
      </c>
      <c r="F24" s="1">
        <v>0</v>
      </c>
      <c r="G24" t="s">
        <v>104</v>
      </c>
      <c r="H24" t="s">
        <v>87</v>
      </c>
    </row>
    <row r="25" spans="1:8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 t="s">
        <v>132</v>
      </c>
      <c r="H25" s="1" t="s">
        <v>137</v>
      </c>
    </row>
    <row r="26" spans="1:8" x14ac:dyDescent="0.3">
      <c r="A26" t="s">
        <v>121</v>
      </c>
      <c r="B26" s="2">
        <v>0</v>
      </c>
      <c r="C26" s="1" t="s">
        <v>109</v>
      </c>
      <c r="D26" s="1">
        <v>0</v>
      </c>
      <c r="E26" s="1" t="s">
        <v>108</v>
      </c>
      <c r="F26" s="1"/>
      <c r="G26" s="1"/>
      <c r="H26" s="1"/>
    </row>
    <row r="27" spans="1:8" x14ac:dyDescent="0.3">
      <c r="A27" t="s">
        <v>110</v>
      </c>
      <c r="B27" s="2">
        <v>3</v>
      </c>
      <c r="C27" s="1" t="s">
        <v>111</v>
      </c>
      <c r="D27" s="1">
        <v>31</v>
      </c>
      <c r="E27" t="s">
        <v>112</v>
      </c>
      <c r="F27" s="1">
        <v>5.5</v>
      </c>
      <c r="G27" s="1"/>
      <c r="H27" s="1"/>
    </row>
    <row r="28" spans="1:8" x14ac:dyDescent="0.3">
      <c r="A28" t="s">
        <v>113</v>
      </c>
      <c r="B28">
        <v>25</v>
      </c>
      <c r="E28" t="s">
        <v>118</v>
      </c>
      <c r="F28" t="s">
        <v>135</v>
      </c>
    </row>
    <row r="29" spans="1:8" x14ac:dyDescent="0.3">
      <c r="A29" t="s">
        <v>114</v>
      </c>
      <c r="B29">
        <v>4</v>
      </c>
      <c r="E29" t="s">
        <v>126</v>
      </c>
      <c r="F29">
        <v>3.5</v>
      </c>
    </row>
    <row r="30" spans="1:8" x14ac:dyDescent="0.3">
      <c r="A30" t="s">
        <v>115</v>
      </c>
      <c r="B30">
        <v>35</v>
      </c>
      <c r="E30" t="s">
        <v>128</v>
      </c>
      <c r="F30">
        <v>25</v>
      </c>
    </row>
    <row r="31" spans="1:8" x14ac:dyDescent="0.3">
      <c r="E31" t="s">
        <v>129</v>
      </c>
      <c r="F31">
        <f>SUM(B2:B7)*75*(IF(F28="Groß",1.75,IF(F28="Mittel",1,IF(F28="Klein",0.3,1))))+F32</f>
        <v>4500</v>
      </c>
    </row>
    <row r="32" spans="1:8" x14ac:dyDescent="0.3">
      <c r="E32" t="s">
        <v>130</v>
      </c>
      <c r="F32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6C3F-BEDD-4C25-9E38-221C38EA29D2}">
  <dimension ref="A1:I30"/>
  <sheetViews>
    <sheetView topLeftCell="A5" workbookViewId="0">
      <selection activeCell="A29" sqref="A29"/>
    </sheetView>
  </sheetViews>
  <sheetFormatPr baseColWidth="10" defaultColWidth="8.88671875" defaultRowHeight="14.4" x14ac:dyDescent="0.3"/>
  <cols>
    <col min="1" max="1" width="20.6640625" customWidth="1"/>
    <col min="2" max="2" width="7.109375" customWidth="1"/>
    <col min="3" max="3" width="13.5546875" customWidth="1"/>
    <col min="4" max="4" width="5.33203125" customWidth="1"/>
    <col min="5" max="5" width="15.109375" customWidth="1"/>
    <col min="6" max="6" width="7" customWidth="1"/>
    <col min="7" max="7" width="14" customWidth="1"/>
    <col min="8" max="8" width="5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3">
      <c r="A2" s="1" t="s">
        <v>8</v>
      </c>
      <c r="B2" s="1">
        <v>5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 x14ac:dyDescent="0.3">
      <c r="A3" s="1" t="s">
        <v>12</v>
      </c>
      <c r="B3" s="1">
        <v>13</v>
      </c>
      <c r="C3" s="1" t="s">
        <v>13</v>
      </c>
      <c r="D3" s="1">
        <v>35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 x14ac:dyDescent="0.3">
      <c r="A4" s="1" t="s">
        <v>16</v>
      </c>
      <c r="B4" s="1">
        <v>6</v>
      </c>
      <c r="C4" s="1" t="s">
        <v>17</v>
      </c>
      <c r="D4" s="1">
        <v>50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 x14ac:dyDescent="0.3">
      <c r="A5" s="1" t="s">
        <v>20</v>
      </c>
      <c r="B5" s="1">
        <v>16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 x14ac:dyDescent="0.3">
      <c r="A6" s="1" t="s">
        <v>24</v>
      </c>
      <c r="B6" s="1">
        <v>3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 x14ac:dyDescent="0.3">
      <c r="A7" s="1" t="s">
        <v>28</v>
      </c>
      <c r="B7" s="1">
        <v>14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 x14ac:dyDescent="0.3">
      <c r="A8" s="1" t="s">
        <v>32</v>
      </c>
      <c r="B8" s="1">
        <v>10</v>
      </c>
      <c r="C8" s="1" t="s">
        <v>33</v>
      </c>
      <c r="D8" s="1">
        <v>15</v>
      </c>
      <c r="E8" s="1" t="s">
        <v>34</v>
      </c>
      <c r="F8" s="1" t="s">
        <v>123</v>
      </c>
      <c r="G8" s="1" t="s">
        <v>36</v>
      </c>
      <c r="H8">
        <v>0</v>
      </c>
      <c r="I8" s="1"/>
    </row>
    <row r="9" spans="1:9" x14ac:dyDescent="0.3">
      <c r="A9" s="1" t="s">
        <v>37</v>
      </c>
      <c r="B9" s="1">
        <v>0</v>
      </c>
      <c r="C9" s="1" t="s">
        <v>38</v>
      </c>
      <c r="D9" s="1">
        <v>50</v>
      </c>
      <c r="E9" s="1" t="s">
        <v>39</v>
      </c>
      <c r="F9" s="1" t="s">
        <v>122</v>
      </c>
      <c r="G9" s="1" t="s">
        <v>41</v>
      </c>
      <c r="H9">
        <v>0</v>
      </c>
      <c r="I9" s="1"/>
    </row>
    <row r="10" spans="1:9" x14ac:dyDescent="0.3">
      <c r="A10" s="1" t="s">
        <v>42</v>
      </c>
      <c r="B10" s="1">
        <f>ROUNDUP((B8+B5+B7+B9)/2,0)</f>
        <v>20</v>
      </c>
      <c r="C10" s="1" t="s">
        <v>43</v>
      </c>
      <c r="D10" s="1">
        <v>60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3">
      <c r="A11" s="1" t="s">
        <v>46</v>
      </c>
      <c r="B11" s="1">
        <v>16</v>
      </c>
      <c r="C11" s="1" t="s">
        <v>47</v>
      </c>
      <c r="D11" s="1">
        <v>35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3">
      <c r="A12" s="1" t="s">
        <v>50</v>
      </c>
      <c r="B12" s="1" t="s">
        <v>51</v>
      </c>
      <c r="C12" s="1" t="s">
        <v>52</v>
      </c>
      <c r="D12" s="1">
        <v>35</v>
      </c>
      <c r="E12" t="s">
        <v>53</v>
      </c>
      <c r="F12" s="1">
        <v>30</v>
      </c>
      <c r="G12" t="s">
        <v>54</v>
      </c>
      <c r="H12">
        <v>0</v>
      </c>
      <c r="I12" s="1"/>
    </row>
    <row r="13" spans="1:9" x14ac:dyDescent="0.3">
      <c r="A13" s="1" t="s">
        <v>55</v>
      </c>
      <c r="B13" s="1">
        <f>ROUNDUP((B7+B5)/2,0)</f>
        <v>15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  <c r="I13" s="1"/>
    </row>
    <row r="14" spans="1:9" x14ac:dyDescent="0.3">
      <c r="A14" s="1" t="s">
        <v>59</v>
      </c>
      <c r="B14" s="1">
        <f>ROUNDUP((B6+B6+B4)/3,0)</f>
        <v>4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  <c r="I14" s="1"/>
    </row>
    <row r="15" spans="1:9" x14ac:dyDescent="0.3">
      <c r="A15" s="1" t="s">
        <v>63</v>
      </c>
      <c r="B15" s="1">
        <f>ROUNDUP((B5+B4+B5)/3,0)</f>
        <v>13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  <c r="I15" s="1"/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35</v>
      </c>
      <c r="E16" s="1" t="s">
        <v>69</v>
      </c>
      <c r="F16" s="1">
        <v>0</v>
      </c>
      <c r="G16" t="s">
        <v>70</v>
      </c>
      <c r="H16">
        <v>0</v>
      </c>
      <c r="I16" s="1"/>
    </row>
    <row r="17" spans="1:9" x14ac:dyDescent="0.3">
      <c r="A17" s="1" t="s">
        <v>71</v>
      </c>
      <c r="B17" s="1">
        <v>125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  <c r="I17" s="1"/>
    </row>
    <row r="18" spans="1:9" x14ac:dyDescent="0.3">
      <c r="A18" s="1" t="s">
        <v>75</v>
      </c>
      <c r="B18" s="1">
        <v>25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  <c r="I18" s="1"/>
    </row>
    <row r="19" spans="1:9" x14ac:dyDescent="0.3">
      <c r="A19" s="1" t="s">
        <v>79</v>
      </c>
      <c r="B19" s="1">
        <f>$B$17*0.2</f>
        <v>25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  <c r="I19" s="1"/>
    </row>
    <row r="20" spans="1:9" x14ac:dyDescent="0.3">
      <c r="A20" s="1" t="s">
        <v>83</v>
      </c>
      <c r="B20" s="1">
        <f>$B$17*0.7</f>
        <v>87.5</v>
      </c>
      <c r="C20" s="1" t="s">
        <v>84</v>
      </c>
      <c r="D20" s="1">
        <v>40</v>
      </c>
      <c r="E20" s="1" t="s">
        <v>85</v>
      </c>
      <c r="F20" s="1">
        <v>0</v>
      </c>
      <c r="G20" t="s">
        <v>86</v>
      </c>
      <c r="H20" t="s">
        <v>87</v>
      </c>
      <c r="I20" s="1"/>
    </row>
    <row r="21" spans="1:9" x14ac:dyDescent="0.3">
      <c r="A21" s="1" t="s">
        <v>88</v>
      </c>
      <c r="B21" s="1">
        <f t="shared" ref="B21:B22" si="0">$B$17*0.2</f>
        <v>25</v>
      </c>
      <c r="C21" s="1" t="s">
        <v>89</v>
      </c>
      <c r="D21" s="1">
        <v>60</v>
      </c>
      <c r="E21" s="1" t="s">
        <v>90</v>
      </c>
      <c r="F21" s="1">
        <v>0</v>
      </c>
      <c r="G21" t="s">
        <v>91</v>
      </c>
      <c r="H21" t="s">
        <v>87</v>
      </c>
      <c r="I21" s="1"/>
    </row>
    <row r="22" spans="1:9" x14ac:dyDescent="0.3">
      <c r="A22" s="1" t="s">
        <v>92</v>
      </c>
      <c r="B22" s="1">
        <f t="shared" si="0"/>
        <v>25</v>
      </c>
      <c r="C22" s="1" t="s">
        <v>93</v>
      </c>
      <c r="D22" s="1">
        <v>0</v>
      </c>
      <c r="E22" s="1" t="s">
        <v>94</v>
      </c>
      <c r="F22" s="1" t="s">
        <v>125</v>
      </c>
      <c r="G22" t="s">
        <v>96</v>
      </c>
      <c r="H22" t="s">
        <v>87</v>
      </c>
      <c r="I22" s="1"/>
    </row>
    <row r="23" spans="1:9" x14ac:dyDescent="0.3">
      <c r="A23" s="1" t="s">
        <v>97</v>
      </c>
      <c r="B23" s="1">
        <f>$B$17*0.25</f>
        <v>31.25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  <c r="I23" s="1"/>
    </row>
    <row r="24" spans="1:9" x14ac:dyDescent="0.3">
      <c r="A24" s="1" t="s">
        <v>101</v>
      </c>
      <c r="B24" s="1">
        <f>$B$17*0.25</f>
        <v>31.25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  <c r="I24" s="1"/>
    </row>
    <row r="25" spans="1:9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  <c r="I25" s="1"/>
    </row>
    <row r="26" spans="1:9" x14ac:dyDescent="0.3">
      <c r="A26" t="s">
        <v>121</v>
      </c>
      <c r="B26" s="2">
        <v>0</v>
      </c>
      <c r="C26" s="1" t="s">
        <v>109</v>
      </c>
      <c r="D26" s="1">
        <v>0</v>
      </c>
      <c r="E26" s="1" t="s">
        <v>108</v>
      </c>
      <c r="F26" s="1"/>
      <c r="G26" s="1"/>
      <c r="H26" s="1"/>
      <c r="I26" s="1"/>
    </row>
    <row r="27" spans="1:9" x14ac:dyDescent="0.3">
      <c r="A27" t="s">
        <v>110</v>
      </c>
      <c r="B27" s="2">
        <v>1</v>
      </c>
      <c r="C27" s="1" t="s">
        <v>111</v>
      </c>
      <c r="D27" s="1">
        <v>40</v>
      </c>
      <c r="E27" t="s">
        <v>112</v>
      </c>
      <c r="F27" s="1">
        <v>4</v>
      </c>
      <c r="G27" s="1"/>
      <c r="H27" s="1"/>
      <c r="I27" s="1"/>
    </row>
    <row r="28" spans="1:9" x14ac:dyDescent="0.3">
      <c r="A28" t="s">
        <v>113</v>
      </c>
      <c r="B28">
        <v>5</v>
      </c>
      <c r="E28" t="s">
        <v>118</v>
      </c>
      <c r="F28" t="s">
        <v>124</v>
      </c>
    </row>
    <row r="29" spans="1:9" x14ac:dyDescent="0.3">
      <c r="A29" t="s">
        <v>114</v>
      </c>
      <c r="B29">
        <v>12</v>
      </c>
      <c r="E29" t="s">
        <v>126</v>
      </c>
      <c r="F29">
        <v>2</v>
      </c>
    </row>
    <row r="30" spans="1:9" x14ac:dyDescent="0.3">
      <c r="A30" t="s">
        <v>115</v>
      </c>
      <c r="B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6002-08AE-4564-BBE8-66259C1BEEA7}">
  <dimension ref="A1:I30"/>
  <sheetViews>
    <sheetView topLeftCell="A9" workbookViewId="0">
      <selection activeCell="B30" sqref="B30"/>
    </sheetView>
  </sheetViews>
  <sheetFormatPr baseColWidth="10" defaultColWidth="8.88671875" defaultRowHeight="14.4" x14ac:dyDescent="0.3"/>
  <cols>
    <col min="1" max="1" width="20.21875" customWidth="1"/>
    <col min="3" max="3" width="15.109375" customWidth="1"/>
    <col min="5" max="5" width="13.21875" customWidth="1"/>
    <col min="7" max="7" width="14.332031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3">
      <c r="A2" s="1" t="s">
        <v>8</v>
      </c>
      <c r="B2" s="1">
        <v>15</v>
      </c>
      <c r="C2" s="1" t="s">
        <v>9</v>
      </c>
      <c r="D2" s="4">
        <v>20</v>
      </c>
      <c r="E2" s="2" t="s">
        <v>10</v>
      </c>
      <c r="F2" s="1">
        <v>52.5</v>
      </c>
      <c r="G2" s="1" t="s">
        <v>11</v>
      </c>
      <c r="H2">
        <v>0</v>
      </c>
      <c r="I2" s="1"/>
    </row>
    <row r="3" spans="1:9" x14ac:dyDescent="0.3">
      <c r="A3" s="1" t="s">
        <v>12</v>
      </c>
      <c r="B3" s="1">
        <v>13</v>
      </c>
      <c r="C3" s="1" t="s">
        <v>13</v>
      </c>
      <c r="D3" s="4">
        <v>20</v>
      </c>
      <c r="E3" s="2" t="s">
        <v>14</v>
      </c>
      <c r="F3" s="5">
        <v>10.5</v>
      </c>
      <c r="G3" s="1" t="s">
        <v>15</v>
      </c>
      <c r="H3">
        <v>0</v>
      </c>
      <c r="I3" s="1"/>
    </row>
    <row r="4" spans="1:9" x14ac:dyDescent="0.3">
      <c r="A4" s="1" t="s">
        <v>16</v>
      </c>
      <c r="B4" s="1">
        <v>10</v>
      </c>
      <c r="C4" s="1" t="s">
        <v>17</v>
      </c>
      <c r="D4" s="4">
        <v>45</v>
      </c>
      <c r="E4" s="2" t="s">
        <v>18</v>
      </c>
      <c r="F4" s="5">
        <v>10.5</v>
      </c>
      <c r="G4" s="1" t="s">
        <v>19</v>
      </c>
      <c r="H4">
        <v>0</v>
      </c>
      <c r="I4" s="1"/>
    </row>
    <row r="5" spans="1:9" x14ac:dyDescent="0.3">
      <c r="A5" s="1" t="s">
        <v>20</v>
      </c>
      <c r="B5" s="1">
        <v>13</v>
      </c>
      <c r="C5" s="1" t="s">
        <v>21</v>
      </c>
      <c r="D5" s="4">
        <v>20</v>
      </c>
      <c r="E5" s="2" t="s">
        <v>22</v>
      </c>
      <c r="F5" s="5">
        <v>10.5</v>
      </c>
      <c r="G5" s="1" t="s">
        <v>23</v>
      </c>
      <c r="H5">
        <v>0</v>
      </c>
      <c r="I5" s="1"/>
    </row>
    <row r="6" spans="1:9" x14ac:dyDescent="0.3">
      <c r="A6" s="1" t="s">
        <v>24</v>
      </c>
      <c r="B6" s="1">
        <v>9</v>
      </c>
      <c r="C6" s="1" t="s">
        <v>25</v>
      </c>
      <c r="D6" s="4">
        <v>20</v>
      </c>
      <c r="E6" s="2" t="s">
        <v>26</v>
      </c>
      <c r="F6" s="5">
        <v>10.5</v>
      </c>
      <c r="G6" s="1" t="s">
        <v>27</v>
      </c>
      <c r="H6">
        <v>0</v>
      </c>
      <c r="I6" s="1"/>
    </row>
    <row r="7" spans="1:9" ht="15" thickBot="1" x14ac:dyDescent="0.35">
      <c r="A7" s="1" t="s">
        <v>28</v>
      </c>
      <c r="B7" s="1">
        <v>15</v>
      </c>
      <c r="C7" s="1" t="s">
        <v>29</v>
      </c>
      <c r="D7" s="4">
        <v>20</v>
      </c>
      <c r="E7" s="2" t="s">
        <v>30</v>
      </c>
      <c r="F7" s="6">
        <v>10.5</v>
      </c>
      <c r="G7" s="1" t="s">
        <v>31</v>
      </c>
      <c r="H7">
        <v>0</v>
      </c>
      <c r="I7" s="1"/>
    </row>
    <row r="8" spans="1:9" x14ac:dyDescent="0.3">
      <c r="A8" s="1" t="s">
        <v>32</v>
      </c>
      <c r="B8" s="1">
        <v>4</v>
      </c>
      <c r="C8" s="1" t="s">
        <v>33</v>
      </c>
      <c r="D8" s="4">
        <v>20</v>
      </c>
      <c r="E8" s="1" t="s">
        <v>34</v>
      </c>
      <c r="F8" s="4" t="s">
        <v>127</v>
      </c>
      <c r="G8" s="1" t="s">
        <v>36</v>
      </c>
      <c r="H8">
        <v>0</v>
      </c>
      <c r="I8" s="1"/>
    </row>
    <row r="9" spans="1:9" x14ac:dyDescent="0.3">
      <c r="A9" s="1" t="s">
        <v>37</v>
      </c>
      <c r="B9" s="1">
        <v>5</v>
      </c>
      <c r="C9" s="1" t="s">
        <v>38</v>
      </c>
      <c r="D9" s="4">
        <v>40</v>
      </c>
      <c r="E9" s="1" t="s">
        <v>39</v>
      </c>
      <c r="F9" s="4" t="s">
        <v>127</v>
      </c>
      <c r="G9" s="1" t="s">
        <v>41</v>
      </c>
      <c r="H9">
        <v>0</v>
      </c>
      <c r="I9" s="1"/>
    </row>
    <row r="10" spans="1:9" x14ac:dyDescent="0.3">
      <c r="A10" s="1" t="s">
        <v>42</v>
      </c>
      <c r="B10" s="1">
        <f>ROUNDUP((B8+B5+B7+B9)/2,0)</f>
        <v>19</v>
      </c>
      <c r="C10" s="1" t="s">
        <v>43</v>
      </c>
      <c r="D10" s="4">
        <v>35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3">
      <c r="A11" s="1" t="s">
        <v>46</v>
      </c>
      <c r="B11" s="1">
        <v>16</v>
      </c>
      <c r="C11" s="1" t="s">
        <v>47</v>
      </c>
      <c r="D11" s="4">
        <v>20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3">
      <c r="A12" s="1" t="s">
        <v>50</v>
      </c>
      <c r="B12" s="1" t="s">
        <v>51</v>
      </c>
      <c r="C12" s="1" t="s">
        <v>52</v>
      </c>
      <c r="D12" s="4">
        <v>20</v>
      </c>
      <c r="E12" t="s">
        <v>53</v>
      </c>
      <c r="F12" s="1">
        <v>24</v>
      </c>
      <c r="G12" t="s">
        <v>54</v>
      </c>
      <c r="H12">
        <v>0</v>
      </c>
      <c r="I12" s="1"/>
    </row>
    <row r="13" spans="1:9" x14ac:dyDescent="0.3">
      <c r="A13" s="1" t="s">
        <v>55</v>
      </c>
      <c r="B13" s="1">
        <f>ROUNDUP((B7+B5)/2,0)</f>
        <v>14</v>
      </c>
      <c r="C13" s="1" t="s">
        <v>56</v>
      </c>
      <c r="D13" s="4">
        <v>20</v>
      </c>
      <c r="E13" t="s">
        <v>57</v>
      </c>
      <c r="F13" s="1">
        <v>24</v>
      </c>
      <c r="G13" t="s">
        <v>58</v>
      </c>
      <c r="H13">
        <v>0</v>
      </c>
      <c r="I13" s="1"/>
    </row>
    <row r="14" spans="1:9" x14ac:dyDescent="0.3">
      <c r="A14" s="1" t="s">
        <v>59</v>
      </c>
      <c r="B14" s="1">
        <f>ROUNDUP((B6+B6+B4)/3,0)</f>
        <v>10</v>
      </c>
      <c r="C14" s="1" t="s">
        <v>60</v>
      </c>
      <c r="D14" s="4">
        <v>20</v>
      </c>
      <c r="E14" t="s">
        <v>61</v>
      </c>
      <c r="F14" s="1">
        <v>0</v>
      </c>
      <c r="G14" t="s">
        <v>62</v>
      </c>
      <c r="H14">
        <v>0</v>
      </c>
      <c r="I14" s="1"/>
    </row>
    <row r="15" spans="1:9" x14ac:dyDescent="0.3">
      <c r="A15" s="1" t="s">
        <v>63</v>
      </c>
      <c r="B15" s="1">
        <f>ROUNDUP((B5+B4+B5)/3,0)</f>
        <v>12</v>
      </c>
      <c r="C15" s="1" t="s">
        <v>64</v>
      </c>
      <c r="D15" s="4">
        <v>20</v>
      </c>
      <c r="E15" t="s">
        <v>65</v>
      </c>
      <c r="F15" s="1">
        <v>0</v>
      </c>
      <c r="G15" t="s">
        <v>66</v>
      </c>
      <c r="H15">
        <v>0</v>
      </c>
      <c r="I15" s="1"/>
    </row>
    <row r="16" spans="1:9" x14ac:dyDescent="0.3">
      <c r="A16" s="1" t="s">
        <v>67</v>
      </c>
      <c r="B16" s="1">
        <f>B8+B9</f>
        <v>9</v>
      </c>
      <c r="C16" s="1" t="s">
        <v>68</v>
      </c>
      <c r="D16" s="4">
        <v>20</v>
      </c>
      <c r="E16" s="1" t="s">
        <v>69</v>
      </c>
      <c r="F16" s="1">
        <v>0</v>
      </c>
      <c r="G16" t="s">
        <v>70</v>
      </c>
      <c r="H16">
        <v>0</v>
      </c>
      <c r="I16" s="1"/>
    </row>
    <row r="17" spans="1:9" x14ac:dyDescent="0.3">
      <c r="A17" s="1" t="s">
        <v>71</v>
      </c>
      <c r="B17" s="1">
        <v>350</v>
      </c>
      <c r="C17" s="1" t="s">
        <v>72</v>
      </c>
      <c r="D17" s="4">
        <v>20</v>
      </c>
      <c r="E17" s="1" t="s">
        <v>73</v>
      </c>
      <c r="F17" s="1">
        <v>0</v>
      </c>
      <c r="G17" t="s">
        <v>74</v>
      </c>
      <c r="H17">
        <v>0</v>
      </c>
      <c r="I17" s="1"/>
    </row>
    <row r="18" spans="1:9" x14ac:dyDescent="0.3">
      <c r="A18" s="1" t="s">
        <v>75</v>
      </c>
      <c r="B18" s="1">
        <v>15</v>
      </c>
      <c r="C18" s="1" t="s">
        <v>76</v>
      </c>
      <c r="D18" s="4">
        <v>30</v>
      </c>
      <c r="E18" s="1" t="s">
        <v>77</v>
      </c>
      <c r="F18" s="1">
        <v>0</v>
      </c>
      <c r="G18" t="s">
        <v>78</v>
      </c>
      <c r="H18">
        <v>0</v>
      </c>
      <c r="I18" s="1"/>
    </row>
    <row r="19" spans="1:9" x14ac:dyDescent="0.3">
      <c r="A19" s="1" t="s">
        <v>79</v>
      </c>
      <c r="B19" s="1">
        <f>$B$17*0.2</f>
        <v>70</v>
      </c>
      <c r="C19" s="1" t="s">
        <v>80</v>
      </c>
      <c r="D19" s="4">
        <v>20</v>
      </c>
      <c r="E19" s="1" t="s">
        <v>81</v>
      </c>
      <c r="F19" s="1">
        <v>0</v>
      </c>
      <c r="G19" t="s">
        <v>82</v>
      </c>
      <c r="H19">
        <v>0</v>
      </c>
      <c r="I19" s="1"/>
    </row>
    <row r="20" spans="1:9" x14ac:dyDescent="0.3">
      <c r="A20" s="1" t="s">
        <v>83</v>
      </c>
      <c r="B20" s="1">
        <f>$B$17*0.7</f>
        <v>244.99999999999997</v>
      </c>
      <c r="C20" s="1" t="s">
        <v>84</v>
      </c>
      <c r="D20" s="4">
        <v>30</v>
      </c>
      <c r="E20" s="1" t="s">
        <v>85</v>
      </c>
      <c r="F20" s="1">
        <v>0</v>
      </c>
      <c r="G20" t="s">
        <v>86</v>
      </c>
      <c r="H20" t="s">
        <v>87</v>
      </c>
      <c r="I20" s="1"/>
    </row>
    <row r="21" spans="1:9" x14ac:dyDescent="0.3">
      <c r="A21" s="1" t="s">
        <v>88</v>
      </c>
      <c r="B21" s="1">
        <f t="shared" ref="B21:B22" si="0">$B$17*0.2</f>
        <v>70</v>
      </c>
      <c r="C21" s="1" t="s">
        <v>89</v>
      </c>
      <c r="D21" s="4">
        <v>30</v>
      </c>
      <c r="E21" s="1" t="s">
        <v>90</v>
      </c>
      <c r="F21" s="1">
        <v>0</v>
      </c>
      <c r="G21" t="s">
        <v>91</v>
      </c>
      <c r="H21" t="s">
        <v>87</v>
      </c>
      <c r="I21" s="1"/>
    </row>
    <row r="22" spans="1:9" x14ac:dyDescent="0.3">
      <c r="A22" s="1" t="s">
        <v>92</v>
      </c>
      <c r="B22" s="1">
        <f t="shared" si="0"/>
        <v>70</v>
      </c>
      <c r="C22" s="1" t="s">
        <v>93</v>
      </c>
      <c r="D22" s="4">
        <v>20</v>
      </c>
      <c r="E22" s="1" t="s">
        <v>94</v>
      </c>
      <c r="F22" s="1" t="s">
        <v>95</v>
      </c>
      <c r="G22" t="s">
        <v>96</v>
      </c>
      <c r="H22" t="s">
        <v>87</v>
      </c>
      <c r="I22" s="1"/>
    </row>
    <row r="23" spans="1:9" x14ac:dyDescent="0.3">
      <c r="A23" s="1" t="s">
        <v>97</v>
      </c>
      <c r="B23" s="1">
        <f>$B$17*0.25</f>
        <v>87.5</v>
      </c>
      <c r="C23" s="1" t="s">
        <v>98</v>
      </c>
      <c r="D23" s="4">
        <v>20</v>
      </c>
      <c r="E23" s="1" t="s">
        <v>99</v>
      </c>
      <c r="F23" s="1">
        <v>2</v>
      </c>
      <c r="G23" t="s">
        <v>100</v>
      </c>
      <c r="H23" t="s">
        <v>87</v>
      </c>
      <c r="I23" s="1"/>
    </row>
    <row r="24" spans="1:9" x14ac:dyDescent="0.3">
      <c r="A24" s="1" t="s">
        <v>101</v>
      </c>
      <c r="B24" s="1">
        <f>$B$17*0.25</f>
        <v>87.5</v>
      </c>
      <c r="C24" s="1" t="s">
        <v>102</v>
      </c>
      <c r="D24" s="4">
        <v>20</v>
      </c>
      <c r="E24" s="1" t="s">
        <v>103</v>
      </c>
      <c r="F24" s="1">
        <v>2</v>
      </c>
      <c r="G24" t="s">
        <v>104</v>
      </c>
      <c r="H24" t="s">
        <v>87</v>
      </c>
      <c r="I24" s="1"/>
    </row>
    <row r="25" spans="1:9" x14ac:dyDescent="0.3">
      <c r="A25" s="1" t="s">
        <v>105</v>
      </c>
      <c r="B25" s="1">
        <v>0</v>
      </c>
      <c r="C25" s="1" t="s">
        <v>106</v>
      </c>
      <c r="D25" s="4">
        <v>20</v>
      </c>
      <c r="E25" s="1" t="s">
        <v>107</v>
      </c>
      <c r="F25" s="1" t="s">
        <v>108</v>
      </c>
      <c r="G25" s="1"/>
      <c r="H25" s="1"/>
      <c r="I25" s="1"/>
    </row>
    <row r="26" spans="1:9" x14ac:dyDescent="0.3">
      <c r="A26" t="s">
        <v>121</v>
      </c>
      <c r="B26" s="2">
        <v>1</v>
      </c>
      <c r="C26" s="1" t="s">
        <v>109</v>
      </c>
      <c r="D26" s="4">
        <v>40</v>
      </c>
      <c r="E26" s="1" t="s">
        <v>108</v>
      </c>
      <c r="F26" s="1"/>
      <c r="G26" s="1"/>
      <c r="H26" s="1"/>
      <c r="I26" s="1"/>
    </row>
    <row r="27" spans="1:9" x14ac:dyDescent="0.3">
      <c r="A27" t="s">
        <v>110</v>
      </c>
      <c r="B27" s="2">
        <v>1.5</v>
      </c>
      <c r="C27" s="1" t="s">
        <v>111</v>
      </c>
      <c r="D27" s="4">
        <v>50</v>
      </c>
      <c r="E27" t="s">
        <v>112</v>
      </c>
      <c r="F27" s="1">
        <v>1</v>
      </c>
      <c r="G27" s="1"/>
      <c r="H27" s="1"/>
      <c r="I27" s="1"/>
    </row>
    <row r="28" spans="1:9" x14ac:dyDescent="0.3">
      <c r="A28" t="s">
        <v>113</v>
      </c>
      <c r="B28">
        <v>100</v>
      </c>
      <c r="E28" t="s">
        <v>118</v>
      </c>
      <c r="F28" t="s">
        <v>124</v>
      </c>
    </row>
    <row r="29" spans="1:9" x14ac:dyDescent="0.3">
      <c r="A29" t="s">
        <v>114</v>
      </c>
      <c r="B29">
        <v>8</v>
      </c>
      <c r="E29" t="s">
        <v>126</v>
      </c>
      <c r="F29">
        <v>1</v>
      </c>
    </row>
    <row r="30" spans="1:9" x14ac:dyDescent="0.3">
      <c r="A30" t="s">
        <v>115</v>
      </c>
      <c r="B3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opLeftCell="A7" workbookViewId="0">
      <selection activeCell="A29" sqref="A29"/>
    </sheetView>
  </sheetViews>
  <sheetFormatPr baseColWidth="10" defaultColWidth="8.88671875" defaultRowHeight="14.4" x14ac:dyDescent="0.3"/>
  <cols>
    <col min="1" max="1" width="20.6640625" customWidth="1"/>
    <col min="2" max="2" width="7.109375" customWidth="1"/>
    <col min="3" max="3" width="13.5546875" customWidth="1"/>
    <col min="4" max="4" width="5.33203125" customWidth="1"/>
    <col min="5" max="5" width="15.109375" customWidth="1"/>
    <col min="6" max="6" width="7" customWidth="1"/>
    <col min="7" max="7" width="14" customWidth="1"/>
    <col min="8" max="8" width="5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116</v>
      </c>
    </row>
    <row r="2" spans="1:9" x14ac:dyDescent="0.3">
      <c r="A2" s="1" t="s">
        <v>8</v>
      </c>
      <c r="B2" s="1">
        <v>11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3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3">
      <c r="A4" s="1" t="s">
        <v>16</v>
      </c>
      <c r="B4" s="1">
        <v>8</v>
      </c>
      <c r="C4" s="1" t="s">
        <v>17</v>
      </c>
      <c r="D4" s="1">
        <v>24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3">
      <c r="A5" s="1" t="s">
        <v>20</v>
      </c>
      <c r="B5" s="1">
        <v>19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3">
      <c r="A6" s="1" t="s">
        <v>24</v>
      </c>
      <c r="B6" s="1">
        <v>9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3">
      <c r="A7" s="1" t="s">
        <v>28</v>
      </c>
      <c r="B7" s="1">
        <v>12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3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</row>
    <row r="9" spans="1:9" x14ac:dyDescent="0.3">
      <c r="A9" s="1" t="s">
        <v>37</v>
      </c>
      <c r="B9" s="1">
        <v>5</v>
      </c>
      <c r="C9" s="1" t="s">
        <v>38</v>
      </c>
      <c r="D9" s="1">
        <v>27</v>
      </c>
      <c r="E9" s="1" t="s">
        <v>39</v>
      </c>
      <c r="F9" s="1" t="s">
        <v>40</v>
      </c>
      <c r="G9" s="1" t="s">
        <v>41</v>
      </c>
      <c r="H9">
        <v>0</v>
      </c>
    </row>
    <row r="10" spans="1:9" x14ac:dyDescent="0.3">
      <c r="A10" s="1" t="s">
        <v>42</v>
      </c>
      <c r="B10" s="1">
        <f>ROUNDUP((B8+B5+B7+B9)/2,0)</f>
        <v>21</v>
      </c>
      <c r="C10" s="1" t="s">
        <v>43</v>
      </c>
      <c r="D10" s="1">
        <v>22</v>
      </c>
      <c r="E10" s="1" t="s">
        <v>44</v>
      </c>
      <c r="F10" s="1"/>
      <c r="G10" s="1" t="s">
        <v>45</v>
      </c>
      <c r="H10">
        <v>0</v>
      </c>
    </row>
    <row r="11" spans="1:9" x14ac:dyDescent="0.3">
      <c r="A11" s="1" t="s">
        <v>46</v>
      </c>
      <c r="B11" s="1">
        <v>17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3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</row>
    <row r="13" spans="1:9" x14ac:dyDescent="0.3">
      <c r="A13" s="1" t="s">
        <v>55</v>
      </c>
      <c r="B13" s="1">
        <f>ROUNDUP((B7+B5)/2,0)</f>
        <v>16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</row>
    <row r="14" spans="1:9" x14ac:dyDescent="0.3">
      <c r="A14" s="1" t="s">
        <v>59</v>
      </c>
      <c r="B14" s="1">
        <f>ROUNDUP((B6+B6+B4)/3,0)</f>
        <v>9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</row>
    <row r="15" spans="1:9" x14ac:dyDescent="0.3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</row>
    <row r="17" spans="1:8" x14ac:dyDescent="0.3">
      <c r="A17" s="1" t="s">
        <v>71</v>
      </c>
      <c r="B17" s="1">
        <v>350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</row>
    <row r="18" spans="1:8" x14ac:dyDescent="0.3">
      <c r="A18" s="1" t="s">
        <v>75</v>
      </c>
      <c r="B18" s="1">
        <v>35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</row>
    <row r="19" spans="1:8" x14ac:dyDescent="0.3">
      <c r="A19" s="1" t="s">
        <v>79</v>
      </c>
      <c r="B19" s="1">
        <f>$B$17*0.2</f>
        <v>70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</row>
    <row r="20" spans="1:8" x14ac:dyDescent="0.3">
      <c r="A20" s="1" t="s">
        <v>83</v>
      </c>
      <c r="B20" s="1">
        <f>$B$17*0.7</f>
        <v>244.99999999999997</v>
      </c>
      <c r="C20" s="1" t="s">
        <v>84</v>
      </c>
      <c r="D20" s="1">
        <v>25</v>
      </c>
      <c r="E20" s="1" t="s">
        <v>85</v>
      </c>
      <c r="F20" s="1">
        <v>0</v>
      </c>
      <c r="G20" t="s">
        <v>86</v>
      </c>
      <c r="H20" t="s">
        <v>87</v>
      </c>
    </row>
    <row r="21" spans="1:8" x14ac:dyDescent="0.3">
      <c r="A21" s="1" t="s">
        <v>88</v>
      </c>
      <c r="B21" s="1">
        <f t="shared" ref="B21:B22" si="0">$B$17*0.2</f>
        <v>70</v>
      </c>
      <c r="C21" s="1" t="s">
        <v>89</v>
      </c>
      <c r="D21" s="1">
        <v>35</v>
      </c>
      <c r="E21" s="1" t="s">
        <v>90</v>
      </c>
      <c r="F21" s="1">
        <v>0</v>
      </c>
      <c r="G21" t="s">
        <v>91</v>
      </c>
      <c r="H21" t="s">
        <v>87</v>
      </c>
    </row>
    <row r="22" spans="1:8" x14ac:dyDescent="0.3">
      <c r="A22" s="1" t="s">
        <v>92</v>
      </c>
      <c r="B22" s="1">
        <f t="shared" si="0"/>
        <v>70</v>
      </c>
      <c r="C22" s="1" t="s">
        <v>93</v>
      </c>
      <c r="D22" s="1">
        <v>0</v>
      </c>
      <c r="E22" s="1" t="s">
        <v>94</v>
      </c>
      <c r="F22" s="1" t="s">
        <v>120</v>
      </c>
      <c r="G22" t="s">
        <v>96</v>
      </c>
      <c r="H22" t="s">
        <v>87</v>
      </c>
    </row>
    <row r="23" spans="1:8" x14ac:dyDescent="0.3">
      <c r="A23" s="1" t="s">
        <v>97</v>
      </c>
      <c r="B23" s="1">
        <f>$B$17*0.25</f>
        <v>87.5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</row>
    <row r="24" spans="1:8" x14ac:dyDescent="0.3">
      <c r="A24" s="1" t="s">
        <v>101</v>
      </c>
      <c r="B24" s="1">
        <f>$B$17*0.25</f>
        <v>87.5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</row>
    <row r="25" spans="1:8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</row>
    <row r="26" spans="1:8" x14ac:dyDescent="0.3">
      <c r="A26" t="s">
        <v>117</v>
      </c>
      <c r="B26" s="2">
        <v>1</v>
      </c>
      <c r="C26" s="1" t="s">
        <v>109</v>
      </c>
      <c r="D26" s="1">
        <v>0</v>
      </c>
      <c r="E26" s="1" t="s">
        <v>108</v>
      </c>
      <c r="F26" s="1"/>
      <c r="G26" s="1"/>
      <c r="H26" s="1"/>
    </row>
    <row r="27" spans="1:8" x14ac:dyDescent="0.3">
      <c r="A27" t="s">
        <v>110</v>
      </c>
      <c r="B27" s="2">
        <v>1.35</v>
      </c>
      <c r="C27" s="1" t="s">
        <v>111</v>
      </c>
      <c r="D27" s="1">
        <v>25</v>
      </c>
      <c r="E27" t="s">
        <v>112</v>
      </c>
      <c r="F27" s="1">
        <v>3.5</v>
      </c>
      <c r="G27" s="1"/>
      <c r="H27" s="1"/>
    </row>
    <row r="28" spans="1:8" x14ac:dyDescent="0.3">
      <c r="A28" t="s">
        <v>113</v>
      </c>
      <c r="B28">
        <v>200</v>
      </c>
      <c r="E28" t="s">
        <v>118</v>
      </c>
      <c r="F28" t="s">
        <v>119</v>
      </c>
    </row>
    <row r="29" spans="1:8" x14ac:dyDescent="0.3">
      <c r="A29" t="s">
        <v>114</v>
      </c>
      <c r="B29">
        <v>6</v>
      </c>
      <c r="E29" t="s">
        <v>126</v>
      </c>
    </row>
    <row r="30" spans="1:8" x14ac:dyDescent="0.3">
      <c r="A30" t="s">
        <v>115</v>
      </c>
      <c r="B30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9F48-6BD2-43F6-827C-36816D1A4E1E}">
  <dimension ref="A1:I30"/>
  <sheetViews>
    <sheetView topLeftCell="A11" workbookViewId="0">
      <selection activeCell="B30" sqref="B30"/>
    </sheetView>
  </sheetViews>
  <sheetFormatPr baseColWidth="10" defaultColWidth="11.5546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116</v>
      </c>
    </row>
    <row r="2" spans="1:9" x14ac:dyDescent="0.3">
      <c r="A2" s="1" t="s">
        <v>8</v>
      </c>
      <c r="B2" s="1">
        <v>11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3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3">
      <c r="A4" s="1" t="s">
        <v>16</v>
      </c>
      <c r="B4" s="1">
        <v>8</v>
      </c>
      <c r="C4" s="1" t="s">
        <v>17</v>
      </c>
      <c r="D4" s="1">
        <v>24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3">
      <c r="A5" s="1" t="s">
        <v>20</v>
      </c>
      <c r="B5" s="1">
        <v>19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3">
      <c r="A6" s="1" t="s">
        <v>24</v>
      </c>
      <c r="B6" s="1">
        <v>9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3">
      <c r="A7" s="1" t="s">
        <v>28</v>
      </c>
      <c r="B7" s="1">
        <v>12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3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</row>
    <row r="9" spans="1:9" x14ac:dyDescent="0.3">
      <c r="A9" s="1" t="s">
        <v>37</v>
      </c>
      <c r="B9" s="1">
        <v>5</v>
      </c>
      <c r="C9" s="1" t="s">
        <v>38</v>
      </c>
      <c r="D9" s="1">
        <v>27</v>
      </c>
      <c r="E9" s="1" t="s">
        <v>39</v>
      </c>
      <c r="F9" s="1" t="s">
        <v>40</v>
      </c>
      <c r="G9" s="1" t="s">
        <v>41</v>
      </c>
      <c r="H9">
        <v>0</v>
      </c>
    </row>
    <row r="10" spans="1:9" x14ac:dyDescent="0.3">
      <c r="A10" s="1" t="s">
        <v>42</v>
      </c>
      <c r="B10" s="1">
        <f>ROUNDUP((B8+B5+B7+B9)/2,0)</f>
        <v>21</v>
      </c>
      <c r="C10" s="1" t="s">
        <v>43</v>
      </c>
      <c r="D10" s="1">
        <v>22</v>
      </c>
      <c r="E10" s="1" t="s">
        <v>44</v>
      </c>
      <c r="F10" s="1"/>
      <c r="G10" s="1" t="s">
        <v>45</v>
      </c>
      <c r="H10">
        <v>0</v>
      </c>
    </row>
    <row r="11" spans="1:9" x14ac:dyDescent="0.3">
      <c r="A11" s="1" t="s">
        <v>46</v>
      </c>
      <c r="B11" s="1">
        <v>17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3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</row>
    <row r="13" spans="1:9" x14ac:dyDescent="0.3">
      <c r="A13" s="1" t="s">
        <v>55</v>
      </c>
      <c r="B13" s="1">
        <f>ROUNDUP((B7+B5)/2,0)</f>
        <v>16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</row>
    <row r="14" spans="1:9" x14ac:dyDescent="0.3">
      <c r="A14" s="1" t="s">
        <v>59</v>
      </c>
      <c r="B14" s="1">
        <f>ROUNDUP((B6+B6+B4)/3,0)</f>
        <v>9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</row>
    <row r="15" spans="1:9" x14ac:dyDescent="0.3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</row>
    <row r="17" spans="1:8" x14ac:dyDescent="0.3">
      <c r="A17" s="1" t="s">
        <v>71</v>
      </c>
      <c r="B17" s="1">
        <v>350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</row>
    <row r="18" spans="1:8" x14ac:dyDescent="0.3">
      <c r="A18" s="1" t="s">
        <v>75</v>
      </c>
      <c r="B18" s="1">
        <v>35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</row>
    <row r="19" spans="1:8" x14ac:dyDescent="0.3">
      <c r="A19" s="1" t="s">
        <v>79</v>
      </c>
      <c r="B19" s="1">
        <f>$B$17*0.2</f>
        <v>70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</row>
    <row r="20" spans="1:8" x14ac:dyDescent="0.3">
      <c r="A20" s="1" t="s">
        <v>83</v>
      </c>
      <c r="B20" s="1">
        <f>$B$17*0.7</f>
        <v>244.99999999999997</v>
      </c>
      <c r="C20" s="1" t="s">
        <v>84</v>
      </c>
      <c r="D20" s="1">
        <v>25</v>
      </c>
      <c r="E20" s="1" t="s">
        <v>85</v>
      </c>
      <c r="F20" s="1">
        <v>0</v>
      </c>
      <c r="G20" t="s">
        <v>86</v>
      </c>
      <c r="H20" t="s">
        <v>87</v>
      </c>
    </row>
    <row r="21" spans="1:8" x14ac:dyDescent="0.3">
      <c r="A21" s="1" t="s">
        <v>88</v>
      </c>
      <c r="B21" s="1">
        <f t="shared" ref="B21:B22" si="0">$B$17*0.2</f>
        <v>70</v>
      </c>
      <c r="C21" s="1" t="s">
        <v>89</v>
      </c>
      <c r="D21" s="1">
        <v>35</v>
      </c>
      <c r="E21" s="1" t="s">
        <v>90</v>
      </c>
      <c r="F21" s="1">
        <v>0</v>
      </c>
      <c r="G21" t="s">
        <v>91</v>
      </c>
      <c r="H21" t="s">
        <v>87</v>
      </c>
    </row>
    <row r="22" spans="1:8" x14ac:dyDescent="0.3">
      <c r="A22" s="1" t="s">
        <v>92</v>
      </c>
      <c r="B22" s="1">
        <f t="shared" si="0"/>
        <v>70</v>
      </c>
      <c r="C22" s="1" t="s">
        <v>93</v>
      </c>
      <c r="D22" s="1">
        <v>0</v>
      </c>
      <c r="E22" s="1" t="s">
        <v>94</v>
      </c>
      <c r="F22" s="1" t="s">
        <v>95</v>
      </c>
      <c r="G22" t="s">
        <v>96</v>
      </c>
      <c r="H22" t="s">
        <v>87</v>
      </c>
    </row>
    <row r="23" spans="1:8" x14ac:dyDescent="0.3">
      <c r="A23" s="1" t="s">
        <v>97</v>
      </c>
      <c r="B23" s="1">
        <f>$B$17*0.25</f>
        <v>87.5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</row>
    <row r="24" spans="1:8" x14ac:dyDescent="0.3">
      <c r="A24" s="1" t="s">
        <v>101</v>
      </c>
      <c r="B24" s="1">
        <f>$B$17*0.25</f>
        <v>87.5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</row>
    <row r="25" spans="1:8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</row>
    <row r="26" spans="1:8" x14ac:dyDescent="0.3">
      <c r="A26" t="s">
        <v>117</v>
      </c>
      <c r="B26" s="2">
        <v>1</v>
      </c>
      <c r="C26" s="1" t="s">
        <v>109</v>
      </c>
      <c r="D26" s="1">
        <v>0</v>
      </c>
      <c r="E26" s="1" t="s">
        <v>108</v>
      </c>
      <c r="F26" s="1"/>
      <c r="G26" s="1"/>
      <c r="H26" s="1"/>
    </row>
    <row r="27" spans="1:8" x14ac:dyDescent="0.3">
      <c r="A27" t="s">
        <v>110</v>
      </c>
      <c r="B27" s="2">
        <v>1.35</v>
      </c>
      <c r="C27" s="1" t="s">
        <v>111</v>
      </c>
      <c r="D27" s="1">
        <v>25</v>
      </c>
      <c r="E27" t="s">
        <v>112</v>
      </c>
      <c r="F27" s="1">
        <v>3.5</v>
      </c>
      <c r="G27" s="1"/>
      <c r="H27" s="1"/>
    </row>
    <row r="28" spans="1:8" x14ac:dyDescent="0.3">
      <c r="A28" t="s">
        <v>113</v>
      </c>
      <c r="B28">
        <v>200</v>
      </c>
      <c r="E28" t="s">
        <v>118</v>
      </c>
      <c r="F28" t="s">
        <v>119</v>
      </c>
    </row>
    <row r="29" spans="1:8" x14ac:dyDescent="0.3">
      <c r="A29" t="s">
        <v>114</v>
      </c>
      <c r="B29">
        <v>8</v>
      </c>
      <c r="E29" t="s">
        <v>126</v>
      </c>
    </row>
    <row r="30" spans="1:8" x14ac:dyDescent="0.3">
      <c r="A30" t="s">
        <v>115</v>
      </c>
      <c r="B30">
        <v>20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C433-7E63-4AD6-A621-F1891D5C6B22}">
  <dimension ref="A1:I32"/>
  <sheetViews>
    <sheetView topLeftCell="A4" workbookViewId="0">
      <selection activeCell="B30" sqref="B30"/>
    </sheetView>
  </sheetViews>
  <sheetFormatPr baseColWidth="10" defaultRowHeight="14.4" x14ac:dyDescent="0.3"/>
  <cols>
    <col min="7" max="7" width="14.8867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3">
      <c r="A2" s="1" t="s">
        <v>8</v>
      </c>
      <c r="B2" s="1">
        <v>15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 x14ac:dyDescent="0.3">
      <c r="A3" s="1" t="s">
        <v>12</v>
      </c>
      <c r="B3" s="1">
        <v>16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 x14ac:dyDescent="0.3">
      <c r="A4" s="1" t="s">
        <v>16</v>
      </c>
      <c r="B4" s="1">
        <v>10</v>
      </c>
      <c r="C4" s="1" t="s">
        <v>17</v>
      </c>
      <c r="D4" s="1">
        <v>35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 x14ac:dyDescent="0.3">
      <c r="A5" s="1" t="s">
        <v>20</v>
      </c>
      <c r="B5" s="1">
        <v>18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 x14ac:dyDescent="0.3">
      <c r="A6" s="1" t="s">
        <v>24</v>
      </c>
      <c r="B6" s="1">
        <v>4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 x14ac:dyDescent="0.3">
      <c r="A7" s="1" t="s">
        <v>28</v>
      </c>
      <c r="B7" s="1">
        <v>10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 x14ac:dyDescent="0.3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  <c r="I8" s="1"/>
    </row>
    <row r="9" spans="1:9" x14ac:dyDescent="0.3">
      <c r="A9" s="1" t="s">
        <v>37</v>
      </c>
      <c r="B9" s="1">
        <v>5</v>
      </c>
      <c r="C9" s="1" t="s">
        <v>38</v>
      </c>
      <c r="D9" s="1">
        <v>35</v>
      </c>
      <c r="E9" s="1" t="s">
        <v>39</v>
      </c>
      <c r="F9" s="1" t="s">
        <v>40</v>
      </c>
      <c r="G9" s="1" t="s">
        <v>41</v>
      </c>
      <c r="H9">
        <v>0</v>
      </c>
      <c r="I9" s="1"/>
    </row>
    <row r="10" spans="1:9" x14ac:dyDescent="0.3">
      <c r="A10" s="1" t="s">
        <v>42</v>
      </c>
      <c r="B10" s="1">
        <f>ROUNDUP((B8+B5+B7+B9)/2,0)</f>
        <v>19</v>
      </c>
      <c r="C10" s="1" t="s">
        <v>43</v>
      </c>
      <c r="D10" s="1">
        <v>30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3">
      <c r="A11" s="1" t="s">
        <v>46</v>
      </c>
      <c r="B11" s="1">
        <v>16</v>
      </c>
      <c r="C11" s="1" t="s">
        <v>47</v>
      </c>
      <c r="D11" s="1">
        <v>30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3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  <c r="I12" s="1"/>
    </row>
    <row r="13" spans="1:9" x14ac:dyDescent="0.3">
      <c r="A13" s="1" t="s">
        <v>55</v>
      </c>
      <c r="B13" s="1">
        <f>ROUNDUP((B7+B5)/2,0)</f>
        <v>14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  <c r="I13" s="1"/>
    </row>
    <row r="14" spans="1:9" x14ac:dyDescent="0.3">
      <c r="A14" s="1" t="s">
        <v>59</v>
      </c>
      <c r="B14" s="1">
        <f>ROUNDUP((B6+B6+B4)/3,0)</f>
        <v>6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  <c r="I14" s="1"/>
    </row>
    <row r="15" spans="1:9" x14ac:dyDescent="0.3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  <c r="I15" s="1"/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  <c r="I16" s="1"/>
    </row>
    <row r="17" spans="1:9" x14ac:dyDescent="0.3">
      <c r="A17" s="1" t="s">
        <v>71</v>
      </c>
      <c r="B17" s="1">
        <v>600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  <c r="I17" s="1"/>
    </row>
    <row r="18" spans="1:9" x14ac:dyDescent="0.3">
      <c r="A18" s="1" t="s">
        <v>75</v>
      </c>
      <c r="B18" s="1">
        <v>25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  <c r="I18" s="1"/>
    </row>
    <row r="19" spans="1:9" x14ac:dyDescent="0.3">
      <c r="A19" s="1" t="s">
        <v>79</v>
      </c>
      <c r="B19" s="1">
        <f>$B$17*0.2</f>
        <v>120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  <c r="I19" s="1"/>
    </row>
    <row r="20" spans="1:9" x14ac:dyDescent="0.3">
      <c r="A20" s="1" t="s">
        <v>83</v>
      </c>
      <c r="B20" s="1">
        <f>$B$17*0.7</f>
        <v>420</v>
      </c>
      <c r="C20" s="1" t="s">
        <v>84</v>
      </c>
      <c r="D20" s="1">
        <v>15</v>
      </c>
      <c r="E20" s="1" t="s">
        <v>85</v>
      </c>
      <c r="F20" s="1">
        <v>0</v>
      </c>
      <c r="G20" t="s">
        <v>86</v>
      </c>
      <c r="H20" t="s">
        <v>87</v>
      </c>
      <c r="I20" s="1"/>
    </row>
    <row r="21" spans="1:9" x14ac:dyDescent="0.3">
      <c r="A21" s="1" t="s">
        <v>88</v>
      </c>
      <c r="B21" s="1">
        <f t="shared" ref="B21:B22" si="0">$B$17*0.2</f>
        <v>120</v>
      </c>
      <c r="C21" s="1" t="s">
        <v>89</v>
      </c>
      <c r="D21" s="1">
        <v>56</v>
      </c>
      <c r="E21" s="1" t="s">
        <v>90</v>
      </c>
      <c r="F21" s="1">
        <v>0</v>
      </c>
      <c r="G21" t="s">
        <v>91</v>
      </c>
      <c r="H21" t="s">
        <v>87</v>
      </c>
      <c r="I21" s="1"/>
    </row>
    <row r="22" spans="1:9" x14ac:dyDescent="0.3">
      <c r="A22" s="1" t="s">
        <v>92</v>
      </c>
      <c r="B22" s="1">
        <f t="shared" si="0"/>
        <v>120</v>
      </c>
      <c r="C22" s="1" t="s">
        <v>93</v>
      </c>
      <c r="D22" s="1">
        <v>0</v>
      </c>
      <c r="E22" s="1" t="s">
        <v>94</v>
      </c>
      <c r="F22" s="1" t="s">
        <v>95</v>
      </c>
      <c r="G22" t="s">
        <v>96</v>
      </c>
      <c r="H22" t="s">
        <v>87</v>
      </c>
      <c r="I22" s="1"/>
    </row>
    <row r="23" spans="1:9" x14ac:dyDescent="0.3">
      <c r="A23" s="1" t="s">
        <v>97</v>
      </c>
      <c r="B23" s="1">
        <f>$B$17*0.25</f>
        <v>150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  <c r="I23" s="1"/>
    </row>
    <row r="24" spans="1:9" x14ac:dyDescent="0.3">
      <c r="A24" s="1" t="s">
        <v>101</v>
      </c>
      <c r="B24" s="1">
        <f>$B$17*0.25</f>
        <v>150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  <c r="I24" s="1"/>
    </row>
    <row r="25" spans="1:9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  <c r="I25" s="1"/>
    </row>
    <row r="26" spans="1:9" x14ac:dyDescent="0.3">
      <c r="A26" t="s">
        <v>121</v>
      </c>
      <c r="B26" s="2">
        <v>0</v>
      </c>
      <c r="C26" s="1" t="s">
        <v>109</v>
      </c>
      <c r="D26" s="1">
        <v>0</v>
      </c>
      <c r="E26" s="1" t="s">
        <v>108</v>
      </c>
      <c r="F26" s="1"/>
      <c r="G26" s="1"/>
      <c r="H26" s="1"/>
      <c r="I26" s="1"/>
    </row>
    <row r="27" spans="1:9" x14ac:dyDescent="0.3">
      <c r="A27" t="s">
        <v>110</v>
      </c>
      <c r="B27" s="2">
        <v>2.5</v>
      </c>
      <c r="C27" s="1" t="s">
        <v>111</v>
      </c>
      <c r="D27" s="1">
        <v>25</v>
      </c>
      <c r="E27" t="s">
        <v>112</v>
      </c>
      <c r="F27" s="1">
        <v>5.5</v>
      </c>
      <c r="G27" s="1"/>
      <c r="H27" s="1"/>
      <c r="I27" s="1"/>
    </row>
    <row r="28" spans="1:9" x14ac:dyDescent="0.3">
      <c r="A28" t="s">
        <v>113</v>
      </c>
      <c r="B28">
        <v>210</v>
      </c>
      <c r="E28" t="s">
        <v>118</v>
      </c>
      <c r="F28" t="s">
        <v>119</v>
      </c>
    </row>
    <row r="29" spans="1:9" x14ac:dyDescent="0.3">
      <c r="A29" t="s">
        <v>114</v>
      </c>
      <c r="B29">
        <v>9</v>
      </c>
      <c r="E29" t="s">
        <v>126</v>
      </c>
      <c r="F29">
        <v>3.5</v>
      </c>
    </row>
    <row r="30" spans="1:9" x14ac:dyDescent="0.3">
      <c r="A30" t="s">
        <v>115</v>
      </c>
      <c r="B30">
        <v>32</v>
      </c>
      <c r="E30" t="s">
        <v>128</v>
      </c>
      <c r="F30">
        <v>33</v>
      </c>
    </row>
    <row r="31" spans="1:9" x14ac:dyDescent="0.3">
      <c r="E31" t="s">
        <v>129</v>
      </c>
      <c r="F31">
        <f>SUM(B2:B7)*75*(IF(F28="Groß",1.75,IF(F28="Mittel",1,IF(F28="Klein",0.3,1))))+F32</f>
        <v>9581.25</v>
      </c>
    </row>
    <row r="32" spans="1:9" x14ac:dyDescent="0.3">
      <c r="E32" t="s">
        <v>130</v>
      </c>
      <c r="F32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91DE-E703-4A18-9D7D-9456B380F6EA}">
  <dimension ref="A1:I30"/>
  <sheetViews>
    <sheetView topLeftCell="A8" workbookViewId="0">
      <selection activeCell="A30" sqref="A30"/>
    </sheetView>
  </sheetViews>
  <sheetFormatPr baseColWidth="10" defaultColWidth="11.5546875" defaultRowHeight="14.4" x14ac:dyDescent="0.3"/>
  <cols>
    <col min="1" max="1" width="16.441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3">
      <c r="A2" s="1" t="s">
        <v>8</v>
      </c>
      <c r="B2" s="1">
        <v>12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 x14ac:dyDescent="0.3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 x14ac:dyDescent="0.3">
      <c r="A4" s="1" t="s">
        <v>16</v>
      </c>
      <c r="B4" s="1">
        <v>10</v>
      </c>
      <c r="C4" s="1" t="s">
        <v>17</v>
      </c>
      <c r="D4" s="1">
        <v>35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 x14ac:dyDescent="0.3">
      <c r="A5" s="1" t="s">
        <v>20</v>
      </c>
      <c r="B5" s="1">
        <v>18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 x14ac:dyDescent="0.3">
      <c r="A6" s="1" t="s">
        <v>24</v>
      </c>
      <c r="B6" s="1">
        <v>5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 x14ac:dyDescent="0.3">
      <c r="A7" s="1" t="s">
        <v>28</v>
      </c>
      <c r="B7" s="1">
        <v>10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 x14ac:dyDescent="0.3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  <c r="I8" s="1"/>
    </row>
    <row r="9" spans="1:9" x14ac:dyDescent="0.3">
      <c r="A9" s="1" t="s">
        <v>37</v>
      </c>
      <c r="B9" s="1">
        <v>5</v>
      </c>
      <c r="C9" s="1" t="s">
        <v>38</v>
      </c>
      <c r="D9" s="1">
        <v>30</v>
      </c>
      <c r="E9" s="1" t="s">
        <v>39</v>
      </c>
      <c r="F9" s="1" t="s">
        <v>40</v>
      </c>
      <c r="G9" s="1" t="s">
        <v>41</v>
      </c>
      <c r="H9">
        <v>0</v>
      </c>
      <c r="I9" s="1"/>
    </row>
    <row r="10" spans="1:9" x14ac:dyDescent="0.3">
      <c r="A10" s="1" t="s">
        <v>42</v>
      </c>
      <c r="B10" s="1">
        <f>ROUNDUP((B8+B5+B7+B9)/2,0)</f>
        <v>19</v>
      </c>
      <c r="C10" s="1" t="s">
        <v>43</v>
      </c>
      <c r="D10" s="1">
        <v>30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3">
      <c r="A11" s="1" t="s">
        <v>46</v>
      </c>
      <c r="B11" s="1">
        <v>15</v>
      </c>
      <c r="C11" s="1" t="s">
        <v>47</v>
      </c>
      <c r="D11" s="1">
        <v>30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3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  <c r="I12" s="1"/>
    </row>
    <row r="13" spans="1:9" x14ac:dyDescent="0.3">
      <c r="A13" s="1" t="s">
        <v>55</v>
      </c>
      <c r="B13" s="1">
        <f>ROUNDUP((B7+B5)/2,0)</f>
        <v>14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  <c r="I13" s="1"/>
    </row>
    <row r="14" spans="1:9" x14ac:dyDescent="0.3">
      <c r="A14" s="1" t="s">
        <v>59</v>
      </c>
      <c r="B14" s="1">
        <f>ROUNDUP((B6+B6+B4)/3,0)</f>
        <v>7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  <c r="I14" s="1"/>
    </row>
    <row r="15" spans="1:9" x14ac:dyDescent="0.3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  <c r="I15" s="1"/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  <c r="I16" s="1"/>
    </row>
    <row r="17" spans="1:9" x14ac:dyDescent="0.3">
      <c r="A17" s="1" t="s">
        <v>71</v>
      </c>
      <c r="B17" s="1">
        <v>400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  <c r="I17" s="1"/>
    </row>
    <row r="18" spans="1:9" x14ac:dyDescent="0.3">
      <c r="A18" s="1" t="s">
        <v>75</v>
      </c>
      <c r="B18" s="1">
        <v>25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  <c r="I18" s="1"/>
    </row>
    <row r="19" spans="1:9" x14ac:dyDescent="0.3">
      <c r="A19" s="1" t="s">
        <v>79</v>
      </c>
      <c r="B19" s="1">
        <f>$B$17*0.2</f>
        <v>80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  <c r="I19" s="1"/>
    </row>
    <row r="20" spans="1:9" x14ac:dyDescent="0.3">
      <c r="A20" s="1" t="s">
        <v>83</v>
      </c>
      <c r="B20" s="1">
        <f>$B$17*0.7</f>
        <v>280</v>
      </c>
      <c r="C20" s="1" t="s">
        <v>84</v>
      </c>
      <c r="D20" s="1">
        <v>15</v>
      </c>
      <c r="E20" s="1" t="s">
        <v>85</v>
      </c>
      <c r="F20" s="1">
        <v>0</v>
      </c>
      <c r="G20" t="s">
        <v>86</v>
      </c>
      <c r="H20" t="s">
        <v>87</v>
      </c>
      <c r="I20" s="1"/>
    </row>
    <row r="21" spans="1:9" x14ac:dyDescent="0.3">
      <c r="A21" s="1" t="s">
        <v>88</v>
      </c>
      <c r="B21" s="1">
        <f t="shared" ref="B21:B22" si="0">$B$17*0.2</f>
        <v>80</v>
      </c>
      <c r="C21" s="1" t="s">
        <v>89</v>
      </c>
      <c r="D21" s="1">
        <v>40</v>
      </c>
      <c r="E21" s="1" t="s">
        <v>90</v>
      </c>
      <c r="F21" s="1">
        <v>0</v>
      </c>
      <c r="G21" t="s">
        <v>91</v>
      </c>
      <c r="H21" t="s">
        <v>87</v>
      </c>
      <c r="I21" s="1"/>
    </row>
    <row r="22" spans="1:9" x14ac:dyDescent="0.3">
      <c r="A22" s="1" t="s">
        <v>92</v>
      </c>
      <c r="B22" s="1">
        <f t="shared" si="0"/>
        <v>80</v>
      </c>
      <c r="C22" s="1" t="s">
        <v>93</v>
      </c>
      <c r="D22" s="1">
        <v>0</v>
      </c>
      <c r="E22" s="1" t="s">
        <v>94</v>
      </c>
      <c r="F22" s="1" t="s">
        <v>95</v>
      </c>
      <c r="G22" t="s">
        <v>96</v>
      </c>
      <c r="H22" t="s">
        <v>87</v>
      </c>
      <c r="I22" s="1"/>
    </row>
    <row r="23" spans="1:9" x14ac:dyDescent="0.3">
      <c r="A23" s="1" t="s">
        <v>97</v>
      </c>
      <c r="B23" s="1">
        <f>$B$17*0.25</f>
        <v>100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  <c r="I23" s="1"/>
    </row>
    <row r="24" spans="1:9" x14ac:dyDescent="0.3">
      <c r="A24" s="1" t="s">
        <v>101</v>
      </c>
      <c r="B24" s="1">
        <f>$B$17*0.25</f>
        <v>100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  <c r="I24" s="1"/>
    </row>
    <row r="25" spans="1:9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  <c r="I25" s="1"/>
    </row>
    <row r="26" spans="1:9" x14ac:dyDescent="0.3">
      <c r="A26" t="s">
        <v>121</v>
      </c>
      <c r="B26" s="2">
        <v>0</v>
      </c>
      <c r="C26" s="1" t="s">
        <v>109</v>
      </c>
      <c r="D26" s="1">
        <v>0</v>
      </c>
      <c r="E26" s="1" t="s">
        <v>108</v>
      </c>
      <c r="F26" s="1"/>
      <c r="G26" s="1"/>
      <c r="H26" s="1"/>
      <c r="I26" s="1"/>
    </row>
    <row r="27" spans="1:9" x14ac:dyDescent="0.3">
      <c r="A27" t="s">
        <v>110</v>
      </c>
      <c r="B27" s="2">
        <v>1.5</v>
      </c>
      <c r="C27" s="1" t="s">
        <v>111</v>
      </c>
      <c r="D27" s="1">
        <v>20</v>
      </c>
      <c r="E27" t="s">
        <v>112</v>
      </c>
      <c r="F27" s="1">
        <v>4.5</v>
      </c>
      <c r="G27" s="1"/>
      <c r="H27" s="1"/>
      <c r="I27" s="1"/>
    </row>
    <row r="28" spans="1:9" x14ac:dyDescent="0.3">
      <c r="A28" t="s">
        <v>113</v>
      </c>
      <c r="B28">
        <v>180</v>
      </c>
      <c r="E28" t="s">
        <v>118</v>
      </c>
      <c r="F28" t="s">
        <v>119</v>
      </c>
    </row>
    <row r="29" spans="1:9" x14ac:dyDescent="0.3">
      <c r="A29" t="s">
        <v>114</v>
      </c>
      <c r="B29">
        <v>8</v>
      </c>
      <c r="E29" t="s">
        <v>126</v>
      </c>
    </row>
    <row r="30" spans="1:9" x14ac:dyDescent="0.3">
      <c r="A30" t="s">
        <v>115</v>
      </c>
      <c r="B30">
        <v>25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0CFE-19E9-4ED0-A8F8-98AEBC321F6C}">
  <dimension ref="A1:I32"/>
  <sheetViews>
    <sheetView workbookViewId="0">
      <selection activeCell="G25" sqref="G25"/>
    </sheetView>
  </sheetViews>
  <sheetFormatPr baseColWidth="10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3">
      <c r="A2" s="1" t="s">
        <v>8</v>
      </c>
      <c r="B2" s="1">
        <v>3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3">
      <c r="A3" s="1" t="s">
        <v>12</v>
      </c>
      <c r="B3" s="1">
        <v>18</v>
      </c>
      <c r="C3" s="1" t="s">
        <v>13</v>
      </c>
      <c r="D3" s="1">
        <v>40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3">
      <c r="A4" s="1" t="s">
        <v>16</v>
      </c>
      <c r="B4" s="1">
        <v>3</v>
      </c>
      <c r="C4" s="1" t="s">
        <v>17</v>
      </c>
      <c r="D4" s="1">
        <v>25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3">
      <c r="A5" s="1" t="s">
        <v>20</v>
      </c>
      <c r="B5" s="1">
        <v>9</v>
      </c>
      <c r="C5" s="1" t="s">
        <v>21</v>
      </c>
      <c r="D5" s="1">
        <v>20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3">
      <c r="A6" s="1" t="s">
        <v>24</v>
      </c>
      <c r="B6" s="1">
        <v>3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3">
      <c r="A7" s="1" t="s">
        <v>28</v>
      </c>
      <c r="B7" s="1">
        <v>15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3">
      <c r="A8" s="1" t="s">
        <v>32</v>
      </c>
      <c r="B8" s="1">
        <v>10</v>
      </c>
      <c r="C8" s="1" t="s">
        <v>33</v>
      </c>
      <c r="D8" s="1">
        <v>0</v>
      </c>
      <c r="E8" s="1" t="s">
        <v>34</v>
      </c>
      <c r="F8" s="1" t="s">
        <v>133</v>
      </c>
      <c r="G8" s="1" t="s">
        <v>36</v>
      </c>
      <c r="H8">
        <v>0</v>
      </c>
    </row>
    <row r="9" spans="1:9" x14ac:dyDescent="0.3">
      <c r="A9" s="1" t="s">
        <v>37</v>
      </c>
      <c r="B9" s="1">
        <v>4</v>
      </c>
      <c r="C9" s="1" t="s">
        <v>38</v>
      </c>
      <c r="D9" s="1">
        <v>80</v>
      </c>
      <c r="E9" s="1" t="s">
        <v>39</v>
      </c>
      <c r="F9" s="1"/>
      <c r="G9" s="1" t="s">
        <v>41</v>
      </c>
      <c r="H9">
        <v>0</v>
      </c>
    </row>
    <row r="10" spans="1:9" x14ac:dyDescent="0.3">
      <c r="A10" s="1" t="s">
        <v>42</v>
      </c>
      <c r="B10" s="1">
        <f>ROUNDUP((B8+B5+B7+B9)/2,0)</f>
        <v>19</v>
      </c>
      <c r="C10" s="1" t="s">
        <v>43</v>
      </c>
      <c r="D10" s="1">
        <v>50</v>
      </c>
      <c r="E10" s="1" t="s">
        <v>44</v>
      </c>
      <c r="F10" s="1"/>
      <c r="G10" s="1" t="s">
        <v>45</v>
      </c>
      <c r="H10">
        <v>0</v>
      </c>
    </row>
    <row r="11" spans="1:9" x14ac:dyDescent="0.3">
      <c r="A11" s="1" t="s">
        <v>46</v>
      </c>
      <c r="B11" s="1">
        <v>8</v>
      </c>
      <c r="C11" s="1" t="s">
        <v>47</v>
      </c>
      <c r="D11" s="1">
        <v>70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3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0</v>
      </c>
      <c r="G12" t="s">
        <v>54</v>
      </c>
      <c r="H12">
        <v>0</v>
      </c>
    </row>
    <row r="13" spans="1:9" x14ac:dyDescent="0.3">
      <c r="A13" s="1" t="s">
        <v>55</v>
      </c>
      <c r="B13" s="1">
        <f>ROUNDUP((B7+B5)/2,0)</f>
        <v>12</v>
      </c>
      <c r="C13" s="1" t="s">
        <v>56</v>
      </c>
      <c r="D13" s="1">
        <v>0</v>
      </c>
      <c r="E13" t="s">
        <v>57</v>
      </c>
      <c r="F13" s="1">
        <v>0</v>
      </c>
      <c r="G13" t="s">
        <v>58</v>
      </c>
      <c r="H13">
        <v>0</v>
      </c>
    </row>
    <row r="14" spans="1:9" x14ac:dyDescent="0.3">
      <c r="A14" s="1" t="s">
        <v>59</v>
      </c>
      <c r="B14" s="1">
        <f>ROUNDUP((B6+B6+B4)/3,0)</f>
        <v>3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</row>
    <row r="15" spans="1:9" x14ac:dyDescent="0.3">
      <c r="A15" s="1" t="s">
        <v>63</v>
      </c>
      <c r="B15" s="1">
        <f>ROUNDUP((B5+B4+B5)/3,0)</f>
        <v>7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</row>
    <row r="16" spans="1:9" x14ac:dyDescent="0.3">
      <c r="A16" s="1" t="s">
        <v>67</v>
      </c>
      <c r="B16" s="1">
        <f>B8+B9</f>
        <v>14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</row>
    <row r="17" spans="1:8" x14ac:dyDescent="0.3">
      <c r="A17" s="1" t="s">
        <v>71</v>
      </c>
      <c r="B17" s="1">
        <v>50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</row>
    <row r="18" spans="1:8" x14ac:dyDescent="0.3">
      <c r="A18" s="1" t="s">
        <v>75</v>
      </c>
      <c r="B18" s="1">
        <v>50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</row>
    <row r="19" spans="1:8" x14ac:dyDescent="0.3">
      <c r="A19" s="1" t="s">
        <v>79</v>
      </c>
      <c r="B19" s="1">
        <f>$B$17*0.2</f>
        <v>10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</row>
    <row r="20" spans="1:8" x14ac:dyDescent="0.3">
      <c r="A20" s="1" t="s">
        <v>83</v>
      </c>
      <c r="B20" s="1">
        <f>$B$17*0.7</f>
        <v>35</v>
      </c>
      <c r="C20" s="1" t="s">
        <v>84</v>
      </c>
      <c r="D20" s="1">
        <v>25</v>
      </c>
      <c r="E20" s="1" t="s">
        <v>85</v>
      </c>
      <c r="F20" s="1">
        <v>0</v>
      </c>
      <c r="G20" t="s">
        <v>86</v>
      </c>
      <c r="H20" t="s">
        <v>87</v>
      </c>
    </row>
    <row r="21" spans="1:8" x14ac:dyDescent="0.3">
      <c r="A21" s="1" t="s">
        <v>88</v>
      </c>
      <c r="B21" s="1">
        <f>$B$17*0.2</f>
        <v>10</v>
      </c>
      <c r="C21" s="1" t="s">
        <v>89</v>
      </c>
      <c r="D21" s="1">
        <v>40</v>
      </c>
      <c r="E21" s="1" t="s">
        <v>90</v>
      </c>
      <c r="F21" s="1">
        <v>0</v>
      </c>
      <c r="G21" t="s">
        <v>91</v>
      </c>
      <c r="H21" t="s">
        <v>87</v>
      </c>
    </row>
    <row r="22" spans="1:8" x14ac:dyDescent="0.3">
      <c r="A22" s="1" t="s">
        <v>92</v>
      </c>
      <c r="B22" s="1">
        <f>$B$17*0.2</f>
        <v>10</v>
      </c>
      <c r="C22" s="1" t="s">
        <v>93</v>
      </c>
      <c r="D22" s="1">
        <v>0</v>
      </c>
      <c r="E22" s="1" t="s">
        <v>94</v>
      </c>
      <c r="F22" s="1" t="s">
        <v>131</v>
      </c>
      <c r="G22" t="s">
        <v>96</v>
      </c>
      <c r="H22" t="s">
        <v>87</v>
      </c>
    </row>
    <row r="23" spans="1:8" x14ac:dyDescent="0.3">
      <c r="A23" s="1" t="s">
        <v>97</v>
      </c>
      <c r="B23" s="1">
        <f>$B$17*0.25</f>
        <v>12.5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</row>
    <row r="24" spans="1:8" x14ac:dyDescent="0.3">
      <c r="A24" s="1" t="s">
        <v>101</v>
      </c>
      <c r="B24" s="1">
        <f>$B$17*0.25</f>
        <v>12.5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</row>
    <row r="25" spans="1:8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134</v>
      </c>
      <c r="G25" s="1" t="s">
        <v>132</v>
      </c>
      <c r="H25" s="1" t="s">
        <v>131</v>
      </c>
    </row>
    <row r="26" spans="1:8" x14ac:dyDescent="0.3">
      <c r="A26" t="s">
        <v>121</v>
      </c>
      <c r="B26" s="2">
        <v>0</v>
      </c>
      <c r="C26" s="1" t="s">
        <v>109</v>
      </c>
      <c r="D26" s="1">
        <v>30</v>
      </c>
      <c r="E26" s="1" t="s">
        <v>108</v>
      </c>
      <c r="F26" s="1"/>
      <c r="G26" s="1"/>
      <c r="H26" s="1"/>
    </row>
    <row r="27" spans="1:8" x14ac:dyDescent="0.3">
      <c r="A27" t="s">
        <v>110</v>
      </c>
      <c r="B27" s="2">
        <v>1</v>
      </c>
      <c r="C27" s="1" t="s">
        <v>111</v>
      </c>
      <c r="D27" s="1">
        <v>45</v>
      </c>
      <c r="E27" t="s">
        <v>112</v>
      </c>
      <c r="F27" s="1">
        <v>3</v>
      </c>
      <c r="G27" s="1"/>
      <c r="H27" s="1"/>
    </row>
    <row r="28" spans="1:8" x14ac:dyDescent="0.3">
      <c r="A28" t="s">
        <v>113</v>
      </c>
      <c r="B28">
        <v>50</v>
      </c>
      <c r="E28" t="s">
        <v>118</v>
      </c>
      <c r="F28" t="s">
        <v>124</v>
      </c>
    </row>
    <row r="29" spans="1:8" x14ac:dyDescent="0.3">
      <c r="A29" t="s">
        <v>114</v>
      </c>
      <c r="B29">
        <v>4</v>
      </c>
      <c r="E29" t="s">
        <v>126</v>
      </c>
      <c r="F29">
        <v>1</v>
      </c>
    </row>
    <row r="30" spans="1:8" x14ac:dyDescent="0.3">
      <c r="A30" t="s">
        <v>115</v>
      </c>
      <c r="B30">
        <v>0</v>
      </c>
      <c r="E30" t="s">
        <v>128</v>
      </c>
      <c r="F30">
        <v>13</v>
      </c>
    </row>
    <row r="31" spans="1:8" x14ac:dyDescent="0.3">
      <c r="E31" t="s">
        <v>129</v>
      </c>
      <c r="F31">
        <f>SUM(B2:B7)*75*(IF(F28="Groß",1.75,IF(F28="Mittel",1,IF(F28="Klein",0.3,1))))+F32</f>
        <v>1147.5</v>
      </c>
    </row>
    <row r="32" spans="1:8" x14ac:dyDescent="0.3">
      <c r="E32" t="s">
        <v>130</v>
      </c>
      <c r="F32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6AAE-4DFF-410D-ACFC-53436D0592FA}">
  <dimension ref="A1:K32"/>
  <sheetViews>
    <sheetView workbookViewId="0">
      <selection activeCell="B7" sqref="B7"/>
    </sheetView>
  </sheetViews>
  <sheetFormatPr baseColWidth="10" defaultColWidth="8.6640625" defaultRowHeight="14.4" x14ac:dyDescent="0.3"/>
  <cols>
    <col min="1" max="1" width="14.33203125" customWidth="1"/>
    <col min="3" max="3" width="15" bestFit="1" customWidth="1"/>
    <col min="5" max="5" width="12.44140625" customWidth="1"/>
    <col min="7" max="7" width="13.33203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  <c r="J1" s="1"/>
      <c r="K1" s="1"/>
    </row>
    <row r="2" spans="1:11" x14ac:dyDescent="0.3">
      <c r="A2" s="1" t="s">
        <v>8</v>
      </c>
      <c r="B2" s="1">
        <v>7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  <c r="J2" s="1"/>
      <c r="K2" s="1"/>
    </row>
    <row r="3" spans="1:11" x14ac:dyDescent="0.3">
      <c r="A3" s="1" t="s">
        <v>12</v>
      </c>
      <c r="B3" s="1">
        <v>10</v>
      </c>
      <c r="C3" s="1" t="s">
        <v>13</v>
      </c>
      <c r="D3" s="1">
        <v>35</v>
      </c>
      <c r="E3" s="2" t="s">
        <v>14</v>
      </c>
      <c r="F3" s="1">
        <v>0</v>
      </c>
      <c r="G3" s="1" t="s">
        <v>15</v>
      </c>
      <c r="H3">
        <v>0</v>
      </c>
      <c r="I3" s="1"/>
      <c r="J3" s="1"/>
      <c r="K3" s="1"/>
    </row>
    <row r="4" spans="1:11" x14ac:dyDescent="0.3">
      <c r="A4" s="1" t="s">
        <v>16</v>
      </c>
      <c r="B4" s="1">
        <v>10</v>
      </c>
      <c r="C4" s="1" t="s">
        <v>17</v>
      </c>
      <c r="D4" s="1">
        <v>70</v>
      </c>
      <c r="E4" s="2" t="s">
        <v>18</v>
      </c>
      <c r="F4" s="1">
        <v>0</v>
      </c>
      <c r="G4" s="1" t="s">
        <v>19</v>
      </c>
      <c r="H4">
        <v>0</v>
      </c>
      <c r="I4" s="1"/>
      <c r="J4" s="1"/>
      <c r="K4" s="1"/>
    </row>
    <row r="5" spans="1:11" x14ac:dyDescent="0.3">
      <c r="A5" s="1" t="s">
        <v>20</v>
      </c>
      <c r="B5" s="1">
        <v>15</v>
      </c>
      <c r="C5" s="1" t="s">
        <v>21</v>
      </c>
      <c r="D5" s="1">
        <v>30</v>
      </c>
      <c r="E5" s="2" t="s">
        <v>22</v>
      </c>
      <c r="F5" s="1">
        <v>0</v>
      </c>
      <c r="G5" s="1" t="s">
        <v>23</v>
      </c>
      <c r="H5">
        <v>0</v>
      </c>
      <c r="I5" s="1"/>
      <c r="J5" s="1"/>
      <c r="K5" s="1"/>
    </row>
    <row r="6" spans="1:11" x14ac:dyDescent="0.3">
      <c r="A6" s="1" t="s">
        <v>24</v>
      </c>
      <c r="B6" s="1">
        <v>5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  <c r="J6" s="1"/>
      <c r="K6" s="1"/>
    </row>
    <row r="7" spans="1:11" x14ac:dyDescent="0.3">
      <c r="A7" s="1" t="s">
        <v>28</v>
      </c>
      <c r="B7" s="1">
        <v>11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  <c r="J7" s="1"/>
      <c r="K7" s="1"/>
    </row>
    <row r="8" spans="1:11" x14ac:dyDescent="0.3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40</v>
      </c>
      <c r="G8" s="1" t="s">
        <v>36</v>
      </c>
      <c r="H8">
        <v>0</v>
      </c>
      <c r="I8" s="1"/>
      <c r="J8" s="1"/>
      <c r="K8" s="1"/>
    </row>
    <row r="9" spans="1:11" x14ac:dyDescent="0.3">
      <c r="A9" s="1" t="s">
        <v>37</v>
      </c>
      <c r="B9" s="1">
        <v>5</v>
      </c>
      <c r="C9" s="1" t="s">
        <v>38</v>
      </c>
      <c r="D9" s="1">
        <v>45</v>
      </c>
      <c r="E9" s="1" t="s">
        <v>39</v>
      </c>
      <c r="F9" s="1"/>
      <c r="G9" s="1" t="s">
        <v>41</v>
      </c>
      <c r="H9">
        <v>0</v>
      </c>
      <c r="I9" s="1"/>
      <c r="J9" s="1"/>
      <c r="K9" s="1"/>
    </row>
    <row r="10" spans="1:11" x14ac:dyDescent="0.3">
      <c r="A10" s="1" t="s">
        <v>42</v>
      </c>
      <c r="B10" s="1">
        <f>ROUNDUP((B8+B5+B7+B9)/2,0)</f>
        <v>18</v>
      </c>
      <c r="C10" s="1" t="s">
        <v>43</v>
      </c>
      <c r="D10" s="1">
        <v>30</v>
      </c>
      <c r="E10" s="1" t="s">
        <v>44</v>
      </c>
      <c r="F10" s="1"/>
      <c r="G10" s="1" t="s">
        <v>45</v>
      </c>
      <c r="H10">
        <v>0</v>
      </c>
      <c r="I10" s="1"/>
      <c r="J10" s="1"/>
      <c r="K10" s="1"/>
    </row>
    <row r="11" spans="1:11" x14ac:dyDescent="0.3">
      <c r="A11" s="1" t="s">
        <v>46</v>
      </c>
      <c r="B11" s="1">
        <v>8</v>
      </c>
      <c r="C11" s="1" t="s">
        <v>47</v>
      </c>
      <c r="D11" s="1">
        <v>55</v>
      </c>
      <c r="E11" s="1" t="s">
        <v>48</v>
      </c>
      <c r="F11" s="1">
        <v>0</v>
      </c>
      <c r="G11" t="s">
        <v>49</v>
      </c>
      <c r="H11">
        <v>0</v>
      </c>
      <c r="I11" s="1"/>
      <c r="J11" s="1"/>
      <c r="K11" s="1"/>
    </row>
    <row r="12" spans="1:11" x14ac:dyDescent="0.3">
      <c r="A12" s="1" t="s">
        <v>50</v>
      </c>
      <c r="B12" s="1" t="s">
        <v>51</v>
      </c>
      <c r="C12" s="1" t="s">
        <v>52</v>
      </c>
      <c r="D12" s="1">
        <v>15</v>
      </c>
      <c r="E12" t="s">
        <v>53</v>
      </c>
      <c r="F12" s="1">
        <v>12</v>
      </c>
      <c r="G12" t="s">
        <v>54</v>
      </c>
      <c r="H12">
        <v>0</v>
      </c>
      <c r="I12" s="1"/>
      <c r="J12" s="1"/>
      <c r="K12" s="1"/>
    </row>
    <row r="13" spans="1:11" x14ac:dyDescent="0.3">
      <c r="A13" s="1" t="s">
        <v>55</v>
      </c>
      <c r="B13" s="1">
        <f>ROUNDUP((B7+B5)/2,0)</f>
        <v>13</v>
      </c>
      <c r="C13" s="1" t="s">
        <v>56</v>
      </c>
      <c r="D13" s="1">
        <v>0</v>
      </c>
      <c r="E13" t="s">
        <v>57</v>
      </c>
      <c r="F13" s="1">
        <v>0</v>
      </c>
      <c r="G13" t="s">
        <v>58</v>
      </c>
      <c r="H13">
        <v>0</v>
      </c>
      <c r="I13" s="1"/>
      <c r="J13" s="1"/>
      <c r="K13" s="1"/>
    </row>
    <row r="14" spans="1:11" x14ac:dyDescent="0.3">
      <c r="A14" s="1" t="s">
        <v>59</v>
      </c>
      <c r="B14" s="1">
        <f>ROUNDUP((B6+B6+B4)/3,0)</f>
        <v>7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  <c r="I14" s="1"/>
      <c r="J14" s="1"/>
      <c r="K14" s="1"/>
    </row>
    <row r="15" spans="1:11" x14ac:dyDescent="0.3">
      <c r="A15" s="1" t="s">
        <v>63</v>
      </c>
      <c r="B15" s="1">
        <f>ROUNDUP((B5+B4+B5)/3,0)</f>
        <v>14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  <c r="I15" s="1"/>
      <c r="J15" s="1"/>
      <c r="K15" s="1"/>
    </row>
    <row r="16" spans="1:11" x14ac:dyDescent="0.3">
      <c r="A16" s="1" t="s">
        <v>67</v>
      </c>
      <c r="B16" s="1">
        <f>B8+B9</f>
        <v>10</v>
      </c>
      <c r="C16" s="1" t="s">
        <v>68</v>
      </c>
      <c r="D16" s="1">
        <v>40</v>
      </c>
      <c r="E16" s="1" t="s">
        <v>69</v>
      </c>
      <c r="F16" s="1">
        <v>0</v>
      </c>
      <c r="G16" t="s">
        <v>70</v>
      </c>
      <c r="H16">
        <v>0</v>
      </c>
      <c r="I16" s="1"/>
      <c r="J16" s="1"/>
      <c r="K16" s="1"/>
    </row>
    <row r="17" spans="1:11" x14ac:dyDescent="0.3">
      <c r="A17" s="1" t="s">
        <v>71</v>
      </c>
      <c r="B17" s="1">
        <v>200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  <c r="I17" s="1"/>
      <c r="J17" s="1"/>
      <c r="K17" s="1"/>
    </row>
    <row r="18" spans="1:11" x14ac:dyDescent="0.3">
      <c r="A18" s="1" t="s">
        <v>75</v>
      </c>
      <c r="B18" s="1">
        <v>20</v>
      </c>
      <c r="C18" s="1" t="s">
        <v>76</v>
      </c>
      <c r="D18" s="1">
        <v>30</v>
      </c>
      <c r="E18" s="1" t="s">
        <v>77</v>
      </c>
      <c r="F18" s="1">
        <v>0</v>
      </c>
      <c r="G18" t="s">
        <v>78</v>
      </c>
      <c r="H18">
        <v>0</v>
      </c>
      <c r="I18" s="1"/>
      <c r="J18" s="1"/>
      <c r="K18" s="1"/>
    </row>
    <row r="19" spans="1:11" x14ac:dyDescent="0.3">
      <c r="A19" s="1" t="s">
        <v>79</v>
      </c>
      <c r="B19" s="1">
        <f>$B$17*0.2</f>
        <v>40</v>
      </c>
      <c r="C19" s="1" t="s">
        <v>80</v>
      </c>
      <c r="D19" s="1">
        <v>55</v>
      </c>
      <c r="E19" s="1" t="s">
        <v>81</v>
      </c>
      <c r="F19" s="1">
        <v>0</v>
      </c>
      <c r="G19" t="s">
        <v>82</v>
      </c>
      <c r="H19">
        <v>0</v>
      </c>
      <c r="I19" s="1"/>
      <c r="J19" s="1"/>
      <c r="K19" s="1"/>
    </row>
    <row r="20" spans="1:11" x14ac:dyDescent="0.3">
      <c r="A20" s="1" t="s">
        <v>83</v>
      </c>
      <c r="B20" s="1">
        <f>$B$17*0.7</f>
        <v>140</v>
      </c>
      <c r="C20" s="1" t="s">
        <v>84</v>
      </c>
      <c r="D20" s="1">
        <v>35</v>
      </c>
      <c r="E20" s="1" t="s">
        <v>85</v>
      </c>
      <c r="F20" s="1">
        <v>0</v>
      </c>
      <c r="G20" t="s">
        <v>86</v>
      </c>
      <c r="H20" t="s">
        <v>87</v>
      </c>
      <c r="I20" s="1"/>
      <c r="J20" s="1"/>
      <c r="K20" s="1"/>
    </row>
    <row r="21" spans="1:11" x14ac:dyDescent="0.3">
      <c r="A21" s="1" t="s">
        <v>88</v>
      </c>
      <c r="B21" s="1">
        <f>$B$17*0.2</f>
        <v>40</v>
      </c>
      <c r="C21" s="1" t="s">
        <v>89</v>
      </c>
      <c r="D21" s="1">
        <v>45</v>
      </c>
      <c r="E21" s="1" t="s">
        <v>90</v>
      </c>
      <c r="F21" s="1">
        <v>0</v>
      </c>
      <c r="G21" t="s">
        <v>91</v>
      </c>
      <c r="H21" t="s">
        <v>87</v>
      </c>
      <c r="I21" s="1"/>
      <c r="J21" s="1"/>
      <c r="K21" s="1"/>
    </row>
    <row r="22" spans="1:11" x14ac:dyDescent="0.3">
      <c r="A22" s="1" t="s">
        <v>92</v>
      </c>
      <c r="B22" s="1">
        <f>$B$17*0.2</f>
        <v>40</v>
      </c>
      <c r="C22" s="1" t="s">
        <v>93</v>
      </c>
      <c r="D22" s="1">
        <v>0</v>
      </c>
      <c r="E22" s="1" t="s">
        <v>94</v>
      </c>
      <c r="F22" s="1" t="s">
        <v>136</v>
      </c>
      <c r="G22" t="s">
        <v>96</v>
      </c>
      <c r="H22" t="s">
        <v>87</v>
      </c>
      <c r="I22" s="1"/>
      <c r="J22" s="1"/>
      <c r="K22" s="1"/>
    </row>
    <row r="23" spans="1:11" x14ac:dyDescent="0.3">
      <c r="A23" s="1" t="s">
        <v>97</v>
      </c>
      <c r="B23" s="1">
        <f>$B$17*0.25</f>
        <v>50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  <c r="I23" s="1"/>
      <c r="J23" s="1"/>
      <c r="K23" s="1"/>
    </row>
    <row r="24" spans="1:11" x14ac:dyDescent="0.3">
      <c r="A24" s="1" t="s">
        <v>101</v>
      </c>
      <c r="B24" s="1">
        <f>$B$17*0.25</f>
        <v>50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  <c r="I24" s="1"/>
      <c r="J24" s="1"/>
      <c r="K24" s="1"/>
    </row>
    <row r="25" spans="1:11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 t="s">
        <v>132</v>
      </c>
      <c r="H25" s="1" t="s">
        <v>136</v>
      </c>
      <c r="I25" s="1"/>
      <c r="J25" s="1"/>
      <c r="K25" s="1"/>
    </row>
    <row r="26" spans="1:11" x14ac:dyDescent="0.3">
      <c r="A26" t="s">
        <v>121</v>
      </c>
      <c r="B26" s="2">
        <v>0</v>
      </c>
      <c r="C26" s="1" t="s">
        <v>109</v>
      </c>
      <c r="D26" s="1">
        <v>0</v>
      </c>
      <c r="E26" s="1" t="s">
        <v>108</v>
      </c>
      <c r="F26" s="1"/>
      <c r="G26" s="1"/>
      <c r="H26" s="1"/>
      <c r="I26" s="1"/>
      <c r="J26" s="1"/>
      <c r="K26" s="1"/>
    </row>
    <row r="27" spans="1:11" x14ac:dyDescent="0.3">
      <c r="A27" t="s">
        <v>110</v>
      </c>
      <c r="B27" s="2">
        <v>1.5</v>
      </c>
      <c r="C27" s="1" t="s">
        <v>111</v>
      </c>
      <c r="D27" s="1">
        <v>60</v>
      </c>
      <c r="E27" t="s">
        <v>112</v>
      </c>
      <c r="F27" s="1">
        <v>3</v>
      </c>
      <c r="G27" s="1"/>
      <c r="H27" s="1"/>
      <c r="I27" s="1"/>
      <c r="J27" s="1"/>
      <c r="K27" s="1"/>
    </row>
    <row r="28" spans="1:11" x14ac:dyDescent="0.3">
      <c r="A28" t="s">
        <v>113</v>
      </c>
      <c r="B28">
        <v>45</v>
      </c>
      <c r="E28" t="s">
        <v>118</v>
      </c>
      <c r="F28" t="s">
        <v>135</v>
      </c>
    </row>
    <row r="29" spans="1:11" x14ac:dyDescent="0.3">
      <c r="A29" t="s">
        <v>114</v>
      </c>
      <c r="B29">
        <v>5</v>
      </c>
      <c r="E29" t="s">
        <v>126</v>
      </c>
      <c r="F29">
        <v>1</v>
      </c>
    </row>
    <row r="30" spans="1:11" x14ac:dyDescent="0.3">
      <c r="A30" t="s">
        <v>115</v>
      </c>
      <c r="B30">
        <v>30</v>
      </c>
      <c r="E30" t="s">
        <v>128</v>
      </c>
      <c r="F30">
        <v>18</v>
      </c>
    </row>
    <row r="31" spans="1:11" x14ac:dyDescent="0.3">
      <c r="E31" t="s">
        <v>129</v>
      </c>
      <c r="F31">
        <f>SUM(B2:B7)*75*(IF(F28="Groß",1.75,IF(F28="Mittel",1,IF(F28="Klein",0.3,1))))+F32</f>
        <v>4350</v>
      </c>
    </row>
    <row r="32" spans="1:11" x14ac:dyDescent="0.3">
      <c r="E32" t="s">
        <v>130</v>
      </c>
      <c r="F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Mövogel</vt:lpstr>
      <vt:lpstr>Moebius</vt:lpstr>
      <vt:lpstr>Swotzar</vt:lpstr>
      <vt:lpstr>Agatha</vt:lpstr>
      <vt:lpstr>Plötze</vt:lpstr>
      <vt:lpstr>Amadeus</vt:lpstr>
      <vt:lpstr>Parcival</vt:lpstr>
      <vt:lpstr>Ratte Bio Waffe</vt:lpstr>
      <vt:lpstr>Mokka</vt:lpstr>
      <vt:lpstr>Wildschwein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Admin</cp:lastModifiedBy>
  <dcterms:created xsi:type="dcterms:W3CDTF">2015-06-05T18:19:34Z</dcterms:created>
  <dcterms:modified xsi:type="dcterms:W3CDTF">2022-05-12T18:52:36Z</dcterms:modified>
</cp:coreProperties>
</file>