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autoCompressPictures="0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873310DB-DADB-4DAC-900E-54633A5F18B8}" xr6:coauthVersionLast="47" xr6:coauthVersionMax="47" xr10:uidLastSave="{00000000-0000-0000-0000-000000000000}"/>
  <bookViews>
    <workbookView xWindow="-57720" yWindow="8055" windowWidth="29040" windowHeight="15840" xr2:uid="{00000000-000D-0000-FFFF-FFFF00000000}"/>
  </bookViews>
  <sheets>
    <sheet name="Index" sheetId="46" r:id="rId1"/>
    <sheet name="None" sheetId="10" r:id="rId2"/>
    <sheet name="Taube" sheetId="42" r:id="rId3"/>
    <sheet name="Affe" sheetId="41" r:id="rId4"/>
    <sheet name="Wildschwein" sheetId="38" r:id="rId5"/>
    <sheet name="Schlange" sheetId="39" r:id="rId6"/>
    <sheet name="Starker Wolf" sheetId="37" r:id="rId7"/>
    <sheet name="Seeschlange" sheetId="36" r:id="rId8"/>
    <sheet name="Krokodil" sheetId="35" r:id="rId9"/>
    <sheet name="Huhn" sheetId="34" r:id="rId10"/>
    <sheet name="Ratte" sheetId="33" r:id="rId11"/>
    <sheet name="Krake" sheetId="32" r:id="rId12"/>
    <sheet name="Giraffe" sheetId="31" r:id="rId13"/>
    <sheet name="Papagei" sheetId="30" r:id="rId14"/>
    <sheet name="Walross" sheetId="28" r:id="rId15"/>
    <sheet name="Schaf" sheetId="27" r:id="rId16"/>
    <sheet name="Gans" sheetId="29" r:id="rId17"/>
    <sheet name="Hund" sheetId="9" r:id="rId18"/>
    <sheet name="Rabe" sheetId="11" r:id="rId19"/>
    <sheet name="Esel" sheetId="7" r:id="rId20"/>
    <sheet name="Reitspinne klein" sheetId="43" r:id="rId21"/>
    <sheet name="Reitspinne mittel" sheetId="6" r:id="rId22"/>
    <sheet name="Reitspinne groß" sheetId="45" r:id="rId23"/>
    <sheet name="Reitspinne riesig" sheetId="44" r:id="rId24"/>
    <sheet name="Greif" sheetId="5" r:id="rId25"/>
    <sheet name="Wolf" sheetId="8" r:id="rId26"/>
    <sheet name="Pferd" sheetId="1" r:id="rId27"/>
    <sheet name="RahKariPferd" sheetId="3" r:id="rId28"/>
    <sheet name="Skorpion" sheetId="19" r:id="rId29"/>
    <sheet name="Kuh" sheetId="15" r:id="rId30"/>
    <sheet name="Braunbär" sheetId="18" r:id="rId31"/>
    <sheet name="Ochse" sheetId="17" r:id="rId32"/>
    <sheet name="Tiger" sheetId="16" r:id="rId33"/>
    <sheet name="Elefant" sheetId="25" r:id="rId34"/>
    <sheet name="Nashorn" sheetId="20" r:id="rId35"/>
    <sheet name="Katze" sheetId="21" r:id="rId36"/>
    <sheet name="Falke" sheetId="23" r:id="rId37"/>
    <sheet name="Phoenix" sheetId="22" r:id="rId38"/>
    <sheet name="Strauß" sheetId="26" r:id="rId39"/>
    <sheet name="Erwachtes Ross" sheetId="40" r:id="rId4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40" l="1"/>
  <c r="B24" i="45"/>
  <c r="B23" i="45"/>
  <c r="B22" i="45"/>
  <c r="B21" i="45"/>
  <c r="B20" i="45"/>
  <c r="B19" i="45"/>
  <c r="B16" i="45"/>
  <c r="B15" i="45"/>
  <c r="B14" i="45"/>
  <c r="B13" i="45"/>
  <c r="B10" i="45"/>
  <c r="B24" i="44"/>
  <c r="B23" i="44"/>
  <c r="B22" i="44"/>
  <c r="B21" i="44"/>
  <c r="B20" i="44"/>
  <c r="B19" i="44"/>
  <c r="B16" i="44"/>
  <c r="B15" i="44"/>
  <c r="B14" i="44"/>
  <c r="B13" i="44"/>
  <c r="B10" i="44"/>
  <c r="B24" i="43"/>
  <c r="B23" i="43"/>
  <c r="B22" i="43"/>
  <c r="B21" i="43"/>
  <c r="B20" i="43"/>
  <c r="B19" i="43"/>
  <c r="B16" i="43"/>
  <c r="B15" i="43"/>
  <c r="B14" i="43"/>
  <c r="B13" i="43"/>
  <c r="B10" i="43"/>
  <c r="B24" i="42"/>
  <c r="B23" i="42"/>
  <c r="B22" i="42"/>
  <c r="B21" i="42"/>
  <c r="B20" i="42"/>
  <c r="B19" i="42"/>
  <c r="B16" i="42"/>
  <c r="B15" i="42"/>
  <c r="B14" i="42"/>
  <c r="B13" i="42"/>
  <c r="B10" i="42"/>
  <c r="B24" i="41"/>
  <c r="B23" i="41"/>
  <c r="B22" i="41"/>
  <c r="B21" i="41"/>
  <c r="B20" i="41"/>
  <c r="B19" i="41"/>
  <c r="B16" i="41"/>
  <c r="B15" i="41"/>
  <c r="B14" i="41"/>
  <c r="B13" i="41"/>
  <c r="B10" i="41"/>
  <c r="B10" i="40"/>
  <c r="B13" i="40"/>
  <c r="B14" i="40"/>
  <c r="B15" i="40"/>
  <c r="B16" i="40"/>
  <c r="B19" i="40"/>
  <c r="B20" i="40"/>
  <c r="B21" i="40"/>
  <c r="B22" i="40"/>
  <c r="B23" i="40"/>
  <c r="B24" i="40"/>
  <c r="F31" i="19"/>
  <c r="F31" i="10"/>
  <c r="B24" i="39"/>
  <c r="B23" i="39"/>
  <c r="B22" i="39"/>
  <c r="B21" i="39"/>
  <c r="B20" i="39"/>
  <c r="B19" i="39"/>
  <c r="B16" i="39"/>
  <c r="B15" i="39"/>
  <c r="B14" i="39"/>
  <c r="B13" i="39"/>
  <c r="B10" i="39"/>
  <c r="B24" i="38"/>
  <c r="B23" i="38"/>
  <c r="B22" i="38"/>
  <c r="B21" i="38"/>
  <c r="B20" i="38"/>
  <c r="B19" i="38"/>
  <c r="B16" i="38"/>
  <c r="B15" i="38"/>
  <c r="B14" i="38"/>
  <c r="B13" i="38"/>
  <c r="B10" i="38"/>
  <c r="B24" i="26"/>
  <c r="B23" i="26"/>
  <c r="B22" i="26"/>
  <c r="B21" i="26"/>
  <c r="B20" i="26"/>
  <c r="B19" i="26"/>
  <c r="B16" i="26"/>
  <c r="B15" i="26"/>
  <c r="B14" i="26"/>
  <c r="B13" i="26"/>
  <c r="B10" i="26"/>
  <c r="B24" i="37"/>
  <c r="B23" i="37"/>
  <c r="B22" i="37"/>
  <c r="B21" i="37"/>
  <c r="B20" i="37"/>
  <c r="B19" i="37"/>
  <c r="B16" i="37"/>
  <c r="B15" i="37"/>
  <c r="B14" i="37"/>
  <c r="B13" i="37"/>
  <c r="B10" i="37"/>
  <c r="B24" i="35"/>
  <c r="B23" i="35"/>
  <c r="B22" i="35"/>
  <c r="B21" i="35"/>
  <c r="B20" i="35"/>
  <c r="B19" i="35"/>
  <c r="B16" i="35"/>
  <c r="B15" i="35"/>
  <c r="B14" i="35"/>
  <c r="B13" i="35"/>
  <c r="B10" i="35"/>
  <c r="B24" i="34"/>
  <c r="B23" i="34"/>
  <c r="B22" i="34"/>
  <c r="B21" i="34"/>
  <c r="B20" i="34"/>
  <c r="B19" i="34"/>
  <c r="B16" i="34"/>
  <c r="B15" i="34"/>
  <c r="B14" i="34"/>
  <c r="B13" i="34"/>
  <c r="B10" i="34"/>
  <c r="B24" i="33"/>
  <c r="B23" i="33"/>
  <c r="B22" i="33"/>
  <c r="B21" i="33"/>
  <c r="B20" i="33"/>
  <c r="B19" i="33"/>
  <c r="B16" i="33"/>
  <c r="B15" i="33"/>
  <c r="B14" i="33"/>
  <c r="B13" i="33"/>
  <c r="B10" i="33"/>
  <c r="B24" i="36"/>
  <c r="B23" i="36"/>
  <c r="B22" i="36"/>
  <c r="B21" i="36"/>
  <c r="B20" i="36"/>
  <c r="B19" i="36"/>
  <c r="B16" i="36"/>
  <c r="B15" i="36"/>
  <c r="B14" i="36"/>
  <c r="B13" i="36"/>
  <c r="B10" i="36"/>
  <c r="B24" i="32"/>
  <c r="B23" i="32"/>
  <c r="B22" i="32"/>
  <c r="B21" i="32"/>
  <c r="B20" i="32"/>
  <c r="B19" i="32"/>
  <c r="B16" i="32"/>
  <c r="B15" i="32"/>
  <c r="B14" i="32"/>
  <c r="B13" i="32"/>
  <c r="B10" i="32"/>
  <c r="B24" i="31"/>
  <c r="B23" i="31"/>
  <c r="B22" i="31"/>
  <c r="B21" i="31"/>
  <c r="B20" i="31"/>
  <c r="B19" i="31"/>
  <c r="B16" i="31"/>
  <c r="B15" i="31"/>
  <c r="B14" i="31"/>
  <c r="B13" i="31"/>
  <c r="B10" i="31"/>
  <c r="B24" i="30"/>
  <c r="B23" i="30"/>
  <c r="B22" i="30"/>
  <c r="B21" i="30"/>
  <c r="B20" i="30"/>
  <c r="B19" i="30"/>
  <c r="B16" i="30"/>
  <c r="B15" i="30"/>
  <c r="B14" i="30"/>
  <c r="B13" i="30"/>
  <c r="B10" i="30"/>
  <c r="B24" i="29"/>
  <c r="B23" i="29"/>
  <c r="B22" i="29"/>
  <c r="B21" i="29"/>
  <c r="B20" i="29"/>
  <c r="B19" i="29"/>
  <c r="B16" i="29"/>
  <c r="B15" i="29"/>
  <c r="B14" i="29"/>
  <c r="B13" i="29"/>
  <c r="B10" i="29"/>
  <c r="B24" i="28"/>
  <c r="B23" i="28"/>
  <c r="B22" i="28"/>
  <c r="B21" i="28"/>
  <c r="B20" i="28"/>
  <c r="B19" i="28"/>
  <c r="B16" i="28"/>
  <c r="B15" i="28"/>
  <c r="B14" i="28"/>
  <c r="B13" i="28"/>
  <c r="B10" i="28"/>
  <c r="B24" i="27"/>
  <c r="B23" i="27"/>
  <c r="B22" i="27"/>
  <c r="B21" i="27"/>
  <c r="B20" i="27"/>
  <c r="B19" i="27"/>
  <c r="B16" i="27"/>
  <c r="B15" i="27"/>
  <c r="B14" i="27"/>
  <c r="B13" i="27"/>
  <c r="B10" i="27"/>
  <c r="B24" i="25"/>
  <c r="B23" i="25"/>
  <c r="B22" i="25"/>
  <c r="B21" i="25"/>
  <c r="B20" i="25"/>
  <c r="B19" i="25"/>
  <c r="B16" i="25"/>
  <c r="B15" i="25"/>
  <c r="B14" i="25"/>
  <c r="B13" i="25"/>
  <c r="B10" i="25"/>
  <c r="B24" i="22"/>
  <c r="B23" i="22"/>
  <c r="B22" i="22"/>
  <c r="B21" i="22"/>
  <c r="B20" i="22"/>
  <c r="B19" i="22"/>
  <c r="B16" i="22"/>
  <c r="B15" i="22"/>
  <c r="B14" i="22"/>
  <c r="B13" i="22"/>
  <c r="B10" i="22"/>
  <c r="B24" i="23"/>
  <c r="B23" i="23"/>
  <c r="B22" i="23"/>
  <c r="B21" i="23"/>
  <c r="B20" i="23"/>
  <c r="B19" i="23"/>
  <c r="B16" i="23"/>
  <c r="B15" i="23"/>
  <c r="B14" i="23"/>
  <c r="B13" i="23"/>
  <c r="B10" i="23"/>
  <c r="B24" i="21"/>
  <c r="B23" i="21"/>
  <c r="B22" i="21"/>
  <c r="B21" i="21"/>
  <c r="B20" i="21"/>
  <c r="B19" i="21"/>
  <c r="B16" i="21"/>
  <c r="B15" i="21"/>
  <c r="B14" i="21"/>
  <c r="B13" i="21"/>
  <c r="B10" i="21"/>
  <c r="B24" i="20"/>
  <c r="B23" i="20"/>
  <c r="B22" i="20"/>
  <c r="B21" i="20"/>
  <c r="B20" i="20"/>
  <c r="B19" i="20"/>
  <c r="B16" i="20"/>
  <c r="B15" i="20"/>
  <c r="B14" i="20"/>
  <c r="B13" i="20"/>
  <c r="B10" i="20"/>
  <c r="B24" i="19"/>
  <c r="B23" i="19"/>
  <c r="B22" i="19"/>
  <c r="B21" i="19"/>
  <c r="B20" i="19"/>
  <c r="B19" i="19"/>
  <c r="B16" i="19"/>
  <c r="B15" i="19"/>
  <c r="B14" i="19"/>
  <c r="B13" i="19"/>
  <c r="B10" i="19"/>
  <c r="B24" i="18"/>
  <c r="B23" i="18"/>
  <c r="B22" i="18"/>
  <c r="B21" i="18"/>
  <c r="B20" i="18"/>
  <c r="B19" i="18"/>
  <c r="B16" i="18"/>
  <c r="B15" i="18"/>
  <c r="B14" i="18"/>
  <c r="B13" i="18"/>
  <c r="B10" i="18"/>
  <c r="B24" i="17"/>
  <c r="B23" i="17"/>
  <c r="B22" i="17"/>
  <c r="B21" i="17"/>
  <c r="B20" i="17"/>
  <c r="B19" i="17"/>
  <c r="B16" i="17"/>
  <c r="B15" i="17"/>
  <c r="B14" i="17"/>
  <c r="B13" i="17"/>
  <c r="B10" i="17"/>
  <c r="B24" i="16"/>
  <c r="B23" i="16"/>
  <c r="B22" i="16"/>
  <c r="B21" i="16"/>
  <c r="B20" i="16"/>
  <c r="B19" i="16"/>
  <c r="B16" i="16"/>
  <c r="B15" i="16"/>
  <c r="B14" i="16"/>
  <c r="B13" i="16"/>
  <c r="B10" i="16"/>
  <c r="B24" i="15"/>
  <c r="B23" i="15"/>
  <c r="B22" i="15"/>
  <c r="B21" i="15"/>
  <c r="B20" i="15"/>
  <c r="B19" i="15"/>
  <c r="B16" i="15"/>
  <c r="B15" i="15"/>
  <c r="B14" i="15"/>
  <c r="B13" i="15"/>
  <c r="B10" i="15"/>
  <c r="B24" i="11"/>
  <c r="B23" i="11"/>
  <c r="B22" i="11"/>
  <c r="B21" i="11"/>
  <c r="B20" i="11"/>
  <c r="B19" i="11"/>
  <c r="B16" i="11"/>
  <c r="B15" i="11"/>
  <c r="B14" i="11"/>
  <c r="B13" i="11"/>
  <c r="B10" i="11"/>
  <c r="B10" i="10"/>
  <c r="B24" i="10"/>
  <c r="B23" i="10"/>
  <c r="B22" i="10"/>
  <c r="B21" i="10"/>
  <c r="B20" i="10"/>
  <c r="B19" i="10"/>
  <c r="B16" i="10"/>
  <c r="B15" i="10"/>
  <c r="B14" i="10"/>
  <c r="B13" i="10"/>
  <c r="B24" i="9"/>
  <c r="B23" i="9"/>
  <c r="B22" i="9"/>
  <c r="B21" i="9"/>
  <c r="B20" i="9"/>
  <c r="B19" i="9"/>
  <c r="B16" i="9"/>
  <c r="B15" i="9"/>
  <c r="B14" i="9"/>
  <c r="B13" i="9"/>
  <c r="B10" i="9"/>
  <c r="B24" i="8"/>
  <c r="B23" i="8"/>
  <c r="B22" i="8"/>
  <c r="B21" i="8"/>
  <c r="B20" i="8"/>
  <c r="B19" i="8"/>
  <c r="B16" i="8"/>
  <c r="B15" i="8"/>
  <c r="B14" i="8"/>
  <c r="B13" i="8"/>
  <c r="B10" i="8"/>
  <c r="B24" i="7"/>
  <c r="B23" i="7"/>
  <c r="B22" i="7"/>
  <c r="B21" i="7"/>
  <c r="B20" i="7"/>
  <c r="B19" i="7"/>
  <c r="B16" i="7"/>
  <c r="B15" i="7"/>
  <c r="B14" i="7"/>
  <c r="B13" i="7"/>
  <c r="B10" i="7"/>
  <c r="B24" i="6"/>
  <c r="B23" i="6"/>
  <c r="B22" i="6"/>
  <c r="B21" i="6"/>
  <c r="B20" i="6"/>
  <c r="B19" i="6"/>
  <c r="B16" i="6"/>
  <c r="B15" i="6"/>
  <c r="B14" i="6"/>
  <c r="B13" i="6"/>
  <c r="B10" i="6"/>
  <c r="B24" i="5"/>
  <c r="B23" i="5"/>
  <c r="B22" i="5"/>
  <c r="B21" i="5"/>
  <c r="B20" i="5"/>
  <c r="B19" i="5"/>
  <c r="B16" i="5"/>
  <c r="B15" i="5"/>
  <c r="B14" i="5"/>
  <c r="B13" i="5"/>
  <c r="B10" i="5"/>
  <c r="B24" i="3"/>
  <c r="B23" i="3"/>
  <c r="B22" i="3"/>
  <c r="B21" i="3"/>
  <c r="B20" i="3"/>
  <c r="B19" i="3"/>
  <c r="B16" i="3"/>
  <c r="B15" i="3"/>
  <c r="B14" i="3"/>
  <c r="B13" i="3"/>
  <c r="B10" i="3"/>
  <c r="B24" i="1"/>
  <c r="B23" i="1"/>
  <c r="B20" i="1"/>
  <c r="B21" i="1"/>
  <c r="B22" i="1"/>
  <c r="B19" i="1"/>
  <c r="B16" i="1"/>
  <c r="B15" i="1"/>
  <c r="B14" i="1"/>
  <c r="B13" i="1"/>
  <c r="B10" i="1"/>
</calcChain>
</file>

<file path=xl/sharedStrings.xml><?xml version="1.0" encoding="utf-8"?>
<sst xmlns="http://schemas.openxmlformats.org/spreadsheetml/2006/main" count="5097" uniqueCount="209">
  <si>
    <t>Luck</t>
  </si>
  <si>
    <t>Loyality</t>
  </si>
  <si>
    <t>Mount multyplier</t>
  </si>
  <si>
    <t>Health</t>
  </si>
  <si>
    <t>Ausdauer</t>
  </si>
  <si>
    <t>Traglast</t>
  </si>
  <si>
    <t>Bewegungsradius/turn</t>
  </si>
  <si>
    <t>Benötigter Skill Reiten</t>
  </si>
  <si>
    <t>Skillname</t>
  </si>
  <si>
    <t>Skill</t>
  </si>
  <si>
    <t>Reiten</t>
  </si>
  <si>
    <t>Armed</t>
  </si>
  <si>
    <t>Unarmed</t>
  </si>
  <si>
    <t>Blocken</t>
  </si>
  <si>
    <t>Artillerie</t>
  </si>
  <si>
    <t>Ranged</t>
  </si>
  <si>
    <t>throwing</t>
  </si>
  <si>
    <t>Dodge</t>
  </si>
  <si>
    <t>Acrobatics</t>
  </si>
  <si>
    <t>Schleichen</t>
  </si>
  <si>
    <t>Lying</t>
  </si>
  <si>
    <t>Persuation</t>
  </si>
  <si>
    <t>Performance</t>
  </si>
  <si>
    <t>Feilschen</t>
  </si>
  <si>
    <t>Insight</t>
  </si>
  <si>
    <t>Intimidation</t>
  </si>
  <si>
    <t xml:space="preserve">Swimming </t>
  </si>
  <si>
    <t>Running</t>
  </si>
  <si>
    <t>Handwerk</t>
  </si>
  <si>
    <t>Alchemie</t>
  </si>
  <si>
    <t>Vehicles</t>
  </si>
  <si>
    <t>Animalhandling</t>
  </si>
  <si>
    <t>Survival</t>
  </si>
  <si>
    <t>Perception</t>
  </si>
  <si>
    <t>AttributName</t>
  </si>
  <si>
    <t>Attribut</t>
  </si>
  <si>
    <t>Parthealth</t>
  </si>
  <si>
    <t>Value</t>
  </si>
  <si>
    <t>Ausrüstung</t>
  </si>
  <si>
    <t>Werte</t>
  </si>
  <si>
    <t>Str</t>
  </si>
  <si>
    <t>Armor</t>
  </si>
  <si>
    <t>ZustandWaffe1</t>
  </si>
  <si>
    <t>Agi</t>
  </si>
  <si>
    <t>Helm</t>
  </si>
  <si>
    <t>ZustandWaffe2</t>
  </si>
  <si>
    <t>Cha</t>
  </si>
  <si>
    <t>Brust</t>
  </si>
  <si>
    <t>ZustandWaffe3</t>
  </si>
  <si>
    <t>Phy</t>
  </si>
  <si>
    <t>Arme</t>
  </si>
  <si>
    <t>ZustandSchild</t>
  </si>
  <si>
    <t>Int</t>
  </si>
  <si>
    <t>Gürtel</t>
  </si>
  <si>
    <t>TierWaffe1</t>
  </si>
  <si>
    <t>Inst</t>
  </si>
  <si>
    <t>Beine</t>
  </si>
  <si>
    <t>TierWaffe2</t>
  </si>
  <si>
    <t>Waffe1</t>
  </si>
  <si>
    <t>TierWaffe3</t>
  </si>
  <si>
    <t>Glaube</t>
  </si>
  <si>
    <t>Waffe2</t>
  </si>
  <si>
    <t>Biss</t>
  </si>
  <si>
    <t>TierSchild</t>
  </si>
  <si>
    <t>Toxisave</t>
  </si>
  <si>
    <t>Waffe3</t>
  </si>
  <si>
    <t>ZustandHelm</t>
  </si>
  <si>
    <t>Ausdauersafe</t>
  </si>
  <si>
    <t>Schild</t>
  </si>
  <si>
    <t>ZustandBrust</t>
  </si>
  <si>
    <t>Belastung</t>
  </si>
  <si>
    <t>Leicht</t>
  </si>
  <si>
    <t>SchadenWaffe1</t>
  </si>
  <si>
    <t>ZustandArme</t>
  </si>
  <si>
    <t>Initiative</t>
  </si>
  <si>
    <t>SchadenWaffe2</t>
  </si>
  <si>
    <t>ZustandGürtel</t>
  </si>
  <si>
    <t>Feilschenattr</t>
  </si>
  <si>
    <t>SchadenWaffe3</t>
  </si>
  <si>
    <t>ZustandBeine</t>
  </si>
  <si>
    <t>intimidationattr</t>
  </si>
  <si>
    <t>Schildwert</t>
  </si>
  <si>
    <t>TierHelm</t>
  </si>
  <si>
    <t>Lucksave</t>
  </si>
  <si>
    <t>Waffe1AP</t>
  </si>
  <si>
    <t>TierBrust</t>
  </si>
  <si>
    <t>Waffe2AP</t>
  </si>
  <si>
    <t>TierArme</t>
  </si>
  <si>
    <t>Waffe3AP</t>
  </si>
  <si>
    <t>TierGürtel</t>
  </si>
  <si>
    <t>Health Head</t>
  </si>
  <si>
    <t>Waffe1_parry</t>
  </si>
  <si>
    <t>TierBeine</t>
  </si>
  <si>
    <t>Health Torso</t>
  </si>
  <si>
    <t>Waffe2_parry</t>
  </si>
  <si>
    <t>ArtHelm</t>
  </si>
  <si>
    <t>Keine</t>
  </si>
  <si>
    <t>Health ArmR</t>
  </si>
  <si>
    <t>Waffe3_parry</t>
  </si>
  <si>
    <t>ArtBrust</t>
  </si>
  <si>
    <t>Health ArmL</t>
  </si>
  <si>
    <t>Rasse</t>
  </si>
  <si>
    <t>ArtArme</t>
  </si>
  <si>
    <t>Health LegR</t>
  </si>
  <si>
    <t>CritMargPos</t>
  </si>
  <si>
    <t>ArtGürtel</t>
  </si>
  <si>
    <t>Health LegL</t>
  </si>
  <si>
    <t>CritMargNeg</t>
  </si>
  <si>
    <t>ArtBeine</t>
  </si>
  <si>
    <t>Vergiftung</t>
  </si>
  <si>
    <t>Waffentyp</t>
  </si>
  <si>
    <t>Reittier</t>
  </si>
  <si>
    <t>TameWert</t>
  </si>
  <si>
    <t>Tritt</t>
  </si>
  <si>
    <t>Pferd</t>
  </si>
  <si>
    <t>Greif</t>
  </si>
  <si>
    <t>Spinne</t>
  </si>
  <si>
    <t>Giftbiss</t>
  </si>
  <si>
    <t>Wolf</t>
  </si>
  <si>
    <t>Keins</t>
  </si>
  <si>
    <t>Resistenzen</t>
  </si>
  <si>
    <t>Rabe</t>
  </si>
  <si>
    <t>Größe</t>
  </si>
  <si>
    <t>Klein</t>
  </si>
  <si>
    <t>Groß</t>
  </si>
  <si>
    <t>Mittel</t>
  </si>
  <si>
    <t>Klauen</t>
  </si>
  <si>
    <t>Schnabel</t>
  </si>
  <si>
    <t>Hund</t>
  </si>
  <si>
    <t>Trainingswert</t>
  </si>
  <si>
    <t>Esel</t>
  </si>
  <si>
    <t>Skorpion</t>
  </si>
  <si>
    <t>Kuh</t>
  </si>
  <si>
    <t>Tiger</t>
  </si>
  <si>
    <t>Ochse</t>
  </si>
  <si>
    <t>Bär</t>
  </si>
  <si>
    <t>Braunbär</t>
  </si>
  <si>
    <t>Wildschwein</t>
  </si>
  <si>
    <t>Rind</t>
  </si>
  <si>
    <t>Hörner</t>
  </si>
  <si>
    <t>Pranke</t>
  </si>
  <si>
    <t>Rammen</t>
  </si>
  <si>
    <t>Nashorn</t>
  </si>
  <si>
    <t>Aufspießen</t>
  </si>
  <si>
    <t>Katze</t>
  </si>
  <si>
    <t>Falke</t>
  </si>
  <si>
    <t>Feuer</t>
  </si>
  <si>
    <t>Brand</t>
  </si>
  <si>
    <t>Besonderes</t>
  </si>
  <si>
    <t>Wird nach dem Tod wiedergeboren ist jedoch für 2 Session nicht verfügbar</t>
  </si>
  <si>
    <t>kann brennen</t>
  </si>
  <si>
    <t>Wildpferd</t>
  </si>
  <si>
    <t>Elefant</t>
  </si>
  <si>
    <t>Phoenix</t>
  </si>
  <si>
    <t>Walross</t>
  </si>
  <si>
    <t>Schaf</t>
  </si>
  <si>
    <t>Gans</t>
  </si>
  <si>
    <t>Papagei</t>
  </si>
  <si>
    <t>Krake</t>
  </si>
  <si>
    <t>Ratte</t>
  </si>
  <si>
    <t>Huhn</t>
  </si>
  <si>
    <t>Krokodil</t>
  </si>
  <si>
    <t>Seeschlange</t>
  </si>
  <si>
    <t>Schlange</t>
  </si>
  <si>
    <t>Natürlich</t>
  </si>
  <si>
    <t>Scheren</t>
  </si>
  <si>
    <t>Giftstich</t>
  </si>
  <si>
    <t>Entenvogel</t>
  </si>
  <si>
    <t>Schnabelzähne</t>
  </si>
  <si>
    <t>Robbe</t>
  </si>
  <si>
    <t>Stoßzahn</t>
  </si>
  <si>
    <t>Hufe</t>
  </si>
  <si>
    <t>Gift</t>
  </si>
  <si>
    <t>Paralyse</t>
  </si>
  <si>
    <t>Für Menschen tödlich</t>
  </si>
  <si>
    <t>Kralle</t>
  </si>
  <si>
    <t>Pflegeintensität</t>
  </si>
  <si>
    <t>Giraffe</t>
  </si>
  <si>
    <t>Strauß</t>
  </si>
  <si>
    <t>Lootprofil</t>
  </si>
  <si>
    <t>Grundloyalty</t>
  </si>
  <si>
    <t>Fingerfertigkeit</t>
  </si>
  <si>
    <t>Primat</t>
  </si>
  <si>
    <t>Stein</t>
  </si>
  <si>
    <t>Taube</t>
  </si>
  <si>
    <t>Normal</t>
  </si>
  <si>
    <t>Monsterschlag</t>
  </si>
  <si>
    <t>SpinnenGiftbiss</t>
  </si>
  <si>
    <t>Fußkick</t>
  </si>
  <si>
    <t>-brennen</t>
  </si>
  <si>
    <t>- Brennen</t>
  </si>
  <si>
    <t>Preis Kaiserreich</t>
  </si>
  <si>
    <t>Preis Rah Kari</t>
  </si>
  <si>
    <t>Reitspinne riesig</t>
  </si>
  <si>
    <t>Reitspinne groß</t>
  </si>
  <si>
    <t>Reitspinne mittel</t>
  </si>
  <si>
    <t>Reitspinne klein</t>
  </si>
  <si>
    <t>Erwachtes Ross</t>
  </si>
  <si>
    <t>Starker Wolf</t>
  </si>
  <si>
    <t>RahKari Pferd</t>
  </si>
  <si>
    <t>Delfin</t>
  </si>
  <si>
    <t>Wal</t>
  </si>
  <si>
    <t>Schildkröte</t>
  </si>
  <si>
    <t>Pinguin</t>
  </si>
  <si>
    <t>(Giftfrösche)</t>
  </si>
  <si>
    <t>Frosch</t>
  </si>
  <si>
    <t>Chamäleon</t>
  </si>
  <si>
    <t>Ideen</t>
  </si>
  <si>
    <t>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</si>
</sst>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Font="1"/>
    <xf numFmtId="0" fontId="1" fillId="0" borderId="0" xfId="0" applyFont="1"/>
    <xf numFmtId="0" fontId="0" fillId="0" borderId="0" xfId="0" applyFont="1"/>
    <xf numFmtId="0" fontId="1" fillId="0" borderId="0" xfId="1" applyFont="1" applyFill="1"/>
    <xf numFmtId="0" fontId="3" fillId="0" borderId="0" xfId="0" applyFont="1"/>
    <xf numFmtId="49" fontId="1" fillId="0" borderId="0" xfId="1" applyNumberFormat="1" applyFont="1"/>
    <xf numFmtId="0" fontId="6" fillId="0" borderId="0" xfId="0" applyFont="1"/>
  </cellXfs>
  <cellStyles count="6">
    <cellStyle name="Besuchter Hyperlink" xfId="3" builtinId="9" hidden="1"/>
    <cellStyle name="Besuchter Hyperlink" xfId="5" builtinId="9" hidden="1"/>
    <cellStyle name="Link" xfId="2" builtinId="8" hidden="1"/>
    <cellStyle name="Link" xfId="4" builtinId="8" hidden="1"/>
    <cellStyle name="Standard" xfId="0" builtinId="0"/>
    <cellStyle name="Standard 2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A328-208A-41C8-B7C1-6840D1498FAF}">
  <dimension ref="A1:E40"/>
  <sheetViews>
    <sheetView tabSelected="1" workbookViewId="0">
      <selection activeCell="B9" sqref="B9"/>
    </sheetView>
  </sheetViews>
  <sheetFormatPr baseColWidth="10" defaultRowHeight="14.35" x14ac:dyDescent="0.5"/>
  <cols>
    <col min="1" max="1" width="16" customWidth="1"/>
    <col min="2" max="2" width="15.05859375" customWidth="1"/>
    <col min="3" max="3" width="13.87890625" customWidth="1"/>
  </cols>
  <sheetData>
    <row r="1" spans="1:5" x14ac:dyDescent="0.5">
      <c r="B1" t="s">
        <v>191</v>
      </c>
      <c r="C1" t="s">
        <v>192</v>
      </c>
    </row>
    <row r="2" spans="1:5" x14ac:dyDescent="0.5">
      <c r="A2" t="s">
        <v>208</v>
      </c>
      <c r="B2">
        <v>12000</v>
      </c>
      <c r="C2">
        <v>9000</v>
      </c>
      <c r="D2" t="s">
        <v>207</v>
      </c>
    </row>
    <row r="3" spans="1:5" x14ac:dyDescent="0.5">
      <c r="A3" t="s">
        <v>136</v>
      </c>
      <c r="B3">
        <v>35000</v>
      </c>
      <c r="C3">
        <v>40000</v>
      </c>
      <c r="D3" t="s">
        <v>206</v>
      </c>
    </row>
    <row r="4" spans="1:5" x14ac:dyDescent="0.5">
      <c r="A4" t="s">
        <v>152</v>
      </c>
      <c r="B4">
        <v>75000</v>
      </c>
      <c r="C4">
        <v>55000</v>
      </c>
      <c r="D4" t="s">
        <v>205</v>
      </c>
      <c r="E4" t="s">
        <v>204</v>
      </c>
    </row>
    <row r="5" spans="1:5" x14ac:dyDescent="0.5">
      <c r="A5" t="s">
        <v>130</v>
      </c>
      <c r="B5">
        <v>8000</v>
      </c>
      <c r="C5">
        <v>8000</v>
      </c>
      <c r="D5" t="s">
        <v>203</v>
      </c>
    </row>
    <row r="6" spans="1:5" x14ac:dyDescent="0.5">
      <c r="A6" t="s">
        <v>145</v>
      </c>
      <c r="B6">
        <v>4500</v>
      </c>
      <c r="C6">
        <v>5500</v>
      </c>
      <c r="D6" t="s">
        <v>202</v>
      </c>
    </row>
    <row r="7" spans="1:5" x14ac:dyDescent="0.5">
      <c r="A7" t="s">
        <v>156</v>
      </c>
      <c r="B7">
        <v>900</v>
      </c>
      <c r="C7">
        <v>900</v>
      </c>
      <c r="D7" t="s">
        <v>201</v>
      </c>
    </row>
    <row r="8" spans="1:5" x14ac:dyDescent="0.5">
      <c r="A8" t="s">
        <v>177</v>
      </c>
      <c r="B8">
        <v>32000</v>
      </c>
      <c r="C8">
        <v>12000</v>
      </c>
      <c r="D8" t="s">
        <v>200</v>
      </c>
    </row>
    <row r="9" spans="1:5" x14ac:dyDescent="0.5">
      <c r="A9" t="s">
        <v>115</v>
      </c>
      <c r="B9">
        <v>94000</v>
      </c>
      <c r="C9">
        <v>94000</v>
      </c>
    </row>
    <row r="10" spans="1:5" x14ac:dyDescent="0.5">
      <c r="A10" t="s">
        <v>160</v>
      </c>
      <c r="B10">
        <v>250</v>
      </c>
      <c r="C10">
        <v>250</v>
      </c>
      <c r="D10" s="7"/>
    </row>
    <row r="11" spans="1:5" x14ac:dyDescent="0.5">
      <c r="A11" t="s">
        <v>128</v>
      </c>
      <c r="B11">
        <v>4000</v>
      </c>
      <c r="C11">
        <v>4000</v>
      </c>
      <c r="D11" s="7"/>
    </row>
    <row r="12" spans="1:5" x14ac:dyDescent="0.5">
      <c r="A12" t="s">
        <v>144</v>
      </c>
      <c r="B12">
        <v>1500</v>
      </c>
      <c r="C12">
        <v>1500</v>
      </c>
    </row>
    <row r="13" spans="1:5" x14ac:dyDescent="0.5">
      <c r="A13" t="s">
        <v>158</v>
      </c>
      <c r="B13">
        <v>6000</v>
      </c>
      <c r="C13">
        <v>6000</v>
      </c>
      <c r="D13" s="7"/>
    </row>
    <row r="14" spans="1:5" x14ac:dyDescent="0.5">
      <c r="A14" t="s">
        <v>161</v>
      </c>
      <c r="B14">
        <v>25000</v>
      </c>
      <c r="C14">
        <v>22000</v>
      </c>
      <c r="D14" s="7"/>
    </row>
    <row r="15" spans="1:5" x14ac:dyDescent="0.5">
      <c r="A15" t="s">
        <v>132</v>
      </c>
      <c r="B15">
        <v>9000</v>
      </c>
      <c r="C15">
        <v>12000</v>
      </c>
    </row>
    <row r="16" spans="1:5" x14ac:dyDescent="0.5">
      <c r="A16" t="s">
        <v>142</v>
      </c>
      <c r="B16">
        <v>50000</v>
      </c>
      <c r="C16">
        <v>42000</v>
      </c>
    </row>
    <row r="17" spans="1:4" x14ac:dyDescent="0.5">
      <c r="A17" t="s">
        <v>134</v>
      </c>
      <c r="B17">
        <v>8500</v>
      </c>
      <c r="C17">
        <v>10000</v>
      </c>
      <c r="D17" s="7"/>
    </row>
    <row r="18" spans="1:4" x14ac:dyDescent="0.5">
      <c r="A18" t="s">
        <v>157</v>
      </c>
      <c r="B18">
        <v>4500</v>
      </c>
      <c r="C18">
        <v>3200</v>
      </c>
      <c r="D18" s="7"/>
    </row>
    <row r="19" spans="1:4" x14ac:dyDescent="0.5">
      <c r="A19" t="s">
        <v>153</v>
      </c>
      <c r="B19">
        <v>80000</v>
      </c>
      <c r="C19">
        <v>80000</v>
      </c>
    </row>
    <row r="20" spans="1:4" x14ac:dyDescent="0.5">
      <c r="A20" t="s">
        <v>121</v>
      </c>
      <c r="B20">
        <v>4500</v>
      </c>
      <c r="C20">
        <v>6000</v>
      </c>
    </row>
    <row r="21" spans="1:4" x14ac:dyDescent="0.5">
      <c r="A21" t="s">
        <v>199</v>
      </c>
      <c r="B21">
        <v>15000</v>
      </c>
      <c r="C21">
        <v>13000</v>
      </c>
      <c r="D21" s="7"/>
    </row>
    <row r="22" spans="1:4" x14ac:dyDescent="0.5">
      <c r="A22" t="s">
        <v>159</v>
      </c>
      <c r="B22">
        <v>200</v>
      </c>
      <c r="C22">
        <v>250</v>
      </c>
    </row>
    <row r="23" spans="1:4" x14ac:dyDescent="0.5">
      <c r="A23" t="s">
        <v>155</v>
      </c>
      <c r="B23">
        <v>1300</v>
      </c>
      <c r="C23">
        <v>1800</v>
      </c>
    </row>
    <row r="24" spans="1:4" x14ac:dyDescent="0.5">
      <c r="A24" t="s">
        <v>163</v>
      </c>
      <c r="B24">
        <v>2500</v>
      </c>
      <c r="C24">
        <v>2500</v>
      </c>
    </row>
    <row r="25" spans="1:4" x14ac:dyDescent="0.5">
      <c r="A25" t="s">
        <v>162</v>
      </c>
      <c r="B25">
        <v>2200</v>
      </c>
      <c r="C25">
        <v>2200</v>
      </c>
    </row>
    <row r="26" spans="1:4" x14ac:dyDescent="0.5">
      <c r="A26" t="s">
        <v>131</v>
      </c>
      <c r="B26">
        <v>900</v>
      </c>
      <c r="C26">
        <v>500</v>
      </c>
    </row>
    <row r="27" spans="1:4" x14ac:dyDescent="0.5">
      <c r="A27" t="s">
        <v>116</v>
      </c>
      <c r="B27">
        <v>500</v>
      </c>
      <c r="C27">
        <v>900</v>
      </c>
    </row>
    <row r="28" spans="1:4" x14ac:dyDescent="0.5">
      <c r="A28" t="s">
        <v>198</v>
      </c>
      <c r="B28">
        <v>5500</v>
      </c>
      <c r="C28">
        <v>8000</v>
      </c>
    </row>
    <row r="29" spans="1:4" x14ac:dyDescent="0.5">
      <c r="A29" t="s">
        <v>178</v>
      </c>
      <c r="B29">
        <v>11000</v>
      </c>
      <c r="C29">
        <v>8000</v>
      </c>
    </row>
    <row r="30" spans="1:4" x14ac:dyDescent="0.5">
      <c r="A30" t="s">
        <v>133</v>
      </c>
      <c r="B30">
        <v>35000</v>
      </c>
      <c r="C30">
        <v>32000</v>
      </c>
    </row>
    <row r="31" spans="1:4" x14ac:dyDescent="0.5">
      <c r="A31" t="s">
        <v>154</v>
      </c>
      <c r="B31">
        <v>18000</v>
      </c>
      <c r="C31">
        <v>22000</v>
      </c>
    </row>
    <row r="32" spans="1:4" x14ac:dyDescent="0.5">
      <c r="A32" t="s">
        <v>114</v>
      </c>
      <c r="B32">
        <v>10000</v>
      </c>
      <c r="C32">
        <v>10000</v>
      </c>
    </row>
    <row r="33" spans="1:3" x14ac:dyDescent="0.5">
      <c r="A33" t="s">
        <v>137</v>
      </c>
      <c r="B33">
        <v>3000</v>
      </c>
      <c r="C33">
        <v>5000</v>
      </c>
    </row>
    <row r="34" spans="1:3" x14ac:dyDescent="0.5">
      <c r="A34" t="s">
        <v>118</v>
      </c>
      <c r="B34">
        <v>3200</v>
      </c>
      <c r="C34">
        <v>6000</v>
      </c>
    </row>
    <row r="35" spans="1:3" x14ac:dyDescent="0.5">
      <c r="A35" t="s">
        <v>197</v>
      </c>
    </row>
    <row r="36" spans="1:3" x14ac:dyDescent="0.5">
      <c r="A36" t="s">
        <v>184</v>
      </c>
      <c r="B36">
        <v>400</v>
      </c>
      <c r="C36">
        <v>800</v>
      </c>
    </row>
    <row r="37" spans="1:3" x14ac:dyDescent="0.5">
      <c r="A37" t="s">
        <v>196</v>
      </c>
      <c r="B37">
        <v>5000</v>
      </c>
      <c r="C37">
        <v>10000</v>
      </c>
    </row>
    <row r="38" spans="1:3" x14ac:dyDescent="0.5">
      <c r="A38" t="s">
        <v>195</v>
      </c>
      <c r="B38">
        <v>9000</v>
      </c>
      <c r="C38">
        <v>18000</v>
      </c>
    </row>
    <row r="39" spans="1:3" x14ac:dyDescent="0.5">
      <c r="A39" t="s">
        <v>194</v>
      </c>
      <c r="B39">
        <v>15000</v>
      </c>
      <c r="C39">
        <v>30000</v>
      </c>
    </row>
    <row r="40" spans="1:3" x14ac:dyDescent="0.5">
      <c r="A40" t="s">
        <v>193</v>
      </c>
      <c r="B40">
        <v>30000</v>
      </c>
      <c r="C40">
        <v>60000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2"/>
  <sheetViews>
    <sheetView workbookViewId="0">
      <selection activeCell="E31" sqref="E31:E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22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16</v>
      </c>
      <c r="C10" s="1" t="s">
        <v>18</v>
      </c>
      <c r="D10" s="1">
        <v>33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4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10</v>
      </c>
      <c r="C15" s="1" t="s">
        <v>22</v>
      </c>
      <c r="D15" s="1">
        <v>26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20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70</v>
      </c>
      <c r="C20" s="1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20</v>
      </c>
      <c r="C22" s="1" t="s">
        <v>29</v>
      </c>
      <c r="D22" s="1">
        <v>0</v>
      </c>
      <c r="E22" s="1" t="s">
        <v>101</v>
      </c>
      <c r="F22" s="1" t="s">
        <v>160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160</v>
      </c>
    </row>
    <row r="26" spans="1:8" x14ac:dyDescent="0.5">
      <c r="A26" t="s">
        <v>1</v>
      </c>
      <c r="B26" s="2">
        <v>0</v>
      </c>
      <c r="C26" s="1" t="s">
        <v>33</v>
      </c>
      <c r="D26" s="1">
        <v>32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3.5</v>
      </c>
      <c r="G27" s="1"/>
      <c r="H27" s="1"/>
    </row>
    <row r="28" spans="1:8" x14ac:dyDescent="0.5">
      <c r="A28" t="s">
        <v>5</v>
      </c>
      <c r="B28" s="3">
        <v>5</v>
      </c>
      <c r="E28" t="s">
        <v>122</v>
      </c>
      <c r="F28" t="s">
        <v>123</v>
      </c>
    </row>
    <row r="29" spans="1:8" x14ac:dyDescent="0.5">
      <c r="A29" t="s">
        <v>6</v>
      </c>
      <c r="B29" s="3">
        <v>2</v>
      </c>
      <c r="E29" t="s">
        <v>129</v>
      </c>
      <c r="F29">
        <v>1.5</v>
      </c>
    </row>
    <row r="30" spans="1:8" x14ac:dyDescent="0.5">
      <c r="A30" t="s">
        <v>7</v>
      </c>
      <c r="B30" s="3">
        <v>0</v>
      </c>
      <c r="E30" t="s">
        <v>176</v>
      </c>
      <c r="F30">
        <v>13</v>
      </c>
    </row>
    <row r="31" spans="1:8" x14ac:dyDescent="0.5">
      <c r="E31" t="s">
        <v>191</v>
      </c>
      <c r="F31">
        <v>250</v>
      </c>
    </row>
    <row r="32" spans="1:8" x14ac:dyDescent="0.5">
      <c r="E32" t="s">
        <v>192</v>
      </c>
      <c r="F32">
        <v>250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2"/>
  <sheetViews>
    <sheetView workbookViewId="0">
      <selection activeCell="E31" sqref="E31:E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13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8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56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14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7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5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50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20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10</v>
      </c>
      <c r="C19" s="1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35</v>
      </c>
      <c r="C20" s="1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10</v>
      </c>
      <c r="C22" s="1" t="s">
        <v>29</v>
      </c>
      <c r="D22" s="1">
        <v>0</v>
      </c>
      <c r="E22" s="1" t="s">
        <v>101</v>
      </c>
      <c r="F22" s="1" t="s">
        <v>159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12.5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12.5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30</v>
      </c>
      <c r="E25" s="1" t="s">
        <v>110</v>
      </c>
      <c r="F25" s="1" t="s">
        <v>111</v>
      </c>
      <c r="G25" s="1" t="s">
        <v>179</v>
      </c>
      <c r="H25" s="1" t="s">
        <v>159</v>
      </c>
    </row>
    <row r="26" spans="1:8" x14ac:dyDescent="0.5">
      <c r="A26" t="s">
        <v>1</v>
      </c>
      <c r="B26" s="2">
        <v>0</v>
      </c>
      <c r="C26" s="1" t="s">
        <v>33</v>
      </c>
      <c r="D26" s="1">
        <v>45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3</v>
      </c>
      <c r="G27" s="1"/>
      <c r="H27" s="1"/>
    </row>
    <row r="28" spans="1:8" x14ac:dyDescent="0.5">
      <c r="A28" t="s">
        <v>5</v>
      </c>
      <c r="B28" s="3">
        <v>50</v>
      </c>
      <c r="E28" t="s">
        <v>122</v>
      </c>
      <c r="F28" t="s">
        <v>123</v>
      </c>
    </row>
    <row r="29" spans="1:8" x14ac:dyDescent="0.5">
      <c r="A29" t="s">
        <v>6</v>
      </c>
      <c r="B29" s="3">
        <v>4</v>
      </c>
      <c r="E29" t="s">
        <v>129</v>
      </c>
      <c r="F29">
        <v>1</v>
      </c>
    </row>
    <row r="30" spans="1:8" x14ac:dyDescent="0.5">
      <c r="A30" t="s">
        <v>7</v>
      </c>
      <c r="B30" s="3">
        <v>0</v>
      </c>
      <c r="E30" t="s">
        <v>176</v>
      </c>
      <c r="F30">
        <v>13</v>
      </c>
    </row>
    <row r="31" spans="1:8" x14ac:dyDescent="0.5">
      <c r="E31" t="s">
        <v>191</v>
      </c>
      <c r="F31">
        <v>200</v>
      </c>
    </row>
    <row r="32" spans="1:8" x14ac:dyDescent="0.5">
      <c r="E32" t="s">
        <v>192</v>
      </c>
      <c r="F32">
        <v>250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E31" sqref="E31:E32"/>
    </sheetView>
  </sheetViews>
  <sheetFormatPr baseColWidth="10" defaultRowHeight="14.35" x14ac:dyDescent="0.5"/>
  <cols>
    <col min="1" max="1" width="19.64453125" customWidth="1"/>
  </cols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12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6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50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5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170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14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34</v>
      </c>
      <c r="C19" s="5" t="s">
        <v>26</v>
      </c>
      <c r="D19" s="1">
        <v>69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118.99999999999999</v>
      </c>
      <c r="C20" s="5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34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34</v>
      </c>
      <c r="C22" s="5" t="s">
        <v>29</v>
      </c>
      <c r="D22" s="1">
        <v>0</v>
      </c>
      <c r="E22" s="1" t="s">
        <v>101</v>
      </c>
      <c r="F22" s="1" t="s">
        <v>158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42.5</v>
      </c>
      <c r="C23" s="5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42.5</v>
      </c>
      <c r="C24" s="5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158</v>
      </c>
    </row>
    <row r="26" spans="1:8" x14ac:dyDescent="0.5">
      <c r="A26" t="s">
        <v>1</v>
      </c>
      <c r="B26" s="2">
        <v>0</v>
      </c>
      <c r="C26" s="5" t="s">
        <v>33</v>
      </c>
      <c r="D26" s="1">
        <v>50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5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7</v>
      </c>
      <c r="C28" s="5"/>
      <c r="E28" t="s">
        <v>122</v>
      </c>
      <c r="F28" t="s">
        <v>125</v>
      </c>
    </row>
    <row r="29" spans="1:8" x14ac:dyDescent="0.5">
      <c r="A29" t="s">
        <v>6</v>
      </c>
      <c r="B29" s="3">
        <v>5</v>
      </c>
      <c r="E29" t="s">
        <v>129</v>
      </c>
      <c r="F29">
        <v>4</v>
      </c>
    </row>
    <row r="30" spans="1:8" x14ac:dyDescent="0.5">
      <c r="A30" t="s">
        <v>7</v>
      </c>
      <c r="B30" s="3">
        <v>0</v>
      </c>
      <c r="E30" t="s">
        <v>176</v>
      </c>
      <c r="F30">
        <v>45</v>
      </c>
    </row>
    <row r="31" spans="1:8" x14ac:dyDescent="0.5">
      <c r="E31" t="s">
        <v>191</v>
      </c>
      <c r="F31">
        <v>6000</v>
      </c>
    </row>
    <row r="32" spans="1:8" x14ac:dyDescent="0.5">
      <c r="E32" t="s">
        <v>192</v>
      </c>
      <c r="F32">
        <v>6000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workbookViewId="0">
      <selection activeCell="E31" sqref="E31:E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7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20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7</v>
      </c>
      <c r="C8" s="1" t="s">
        <v>16</v>
      </c>
      <c r="D8" s="1">
        <v>0</v>
      </c>
      <c r="E8" s="1" t="s">
        <v>58</v>
      </c>
      <c r="F8" s="1" t="s">
        <v>171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16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12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450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26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90</v>
      </c>
      <c r="C19" s="5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315</v>
      </c>
      <c r="C20" s="5" t="s">
        <v>27</v>
      </c>
      <c r="D20" s="1">
        <v>80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90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90</v>
      </c>
      <c r="C22" s="5" t="s">
        <v>29</v>
      </c>
      <c r="D22" s="1">
        <v>0</v>
      </c>
      <c r="E22" s="1" t="s">
        <v>101</v>
      </c>
      <c r="F22" s="1" t="s">
        <v>177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112.5</v>
      </c>
      <c r="C23" s="5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112.5</v>
      </c>
      <c r="C24" s="5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177</v>
      </c>
    </row>
    <row r="26" spans="1:8" x14ac:dyDescent="0.5">
      <c r="A26" t="s">
        <v>1</v>
      </c>
      <c r="B26" s="2">
        <v>0</v>
      </c>
      <c r="C26" s="5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1.2</v>
      </c>
      <c r="C27" s="5" t="s">
        <v>33</v>
      </c>
      <c r="E27" t="s">
        <v>112</v>
      </c>
      <c r="F27" s="1">
        <v>8</v>
      </c>
      <c r="G27" s="1"/>
      <c r="H27" s="1"/>
    </row>
    <row r="28" spans="1:8" x14ac:dyDescent="0.5">
      <c r="A28" t="s">
        <v>5</v>
      </c>
      <c r="B28" s="3">
        <v>250</v>
      </c>
      <c r="C28" s="5"/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6</v>
      </c>
    </row>
    <row r="30" spans="1:8" x14ac:dyDescent="0.5">
      <c r="A30" t="s">
        <v>7</v>
      </c>
      <c r="B30" s="3">
        <v>50</v>
      </c>
      <c r="E30" t="s">
        <v>176</v>
      </c>
      <c r="F30">
        <v>48</v>
      </c>
    </row>
    <row r="31" spans="1:8" x14ac:dyDescent="0.5">
      <c r="E31" t="s">
        <v>191</v>
      </c>
      <c r="F31">
        <v>32000</v>
      </c>
    </row>
    <row r="32" spans="1:8" x14ac:dyDescent="0.5">
      <c r="E32" t="s">
        <v>192</v>
      </c>
      <c r="F32">
        <v>12000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2"/>
  <sheetViews>
    <sheetView workbookViewId="0">
      <selection activeCell="E31" sqref="E31:E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6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12</v>
      </c>
      <c r="C3" s="1" t="s">
        <v>11</v>
      </c>
      <c r="D3" s="1">
        <v>38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46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33</v>
      </c>
      <c r="E8" s="1" t="s">
        <v>58</v>
      </c>
      <c r="F8" s="1" t="s">
        <v>127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33</v>
      </c>
      <c r="E12" t="s">
        <v>72</v>
      </c>
      <c r="F12" s="1">
        <v>20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5" t="s">
        <v>20</v>
      </c>
      <c r="D13" s="1">
        <v>42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5" t="s">
        <v>21</v>
      </c>
      <c r="D14" s="1">
        <v>36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5" t="s">
        <v>22</v>
      </c>
      <c r="D15" s="1">
        <v>38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150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30</v>
      </c>
      <c r="C19" s="5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105</v>
      </c>
      <c r="C20" s="5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30</v>
      </c>
      <c r="C21" s="5" t="s">
        <v>28</v>
      </c>
      <c r="D21" s="1">
        <v>26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30</v>
      </c>
      <c r="C22" s="5" t="s">
        <v>29</v>
      </c>
      <c r="D22" s="1">
        <v>0</v>
      </c>
      <c r="E22" s="1" t="s">
        <v>101</v>
      </c>
      <c r="F22" s="1" t="s">
        <v>157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37.5</v>
      </c>
      <c r="C23" s="5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37.5</v>
      </c>
      <c r="C24" s="5" t="s">
        <v>31</v>
      </c>
      <c r="D24" s="1">
        <v>26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157</v>
      </c>
    </row>
    <row r="26" spans="1:8" x14ac:dyDescent="0.5">
      <c r="A26" t="s">
        <v>1</v>
      </c>
      <c r="B26" s="2">
        <v>0</v>
      </c>
      <c r="C26" s="5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5" t="s">
        <v>33</v>
      </c>
      <c r="E27" t="s">
        <v>112</v>
      </c>
      <c r="F27" s="1">
        <v>5.5</v>
      </c>
      <c r="G27" s="1"/>
      <c r="H27" s="1"/>
    </row>
    <row r="28" spans="1:8" x14ac:dyDescent="0.5">
      <c r="A28" t="s">
        <v>5</v>
      </c>
      <c r="B28" s="3">
        <v>5</v>
      </c>
      <c r="C28" s="5"/>
      <c r="E28" t="s">
        <v>122</v>
      </c>
      <c r="F28" t="s">
        <v>123</v>
      </c>
    </row>
    <row r="29" spans="1:8" x14ac:dyDescent="0.5">
      <c r="A29" t="s">
        <v>6</v>
      </c>
      <c r="B29" s="3">
        <v>12</v>
      </c>
      <c r="E29" t="s">
        <v>129</v>
      </c>
      <c r="F29">
        <v>3.5</v>
      </c>
    </row>
    <row r="30" spans="1:8" x14ac:dyDescent="0.5">
      <c r="A30" t="s">
        <v>7</v>
      </c>
      <c r="B30" s="3">
        <v>0</v>
      </c>
      <c r="E30" t="s">
        <v>176</v>
      </c>
      <c r="F30">
        <v>35</v>
      </c>
    </row>
    <row r="31" spans="1:8" x14ac:dyDescent="0.5">
      <c r="E31" t="s">
        <v>191</v>
      </c>
      <c r="F31">
        <v>4500</v>
      </c>
    </row>
    <row r="32" spans="1:8" x14ac:dyDescent="0.5">
      <c r="E32" t="s">
        <v>192</v>
      </c>
      <c r="F32">
        <v>3200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2"/>
  <sheetViews>
    <sheetView workbookViewId="0">
      <selection activeCell="F33" sqref="F33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16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0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170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44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14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950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17</v>
      </c>
      <c r="C18" s="5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190</v>
      </c>
      <c r="C19" s="5" t="s">
        <v>26</v>
      </c>
      <c r="D19" s="1">
        <v>80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665</v>
      </c>
      <c r="C20" s="5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190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190</v>
      </c>
      <c r="C22" s="5" t="s">
        <v>29</v>
      </c>
      <c r="D22" s="1">
        <v>0</v>
      </c>
      <c r="E22" s="1" t="s">
        <v>101</v>
      </c>
      <c r="F22" s="1" t="s">
        <v>169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237.5</v>
      </c>
      <c r="C23" s="5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237.5</v>
      </c>
      <c r="C24" s="5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154</v>
      </c>
    </row>
    <row r="26" spans="1:8" x14ac:dyDescent="0.5">
      <c r="A26" t="s">
        <v>1</v>
      </c>
      <c r="B26" s="2">
        <v>0</v>
      </c>
      <c r="C26" s="5" t="s">
        <v>33</v>
      </c>
      <c r="D26" s="1">
        <v>29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1.2</v>
      </c>
      <c r="C27" s="5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40</v>
      </c>
      <c r="C28" s="5"/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4</v>
      </c>
    </row>
    <row r="30" spans="1:8" x14ac:dyDescent="0.5">
      <c r="A30" t="s">
        <v>7</v>
      </c>
      <c r="B30" s="3">
        <v>40</v>
      </c>
      <c r="E30" t="s">
        <v>176</v>
      </c>
      <c r="F30">
        <v>55</v>
      </c>
    </row>
    <row r="31" spans="1:8" x14ac:dyDescent="0.5">
      <c r="E31" t="s">
        <v>191</v>
      </c>
      <c r="F31">
        <v>18000</v>
      </c>
    </row>
    <row r="32" spans="1:8" x14ac:dyDescent="0.5">
      <c r="E32" t="s">
        <v>192</v>
      </c>
      <c r="F32">
        <v>22000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2"/>
  <sheetViews>
    <sheetView workbookViewId="0">
      <selection activeCell="F33" sqref="F33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42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33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36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190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13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38</v>
      </c>
      <c r="C19" s="5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133</v>
      </c>
      <c r="C20" s="5" t="s">
        <v>27</v>
      </c>
      <c r="D20" s="1">
        <v>34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38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38</v>
      </c>
      <c r="C22" s="5" t="s">
        <v>29</v>
      </c>
      <c r="D22" s="1">
        <v>0</v>
      </c>
      <c r="E22" s="1" t="s">
        <v>101</v>
      </c>
      <c r="F22" s="1" t="s">
        <v>155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47.5</v>
      </c>
      <c r="C23" s="5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47.5</v>
      </c>
      <c r="C24" s="5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155</v>
      </c>
    </row>
    <row r="26" spans="1:8" x14ac:dyDescent="0.5">
      <c r="A26" t="s">
        <v>1</v>
      </c>
      <c r="B26" s="2">
        <v>0</v>
      </c>
      <c r="C26" s="5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1.5</v>
      </c>
      <c r="C27" s="5"/>
      <c r="E27" t="s">
        <v>112</v>
      </c>
      <c r="F27" s="1">
        <v>4</v>
      </c>
      <c r="G27" s="1"/>
      <c r="H27" s="1"/>
    </row>
    <row r="28" spans="1:8" x14ac:dyDescent="0.5">
      <c r="A28" t="s">
        <v>5</v>
      </c>
      <c r="B28" s="3">
        <v>50</v>
      </c>
      <c r="C28" s="5"/>
      <c r="E28" t="s">
        <v>122</v>
      </c>
      <c r="F28" t="s">
        <v>125</v>
      </c>
    </row>
    <row r="29" spans="1:8" x14ac:dyDescent="0.5">
      <c r="A29" t="s">
        <v>6</v>
      </c>
      <c r="B29" s="3">
        <v>3.5</v>
      </c>
      <c r="E29" t="s">
        <v>129</v>
      </c>
      <c r="F29">
        <v>2</v>
      </c>
    </row>
    <row r="30" spans="1:8" x14ac:dyDescent="0.5">
      <c r="A30" t="s">
        <v>7</v>
      </c>
      <c r="B30" s="3">
        <v>35</v>
      </c>
      <c r="E30" t="s">
        <v>176</v>
      </c>
      <c r="F30">
        <v>22</v>
      </c>
    </row>
    <row r="31" spans="1:8" x14ac:dyDescent="0.5">
      <c r="E31" t="s">
        <v>191</v>
      </c>
      <c r="F31">
        <v>1300</v>
      </c>
    </row>
    <row r="32" spans="1:8" x14ac:dyDescent="0.5">
      <c r="E32" t="s">
        <v>192</v>
      </c>
      <c r="F32">
        <v>1800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2"/>
  <sheetViews>
    <sheetView workbookViewId="0">
      <selection activeCell="F33" sqref="F33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26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2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18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168</v>
      </c>
      <c r="G8" s="1" t="s">
        <v>59</v>
      </c>
      <c r="H8">
        <v>0</v>
      </c>
    </row>
    <row r="9" spans="1:9" x14ac:dyDescent="0.5">
      <c r="A9" s="1" t="s">
        <v>60</v>
      </c>
      <c r="B9" s="1">
        <v>3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17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26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17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6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130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5" t="s">
        <v>25</v>
      </c>
      <c r="D18" s="1">
        <v>33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26</v>
      </c>
      <c r="C19" s="5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91</v>
      </c>
      <c r="C20" s="5" t="s">
        <v>27</v>
      </c>
      <c r="D20" s="1">
        <v>36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26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26</v>
      </c>
      <c r="C22" s="5" t="s">
        <v>29</v>
      </c>
      <c r="D22" s="1">
        <v>0</v>
      </c>
      <c r="E22" s="1" t="s">
        <v>101</v>
      </c>
      <c r="F22" s="1" t="s">
        <v>167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32.5</v>
      </c>
      <c r="C23" s="5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32.5</v>
      </c>
      <c r="C24" s="5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156</v>
      </c>
    </row>
    <row r="26" spans="1:8" x14ac:dyDescent="0.5">
      <c r="A26" t="s">
        <v>1</v>
      </c>
      <c r="B26" s="2">
        <v>0</v>
      </c>
      <c r="C26" s="5" t="s">
        <v>33</v>
      </c>
      <c r="D26" s="1">
        <v>31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5"/>
      <c r="E27" t="s">
        <v>112</v>
      </c>
      <c r="F27" s="1">
        <v>4</v>
      </c>
      <c r="G27" s="1"/>
      <c r="H27" s="1"/>
    </row>
    <row r="28" spans="1:8" x14ac:dyDescent="0.5">
      <c r="A28" t="s">
        <v>5</v>
      </c>
      <c r="B28" s="3">
        <v>5</v>
      </c>
      <c r="C28" s="5"/>
      <c r="E28" t="s">
        <v>122</v>
      </c>
      <c r="F28" t="s">
        <v>123</v>
      </c>
    </row>
    <row r="29" spans="1:8" x14ac:dyDescent="0.5">
      <c r="A29" t="s">
        <v>6</v>
      </c>
      <c r="B29" s="3">
        <v>6</v>
      </c>
      <c r="E29" t="s">
        <v>129</v>
      </c>
      <c r="F29">
        <v>2</v>
      </c>
    </row>
    <row r="30" spans="1:8" x14ac:dyDescent="0.5">
      <c r="A30" t="s">
        <v>7</v>
      </c>
      <c r="B30" s="3">
        <v>0</v>
      </c>
      <c r="E30" t="s">
        <v>176</v>
      </c>
      <c r="F30">
        <v>18</v>
      </c>
    </row>
    <row r="31" spans="1:8" x14ac:dyDescent="0.5">
      <c r="E31" t="s">
        <v>191</v>
      </c>
      <c r="F31">
        <v>900</v>
      </c>
    </row>
    <row r="32" spans="1:8" x14ac:dyDescent="0.5">
      <c r="E32" t="s">
        <v>192</v>
      </c>
      <c r="F32">
        <v>900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32"/>
  <sheetViews>
    <sheetView workbookViewId="0">
      <selection activeCell="F33" sqref="F33"/>
    </sheetView>
  </sheetViews>
  <sheetFormatPr baseColWidth="10" defaultColWidth="8.64453125" defaultRowHeight="14.35" x14ac:dyDescent="0.5"/>
  <cols>
    <col min="1" max="1" width="14.3515625" customWidth="1"/>
    <col min="3" max="3" width="15" bestFit="1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10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70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15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45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18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55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15</v>
      </c>
      <c r="E12" t="s">
        <v>72</v>
      </c>
      <c r="F12" s="1">
        <v>12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13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7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14</v>
      </c>
      <c r="C15" s="5" t="s">
        <v>22</v>
      </c>
      <c r="D15" s="1">
        <v>40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200</v>
      </c>
      <c r="C17" s="5" t="s">
        <v>24</v>
      </c>
      <c r="D17" s="1">
        <v>30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20</v>
      </c>
      <c r="C18" s="5" t="s">
        <v>25</v>
      </c>
      <c r="D18" s="1">
        <v>55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40</v>
      </c>
      <c r="C19" s="5" t="s">
        <v>26</v>
      </c>
      <c r="D19" s="1">
        <v>35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140</v>
      </c>
      <c r="C20" s="5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40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40</v>
      </c>
      <c r="C22" s="5" t="s">
        <v>29</v>
      </c>
      <c r="D22" s="1">
        <v>0</v>
      </c>
      <c r="E22" s="1" t="s">
        <v>101</v>
      </c>
      <c r="F22" s="1" t="s">
        <v>128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50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50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128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60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1.5</v>
      </c>
      <c r="C27" s="5"/>
      <c r="E27" t="s">
        <v>112</v>
      </c>
      <c r="F27" s="1">
        <v>3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45</v>
      </c>
      <c r="C28" s="5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1</v>
      </c>
    </row>
    <row r="30" spans="1:11" x14ac:dyDescent="0.5">
      <c r="A30" t="s">
        <v>7</v>
      </c>
      <c r="B30" s="3">
        <v>30</v>
      </c>
      <c r="E30" t="s">
        <v>176</v>
      </c>
      <c r="F30">
        <v>18</v>
      </c>
    </row>
    <row r="31" spans="1:11" x14ac:dyDescent="0.5">
      <c r="E31" t="s">
        <v>191</v>
      </c>
      <c r="F31">
        <v>4000</v>
      </c>
    </row>
    <row r="32" spans="1:11" x14ac:dyDescent="0.5">
      <c r="E32" t="s">
        <v>192</v>
      </c>
      <c r="F32">
        <v>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32"/>
  <sheetViews>
    <sheetView workbookViewId="0">
      <selection activeCell="F33" sqref="F33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12</v>
      </c>
      <c r="C3" s="1" t="s">
        <v>11</v>
      </c>
      <c r="D3" s="1">
        <v>35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15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36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20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5" t="s">
        <v>181</v>
      </c>
      <c r="D12" s="1">
        <v>46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15</v>
      </c>
      <c r="C13" s="5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6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12</v>
      </c>
      <c r="C15" s="5" t="s">
        <v>22</v>
      </c>
      <c r="D15" s="1">
        <v>35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5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5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5" t="s">
        <v>29</v>
      </c>
      <c r="D22" s="1">
        <v>0</v>
      </c>
      <c r="E22" s="1" t="s">
        <v>101</v>
      </c>
      <c r="F22" s="1" t="s">
        <v>121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121</v>
      </c>
      <c r="I25" s="1"/>
    </row>
    <row r="26" spans="1:9" x14ac:dyDescent="0.5">
      <c r="A26" t="s">
        <v>1</v>
      </c>
      <c r="B26" s="2">
        <v>0</v>
      </c>
      <c r="C26" s="5" t="s">
        <v>33</v>
      </c>
      <c r="D26" s="1">
        <v>50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5"/>
      <c r="E27" t="s">
        <v>112</v>
      </c>
      <c r="F27" s="1">
        <v>5</v>
      </c>
      <c r="G27" s="1"/>
      <c r="H27" s="1"/>
      <c r="I27" s="1"/>
    </row>
    <row r="28" spans="1:9" x14ac:dyDescent="0.5">
      <c r="A28" t="s">
        <v>5</v>
      </c>
      <c r="B28" s="3">
        <v>5</v>
      </c>
      <c r="C28" s="5"/>
      <c r="E28" t="s">
        <v>122</v>
      </c>
      <c r="F28" t="s">
        <v>123</v>
      </c>
    </row>
    <row r="29" spans="1:9" x14ac:dyDescent="0.5">
      <c r="A29" t="s">
        <v>6</v>
      </c>
      <c r="B29" s="3">
        <v>15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176</v>
      </c>
      <c r="F30">
        <v>26</v>
      </c>
    </row>
    <row r="31" spans="1:9" x14ac:dyDescent="0.5">
      <c r="E31" t="s">
        <v>191</v>
      </c>
      <c r="F31">
        <v>4500</v>
      </c>
    </row>
    <row r="32" spans="1:9" x14ac:dyDescent="0.5">
      <c r="E32" t="s">
        <v>192</v>
      </c>
      <c r="F32">
        <v>6000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workbookViewId="0">
      <selection activeCell="E31" sqref="E31:E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0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0</v>
      </c>
      <c r="C4" s="1" t="s">
        <v>12</v>
      </c>
      <c r="D4" s="1">
        <v>0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0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0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0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0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0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0</v>
      </c>
      <c r="C19" s="1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5">
      <c r="A26" t="s">
        <v>1</v>
      </c>
      <c r="B26" s="2">
        <v>0</v>
      </c>
      <c r="C26" s="1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0</v>
      </c>
      <c r="C27" s="1"/>
      <c r="D27" s="1"/>
      <c r="E27" t="s">
        <v>112</v>
      </c>
      <c r="F27" s="1">
        <v>0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0</v>
      </c>
      <c r="E29" t="s">
        <v>129</v>
      </c>
      <c r="F29">
        <v>0</v>
      </c>
    </row>
    <row r="30" spans="1:8" x14ac:dyDescent="0.5">
      <c r="A30" t="s">
        <v>7</v>
      </c>
      <c r="B30" s="3">
        <v>0</v>
      </c>
      <c r="E30" t="s">
        <v>176</v>
      </c>
      <c r="F30">
        <v>30</v>
      </c>
    </row>
    <row r="31" spans="1:8" x14ac:dyDescent="0.5">
      <c r="E31" t="s">
        <v>191</v>
      </c>
      <c r="F31">
        <f>SUM(B2:B7)*75*(IF(F28="Groß",1.75,IF(F28="Mittel",1,IF(F28="Klein",0.3,1))))</f>
        <v>0</v>
      </c>
    </row>
    <row r="32" spans="1:8" x14ac:dyDescent="0.5">
      <c r="E32" t="s">
        <v>192</v>
      </c>
      <c r="F32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32"/>
  <sheetViews>
    <sheetView workbookViewId="0">
      <selection activeCell="F33" sqref="F33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13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16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5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14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325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35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65</v>
      </c>
      <c r="C19" s="5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227.49999999999997</v>
      </c>
      <c r="C20" s="5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65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65</v>
      </c>
      <c r="C22" s="5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81.25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81.25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130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1.5</v>
      </c>
      <c r="C27" s="5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200</v>
      </c>
      <c r="C28" s="5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2.5</v>
      </c>
    </row>
    <row r="30" spans="1:11" x14ac:dyDescent="0.5">
      <c r="A30" t="s">
        <v>7</v>
      </c>
      <c r="B30" s="3">
        <v>15</v>
      </c>
      <c r="E30" t="s">
        <v>176</v>
      </c>
      <c r="F30">
        <v>26</v>
      </c>
    </row>
    <row r="31" spans="1:11" x14ac:dyDescent="0.5">
      <c r="E31" t="s">
        <v>191</v>
      </c>
      <c r="F31">
        <v>8000</v>
      </c>
    </row>
    <row r="32" spans="1:11" x14ac:dyDescent="0.5">
      <c r="E32" t="s">
        <v>192</v>
      </c>
      <c r="F32">
        <v>8000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768C8-B131-4FF2-A550-15BF0650554B}">
  <dimension ref="A1:K32"/>
  <sheetViews>
    <sheetView topLeftCell="A3" workbookViewId="0">
      <selection activeCell="F33" sqref="F33"/>
    </sheetView>
  </sheetViews>
  <sheetFormatPr baseColWidth="10" defaultColWidth="8.64453125" defaultRowHeight="14.35" x14ac:dyDescent="0.5"/>
  <cols>
    <col min="1" max="1" width="14.3515625" customWidth="1"/>
    <col min="2" max="2" width="9.64453125" customWidth="1"/>
    <col min="4" max="4" width="11.3515625" customWidth="1"/>
    <col min="5" max="5" width="12.41015625" customWidth="1"/>
    <col min="6" max="6" width="16.117187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20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14</v>
      </c>
      <c r="C3" s="1" t="s">
        <v>11</v>
      </c>
      <c r="D3" s="1">
        <v>35</v>
      </c>
      <c r="E3" s="2" t="s">
        <v>44</v>
      </c>
      <c r="F3" s="1">
        <v>10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5</v>
      </c>
      <c r="C4" s="1" t="s">
        <v>12</v>
      </c>
      <c r="D4" s="1">
        <v>35</v>
      </c>
      <c r="E4" s="2" t="s">
        <v>47</v>
      </c>
      <c r="F4" s="1">
        <v>10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12</v>
      </c>
      <c r="C13" s="5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5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8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250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14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50</v>
      </c>
      <c r="C19" s="5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175</v>
      </c>
      <c r="C20" s="5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50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50</v>
      </c>
      <c r="C22" s="5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62.5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62.5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1.1000000000000001</v>
      </c>
      <c r="C27" s="5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65</v>
      </c>
      <c r="C28" s="5"/>
      <c r="E28" t="s">
        <v>122</v>
      </c>
      <c r="F28" t="s">
        <v>125</v>
      </c>
    </row>
    <row r="29" spans="1:11" x14ac:dyDescent="0.5">
      <c r="A29" t="s">
        <v>6</v>
      </c>
      <c r="B29" s="3">
        <v>3</v>
      </c>
      <c r="E29" t="s">
        <v>129</v>
      </c>
      <c r="F29">
        <v>5</v>
      </c>
    </row>
    <row r="30" spans="1:11" x14ac:dyDescent="0.5">
      <c r="A30" t="s">
        <v>7</v>
      </c>
      <c r="B30" s="3">
        <v>30</v>
      </c>
      <c r="E30" t="s">
        <v>176</v>
      </c>
      <c r="F30">
        <v>23</v>
      </c>
    </row>
    <row r="31" spans="1:11" x14ac:dyDescent="0.5">
      <c r="E31" t="s">
        <v>191</v>
      </c>
      <c r="F31">
        <v>5000</v>
      </c>
    </row>
    <row r="32" spans="1:11" x14ac:dyDescent="0.5">
      <c r="E32" t="s">
        <v>192</v>
      </c>
      <c r="F32">
        <v>10000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2"/>
  <sheetViews>
    <sheetView workbookViewId="0">
      <selection activeCell="F33" sqref="F33"/>
    </sheetView>
  </sheetViews>
  <sheetFormatPr baseColWidth="10" defaultColWidth="8.64453125" defaultRowHeight="14.35" x14ac:dyDescent="0.5"/>
  <cols>
    <col min="1" max="1" width="14.3515625" customWidth="1"/>
    <col min="2" max="2" width="9.64453125" customWidth="1"/>
    <col min="4" max="4" width="11.3515625" customWidth="1"/>
    <col min="5" max="5" width="12.41015625" customWidth="1"/>
    <col min="6" max="6" width="16.117187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16</v>
      </c>
      <c r="C2" s="1" t="s">
        <v>10</v>
      </c>
      <c r="D2" s="1">
        <v>0</v>
      </c>
      <c r="E2" s="2" t="s">
        <v>41</v>
      </c>
      <c r="F2" s="1">
        <v>30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14</v>
      </c>
      <c r="C3" s="1" t="s">
        <v>11</v>
      </c>
      <c r="D3" s="1">
        <v>42</v>
      </c>
      <c r="E3" s="2" t="s">
        <v>44</v>
      </c>
      <c r="F3" s="1">
        <v>15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5</v>
      </c>
      <c r="C4" s="1" t="s">
        <v>12</v>
      </c>
      <c r="D4" s="1">
        <v>42</v>
      </c>
      <c r="E4" s="2" t="s">
        <v>47</v>
      </c>
      <c r="F4" s="1">
        <v>15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12</v>
      </c>
      <c r="C13" s="5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5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8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350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14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70</v>
      </c>
      <c r="C19" s="5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244.99999999999997</v>
      </c>
      <c r="C20" s="5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70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70</v>
      </c>
      <c r="C22" s="5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87.5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87.5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35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1.4</v>
      </c>
      <c r="C27" s="5"/>
      <c r="E27" t="s">
        <v>112</v>
      </c>
      <c r="F27" s="1">
        <v>7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5"/>
      <c r="E28" t="s">
        <v>122</v>
      </c>
      <c r="F28" t="s">
        <v>124</v>
      </c>
    </row>
    <row r="29" spans="1:11" x14ac:dyDescent="0.5">
      <c r="A29" t="s">
        <v>6</v>
      </c>
      <c r="B29" s="3">
        <v>5</v>
      </c>
      <c r="E29" t="s">
        <v>129</v>
      </c>
      <c r="F29">
        <v>5</v>
      </c>
    </row>
    <row r="30" spans="1:11" x14ac:dyDescent="0.5">
      <c r="A30" t="s">
        <v>7</v>
      </c>
      <c r="B30" s="3">
        <v>90</v>
      </c>
      <c r="E30" t="s">
        <v>176</v>
      </c>
      <c r="F30">
        <v>32</v>
      </c>
    </row>
    <row r="31" spans="1:11" x14ac:dyDescent="0.5">
      <c r="E31" t="s">
        <v>191</v>
      </c>
      <c r="F31">
        <v>9000</v>
      </c>
    </row>
    <row r="32" spans="1:11" x14ac:dyDescent="0.5">
      <c r="E32" t="s">
        <v>192</v>
      </c>
      <c r="F32">
        <v>18000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52EAA-42AE-4FDA-AC67-88243F815507}">
  <dimension ref="A1:K32"/>
  <sheetViews>
    <sheetView workbookViewId="0">
      <selection activeCell="F33" sqref="F33"/>
    </sheetView>
  </sheetViews>
  <sheetFormatPr baseColWidth="10" defaultColWidth="8.64453125" defaultRowHeight="14.35" x14ac:dyDescent="0.5"/>
  <cols>
    <col min="1" max="1" width="14.3515625" customWidth="1"/>
    <col min="2" max="2" width="9.64453125" customWidth="1"/>
    <col min="4" max="4" width="11.3515625" customWidth="1"/>
    <col min="5" max="5" width="12.41015625" customWidth="1"/>
    <col min="6" max="6" width="16.117187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28</v>
      </c>
      <c r="C2" s="1" t="s">
        <v>10</v>
      </c>
      <c r="D2" s="1">
        <v>0</v>
      </c>
      <c r="E2" s="2" t="s">
        <v>41</v>
      </c>
      <c r="F2" s="1">
        <v>54</v>
      </c>
      <c r="G2" s="1" t="s">
        <v>42</v>
      </c>
      <c r="H2">
        <v>0</v>
      </c>
      <c r="I2" s="6" t="s">
        <v>190</v>
      </c>
      <c r="J2" s="1"/>
      <c r="K2" s="1"/>
    </row>
    <row r="3" spans="1:11" x14ac:dyDescent="0.5">
      <c r="A3" s="1" t="s">
        <v>43</v>
      </c>
      <c r="B3" s="1">
        <v>22</v>
      </c>
      <c r="C3" s="1" t="s">
        <v>11</v>
      </c>
      <c r="D3" s="1">
        <v>52</v>
      </c>
      <c r="E3" s="2" t="s">
        <v>44</v>
      </c>
      <c r="F3" s="1">
        <v>23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5</v>
      </c>
      <c r="C4" s="1" t="s">
        <v>12</v>
      </c>
      <c r="D4" s="1">
        <v>52</v>
      </c>
      <c r="E4" s="2" t="s">
        <v>47</v>
      </c>
      <c r="F4" s="1">
        <v>23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12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15</v>
      </c>
      <c r="C7" s="1" t="s">
        <v>15</v>
      </c>
      <c r="D7" s="1">
        <v>45</v>
      </c>
      <c r="E7" s="2" t="s">
        <v>56</v>
      </c>
      <c r="F7" s="1">
        <v>8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42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5" t="s">
        <v>20</v>
      </c>
      <c r="D13" s="1">
        <v>0</v>
      </c>
      <c r="E13" t="s">
        <v>75</v>
      </c>
      <c r="F13" s="1">
        <v>20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5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10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950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14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190</v>
      </c>
      <c r="C19" s="5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665</v>
      </c>
      <c r="C20" s="5" t="s">
        <v>27</v>
      </c>
      <c r="D20" s="1">
        <v>68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190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190</v>
      </c>
      <c r="C22" s="5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164</v>
      </c>
      <c r="I22" s="1"/>
      <c r="J22" s="1"/>
      <c r="K22" s="1"/>
    </row>
    <row r="23" spans="1:11" x14ac:dyDescent="0.5">
      <c r="A23" s="1" t="s">
        <v>103</v>
      </c>
      <c r="B23" s="1">
        <f>$B$17*0.25</f>
        <v>237.5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237.5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67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1.3</v>
      </c>
      <c r="C27" s="5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5"/>
      <c r="E28" t="s">
        <v>122</v>
      </c>
      <c r="F28" t="s">
        <v>124</v>
      </c>
    </row>
    <row r="29" spans="1:11" x14ac:dyDescent="0.5">
      <c r="A29" t="s">
        <v>6</v>
      </c>
      <c r="B29" s="3">
        <v>8</v>
      </c>
      <c r="E29" t="s">
        <v>129</v>
      </c>
      <c r="F29">
        <v>5</v>
      </c>
    </row>
    <row r="30" spans="1:11" x14ac:dyDescent="0.5">
      <c r="A30" t="s">
        <v>7</v>
      </c>
      <c r="B30" s="3">
        <v>50</v>
      </c>
      <c r="E30" t="s">
        <v>176</v>
      </c>
      <c r="F30">
        <v>49</v>
      </c>
    </row>
    <row r="31" spans="1:11" x14ac:dyDescent="0.5">
      <c r="E31" t="s">
        <v>191</v>
      </c>
      <c r="F31">
        <v>15000</v>
      </c>
    </row>
    <row r="32" spans="1:11" x14ac:dyDescent="0.5">
      <c r="E32" t="s">
        <v>192</v>
      </c>
      <c r="F32">
        <v>30000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BEC8-7770-4F47-BCDC-1026C854511D}">
  <dimension ref="A1:K32"/>
  <sheetViews>
    <sheetView workbookViewId="0">
      <selection activeCell="F33" sqref="F33"/>
    </sheetView>
  </sheetViews>
  <sheetFormatPr baseColWidth="10" defaultColWidth="8.64453125" defaultRowHeight="14.35" x14ac:dyDescent="0.5"/>
  <cols>
    <col min="1" max="1" width="14.3515625" customWidth="1"/>
    <col min="2" max="2" width="9.64453125" customWidth="1"/>
    <col min="4" max="4" width="11.3515625" customWidth="1"/>
    <col min="5" max="5" width="12.41015625" customWidth="1"/>
    <col min="6" max="6" width="16.117187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45</v>
      </c>
      <c r="C2" s="1" t="s">
        <v>10</v>
      </c>
      <c r="D2" s="1">
        <v>0</v>
      </c>
      <c r="E2" s="2" t="s">
        <v>41</v>
      </c>
      <c r="F2" s="1">
        <v>84</v>
      </c>
      <c r="G2" s="1" t="s">
        <v>42</v>
      </c>
      <c r="H2">
        <v>0</v>
      </c>
      <c r="I2" s="6" t="s">
        <v>189</v>
      </c>
      <c r="J2" s="1"/>
      <c r="K2" s="1"/>
    </row>
    <row r="3" spans="1:11" x14ac:dyDescent="0.5">
      <c r="A3" s="1" t="s">
        <v>43</v>
      </c>
      <c r="B3" s="1">
        <v>25</v>
      </c>
      <c r="C3" s="1" t="s">
        <v>11</v>
      </c>
      <c r="D3" s="1">
        <v>72</v>
      </c>
      <c r="E3" s="2" t="s">
        <v>44</v>
      </c>
      <c r="F3" s="1">
        <v>26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5</v>
      </c>
      <c r="C4" s="1" t="s">
        <v>12</v>
      </c>
      <c r="D4" s="1">
        <v>72</v>
      </c>
      <c r="E4" s="2" t="s">
        <v>47</v>
      </c>
      <c r="F4" s="1">
        <v>26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15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2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16</v>
      </c>
      <c r="C7" s="1" t="s">
        <v>15</v>
      </c>
      <c r="D7" s="1">
        <v>65</v>
      </c>
      <c r="E7" s="2" t="s">
        <v>56</v>
      </c>
      <c r="F7" s="1">
        <v>15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187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 t="s">
        <v>186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18</v>
      </c>
      <c r="C10" s="1" t="s">
        <v>18</v>
      </c>
      <c r="D10" s="1">
        <v>95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20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45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13</v>
      </c>
      <c r="C13" s="5" t="s">
        <v>20</v>
      </c>
      <c r="D13" s="1">
        <v>0</v>
      </c>
      <c r="E13" t="s">
        <v>75</v>
      </c>
      <c r="F13" s="1">
        <v>35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5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8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2500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24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500</v>
      </c>
      <c r="C19" s="5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1750</v>
      </c>
      <c r="C20" s="5" t="s">
        <v>27</v>
      </c>
      <c r="D20" s="1">
        <v>85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500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500</v>
      </c>
      <c r="C22" s="5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164</v>
      </c>
      <c r="I22" s="1"/>
      <c r="J22" s="1"/>
      <c r="K22" s="1"/>
    </row>
    <row r="23" spans="1:11" x14ac:dyDescent="0.5">
      <c r="A23" s="1" t="s">
        <v>103</v>
      </c>
      <c r="B23" s="1">
        <f>$B$17*0.25</f>
        <v>625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5">
      <c r="A24" s="1" t="s">
        <v>106</v>
      </c>
      <c r="B24" s="1">
        <f>$B$17*0.25</f>
        <v>625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185</v>
      </c>
      <c r="G25" s="1" t="s">
        <v>179</v>
      </c>
      <c r="H25" s="1" t="s">
        <v>116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75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0.7</v>
      </c>
      <c r="C27" s="5"/>
      <c r="E27" t="s">
        <v>112</v>
      </c>
      <c r="F27" s="1">
        <v>11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540</v>
      </c>
      <c r="C28" s="5"/>
      <c r="E28" t="s">
        <v>122</v>
      </c>
      <c r="F28" t="s">
        <v>124</v>
      </c>
    </row>
    <row r="29" spans="1:11" x14ac:dyDescent="0.5">
      <c r="A29" t="s">
        <v>6</v>
      </c>
      <c r="B29" s="3">
        <v>14</v>
      </c>
      <c r="E29" t="s">
        <v>129</v>
      </c>
      <c r="F29">
        <v>5</v>
      </c>
    </row>
    <row r="30" spans="1:11" x14ac:dyDescent="0.5">
      <c r="A30" t="s">
        <v>7</v>
      </c>
      <c r="B30" s="3">
        <v>60</v>
      </c>
      <c r="E30" t="s">
        <v>176</v>
      </c>
      <c r="F30">
        <v>60</v>
      </c>
    </row>
    <row r="31" spans="1:11" x14ac:dyDescent="0.5">
      <c r="E31" t="s">
        <v>191</v>
      </c>
      <c r="F31">
        <v>30000</v>
      </c>
    </row>
    <row r="32" spans="1:11" x14ac:dyDescent="0.5">
      <c r="E32" t="s">
        <v>192</v>
      </c>
      <c r="F32">
        <v>60000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32"/>
  <sheetViews>
    <sheetView workbookViewId="0">
      <selection activeCell="E31" sqref="E31:E32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25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24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8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30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7</v>
      </c>
      <c r="C9" s="1" t="s">
        <v>17</v>
      </c>
      <c r="D9" s="1">
        <v>52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29</v>
      </c>
      <c r="C10" s="1" t="s">
        <v>18</v>
      </c>
      <c r="D10" s="1">
        <v>90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23</v>
      </c>
      <c r="C13" s="5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7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23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12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475</v>
      </c>
      <c r="C17" s="5" t="s">
        <v>24</v>
      </c>
      <c r="D17" s="1">
        <v>0</v>
      </c>
      <c r="E17" s="1" t="s">
        <v>86</v>
      </c>
      <c r="F17" s="1">
        <v>0.3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95</v>
      </c>
      <c r="C19" s="5" t="s">
        <v>26</v>
      </c>
      <c r="D19" s="1">
        <v>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332.5</v>
      </c>
      <c r="C20" s="5" t="s">
        <v>27</v>
      </c>
      <c r="D20" s="1">
        <v>32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95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95</v>
      </c>
      <c r="C22" s="5" t="s">
        <v>29</v>
      </c>
      <c r="D22" s="1">
        <v>0</v>
      </c>
      <c r="E22" s="1" t="s">
        <v>101</v>
      </c>
      <c r="F22" s="1" t="s">
        <v>115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118.75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118.75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115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3</v>
      </c>
      <c r="C27" s="5"/>
      <c r="E27" t="s">
        <v>112</v>
      </c>
      <c r="F27" s="1">
        <v>9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5"/>
      <c r="E28" t="s">
        <v>122</v>
      </c>
      <c r="F28" t="s">
        <v>124</v>
      </c>
    </row>
    <row r="29" spans="1:11" x14ac:dyDescent="0.5">
      <c r="A29" t="s">
        <v>6</v>
      </c>
      <c r="B29" s="3">
        <v>13</v>
      </c>
      <c r="E29" t="s">
        <v>129</v>
      </c>
      <c r="F29">
        <v>7</v>
      </c>
    </row>
    <row r="30" spans="1:11" x14ac:dyDescent="0.5">
      <c r="A30" t="s">
        <v>7</v>
      </c>
      <c r="B30" s="3">
        <v>85</v>
      </c>
      <c r="E30" t="s">
        <v>176</v>
      </c>
      <c r="F30">
        <v>67</v>
      </c>
    </row>
    <row r="31" spans="1:11" x14ac:dyDescent="0.5">
      <c r="E31" t="s">
        <v>191</v>
      </c>
      <c r="F31">
        <v>94000</v>
      </c>
    </row>
    <row r="32" spans="1:11" x14ac:dyDescent="0.5">
      <c r="E32" t="s">
        <v>192</v>
      </c>
      <c r="F32">
        <v>94000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32"/>
  <sheetViews>
    <sheetView workbookViewId="0">
      <selection activeCell="F33" sqref="F33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9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40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16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60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11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10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150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20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30</v>
      </c>
      <c r="C19" s="5" t="s">
        <v>26</v>
      </c>
      <c r="D19" s="1">
        <v>32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105</v>
      </c>
      <c r="C20" s="5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30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30</v>
      </c>
      <c r="C22" s="5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37.5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37.5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118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1.2</v>
      </c>
      <c r="C27" s="5"/>
      <c r="E27" t="s">
        <v>112</v>
      </c>
      <c r="F27" s="1">
        <v>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50</v>
      </c>
      <c r="C28" s="5"/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3</v>
      </c>
    </row>
    <row r="30" spans="1:11" x14ac:dyDescent="0.5">
      <c r="A30" t="s">
        <v>7</v>
      </c>
      <c r="B30" s="3">
        <v>30</v>
      </c>
      <c r="E30" t="s">
        <v>176</v>
      </c>
      <c r="F30">
        <v>35</v>
      </c>
    </row>
    <row r="31" spans="1:11" x14ac:dyDescent="0.5">
      <c r="E31" t="s">
        <v>191</v>
      </c>
      <c r="F31">
        <v>3200</v>
      </c>
    </row>
    <row r="32" spans="1:11" x14ac:dyDescent="0.5">
      <c r="E32" t="s">
        <v>192</v>
      </c>
      <c r="F32">
        <v>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32"/>
  <sheetViews>
    <sheetView workbookViewId="0">
      <selection activeCell="F33" sqref="F33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15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30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15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5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15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400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28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80</v>
      </c>
      <c r="C19" s="5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280</v>
      </c>
      <c r="C20" s="5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80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80</v>
      </c>
      <c r="C22" s="5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100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100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151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2.2000000000000002</v>
      </c>
      <c r="C27" s="5"/>
      <c r="E27" t="s">
        <v>112</v>
      </c>
      <c r="F27" s="1">
        <v>4.5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180</v>
      </c>
      <c r="C28" s="5"/>
      <c r="E28" t="s">
        <v>122</v>
      </c>
      <c r="F28" t="s">
        <v>124</v>
      </c>
    </row>
    <row r="29" spans="1:11" x14ac:dyDescent="0.5">
      <c r="A29" t="s">
        <v>6</v>
      </c>
      <c r="B29" s="3">
        <v>8</v>
      </c>
      <c r="E29" t="s">
        <v>129</v>
      </c>
      <c r="F29">
        <v>2.5</v>
      </c>
    </row>
    <row r="30" spans="1:11" x14ac:dyDescent="0.5">
      <c r="A30" t="s">
        <v>7</v>
      </c>
      <c r="B30" s="3">
        <v>25</v>
      </c>
      <c r="E30" t="s">
        <v>176</v>
      </c>
      <c r="F30">
        <v>33</v>
      </c>
    </row>
    <row r="31" spans="1:11" x14ac:dyDescent="0.5">
      <c r="E31" t="s">
        <v>191</v>
      </c>
      <c r="F31">
        <v>10000</v>
      </c>
    </row>
    <row r="32" spans="1:11" x14ac:dyDescent="0.5">
      <c r="E32" t="s">
        <v>192</v>
      </c>
      <c r="F32">
        <v>10000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2"/>
  <sheetViews>
    <sheetView workbookViewId="0">
      <selection activeCell="F33" sqref="F33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  <col min="9" max="9" width="10.644531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10</v>
      </c>
      <c r="C4" s="1" t="s">
        <v>12</v>
      </c>
      <c r="D4" s="1">
        <v>35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18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35</v>
      </c>
      <c r="E9" s="1" t="s">
        <v>61</v>
      </c>
      <c r="F9" s="1" t="s">
        <v>62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19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14</v>
      </c>
      <c r="C13" s="5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16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425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85</v>
      </c>
      <c r="C19" s="5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297.5</v>
      </c>
      <c r="C20" s="5" t="s">
        <v>27</v>
      </c>
      <c r="D20" s="1">
        <v>56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85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85</v>
      </c>
      <c r="C22" s="5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106.25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106.25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114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2.5</v>
      </c>
      <c r="C27" s="5"/>
      <c r="E27" t="s">
        <v>112</v>
      </c>
      <c r="F27" s="1">
        <v>5.5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210</v>
      </c>
      <c r="C28" s="5"/>
      <c r="E28" t="s">
        <v>122</v>
      </c>
      <c r="F28" t="s">
        <v>124</v>
      </c>
    </row>
    <row r="29" spans="1:11" x14ac:dyDescent="0.5">
      <c r="A29" t="s">
        <v>6</v>
      </c>
      <c r="B29" s="3">
        <v>9</v>
      </c>
      <c r="E29" t="s">
        <v>129</v>
      </c>
      <c r="F29">
        <v>3.5</v>
      </c>
    </row>
    <row r="30" spans="1:11" x14ac:dyDescent="0.5">
      <c r="A30" t="s">
        <v>7</v>
      </c>
      <c r="B30" s="3">
        <v>32</v>
      </c>
      <c r="E30" t="s">
        <v>176</v>
      </c>
      <c r="F30">
        <v>33</v>
      </c>
    </row>
    <row r="31" spans="1:11" x14ac:dyDescent="0.5">
      <c r="E31" t="s">
        <v>191</v>
      </c>
      <c r="F31">
        <v>15000</v>
      </c>
    </row>
    <row r="32" spans="1:11" x14ac:dyDescent="0.5">
      <c r="E32" t="s">
        <v>192</v>
      </c>
      <c r="F32">
        <v>13000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32"/>
  <sheetViews>
    <sheetView workbookViewId="0">
      <selection activeCell="I32" sqref="I32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11</v>
      </c>
      <c r="C3" s="1" t="s">
        <v>11</v>
      </c>
      <c r="D3" s="1">
        <v>46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4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14</v>
      </c>
      <c r="C7" s="1" t="s">
        <v>15</v>
      </c>
      <c r="D7" s="1">
        <v>45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3</v>
      </c>
      <c r="C8" s="1" t="s">
        <v>16</v>
      </c>
      <c r="D8" s="1">
        <v>0</v>
      </c>
      <c r="E8" s="1" t="s">
        <v>58</v>
      </c>
      <c r="F8" s="1" t="s">
        <v>166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70</v>
      </c>
      <c r="E10" s="1" t="s">
        <v>65</v>
      </c>
      <c r="F10" s="1" t="s">
        <v>165</v>
      </c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7</v>
      </c>
      <c r="C11" s="1" t="s">
        <v>19</v>
      </c>
      <c r="D11" s="1">
        <v>30</v>
      </c>
      <c r="E11" s="1" t="s">
        <v>68</v>
      </c>
      <c r="F11" s="1">
        <v>0</v>
      </c>
      <c r="G11" t="s">
        <v>69</v>
      </c>
      <c r="H11">
        <v>6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13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3</v>
      </c>
      <c r="C14" s="5" t="s">
        <v>21</v>
      </c>
      <c r="D14" s="1">
        <v>0</v>
      </c>
      <c r="E14" t="s">
        <v>78</v>
      </c>
      <c r="F14" s="1">
        <v>5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9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8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1</v>
      </c>
      <c r="I16" s="1"/>
      <c r="J16" s="1"/>
      <c r="K16" s="1"/>
    </row>
    <row r="17" spans="1:11" x14ac:dyDescent="0.5">
      <c r="A17" s="1" t="s">
        <v>3</v>
      </c>
      <c r="B17" s="1">
        <v>600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22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120</v>
      </c>
      <c r="C19" s="5" t="s">
        <v>26</v>
      </c>
      <c r="D19" s="1">
        <v>2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420</v>
      </c>
      <c r="C20" s="5" t="s">
        <v>27</v>
      </c>
      <c r="D20" s="1">
        <v>25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120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125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120</v>
      </c>
      <c r="C22" s="5" t="s">
        <v>29</v>
      </c>
      <c r="D22" s="1">
        <v>0</v>
      </c>
      <c r="E22" s="1" t="s">
        <v>101</v>
      </c>
      <c r="F22" s="1" t="s">
        <v>116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150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150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131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25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1.9</v>
      </c>
      <c r="C27" s="5"/>
      <c r="E27" t="s">
        <v>112</v>
      </c>
      <c r="F27" s="1">
        <v>8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140</v>
      </c>
      <c r="C28" s="5"/>
      <c r="E28" t="s">
        <v>122</v>
      </c>
      <c r="F28" t="s">
        <v>125</v>
      </c>
    </row>
    <row r="29" spans="1:11" x14ac:dyDescent="0.5">
      <c r="A29" t="s">
        <v>6</v>
      </c>
      <c r="B29" s="3">
        <v>2</v>
      </c>
      <c r="E29" t="s">
        <v>129</v>
      </c>
      <c r="F29">
        <v>6</v>
      </c>
    </row>
    <row r="30" spans="1:11" x14ac:dyDescent="0.5">
      <c r="A30" t="s">
        <v>7</v>
      </c>
      <c r="B30" s="3">
        <v>30</v>
      </c>
      <c r="E30" t="s">
        <v>176</v>
      </c>
      <c r="F30">
        <v>46</v>
      </c>
    </row>
    <row r="31" spans="1:11" x14ac:dyDescent="0.5">
      <c r="E31" t="s">
        <v>191</v>
      </c>
      <c r="F31">
        <f>SUM(B2:B7)*75*(IF(F28="Groß",1.75,IF(F28="Mittel",1,IF(F28="Klein",0.3,1))))+F32</f>
        <v>16425</v>
      </c>
    </row>
    <row r="32" spans="1:11" x14ac:dyDescent="0.5">
      <c r="E32" t="s">
        <v>192</v>
      </c>
      <c r="F32">
        <v>12000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70E32-179A-451A-A238-8DF734D1EF0D}">
  <dimension ref="A1:I32"/>
  <sheetViews>
    <sheetView topLeftCell="A4" workbookViewId="0">
      <selection activeCell="E31" sqref="E31:E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18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73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59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5" t="s">
        <v>181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17</v>
      </c>
      <c r="C13" s="5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6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13</v>
      </c>
      <c r="C15" s="5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5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5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5" t="s">
        <v>29</v>
      </c>
      <c r="D22" s="1">
        <v>0</v>
      </c>
      <c r="E22" s="1" t="s">
        <v>101</v>
      </c>
      <c r="F22" s="1" t="s">
        <v>184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5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145</v>
      </c>
      <c r="I25" s="1"/>
    </row>
    <row r="26" spans="1:9" x14ac:dyDescent="0.5">
      <c r="A26" t="s">
        <v>1</v>
      </c>
      <c r="B26" s="2">
        <v>0</v>
      </c>
      <c r="C26" s="5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5"/>
      <c r="E27" t="s">
        <v>112</v>
      </c>
      <c r="F27" s="1">
        <v>2.5</v>
      </c>
      <c r="G27" s="1"/>
      <c r="H27" s="1"/>
      <c r="I27" s="1"/>
    </row>
    <row r="28" spans="1:9" x14ac:dyDescent="0.5">
      <c r="A28" t="s">
        <v>5</v>
      </c>
      <c r="B28" s="3">
        <v>5</v>
      </c>
      <c r="C28" s="5"/>
      <c r="E28" t="s">
        <v>122</v>
      </c>
      <c r="F28" t="s">
        <v>123</v>
      </c>
    </row>
    <row r="29" spans="1:9" x14ac:dyDescent="0.5">
      <c r="A29" t="s">
        <v>6</v>
      </c>
      <c r="B29" s="3">
        <v>20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176</v>
      </c>
      <c r="F30">
        <v>34</v>
      </c>
    </row>
    <row r="31" spans="1:9" x14ac:dyDescent="0.5">
      <c r="E31" t="s">
        <v>191</v>
      </c>
      <c r="F31">
        <v>400</v>
      </c>
    </row>
    <row r="32" spans="1:9" x14ac:dyDescent="0.5">
      <c r="E32" t="s">
        <v>192</v>
      </c>
      <c r="F32">
        <v>800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2"/>
  <sheetViews>
    <sheetView workbookViewId="0">
      <selection activeCell="F33" sqref="F33"/>
    </sheetView>
  </sheetViews>
  <sheetFormatPr baseColWidth="10" defaultRowHeight="14.35" x14ac:dyDescent="0.5"/>
  <cols>
    <col min="5" max="5" width="14.41015625" customWidth="1"/>
  </cols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28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30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139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450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90</v>
      </c>
      <c r="C19" s="5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315</v>
      </c>
      <c r="C20" s="5" t="s">
        <v>27</v>
      </c>
      <c r="D20" s="1">
        <v>24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90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90</v>
      </c>
      <c r="C22" s="5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112.5</v>
      </c>
      <c r="C23" s="5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112.5</v>
      </c>
      <c r="C24" s="5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132</v>
      </c>
    </row>
    <row r="26" spans="1:8" x14ac:dyDescent="0.5">
      <c r="A26" t="s">
        <v>1</v>
      </c>
      <c r="B26" s="2">
        <v>0</v>
      </c>
      <c r="C26" s="5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</v>
      </c>
      <c r="C27" s="5"/>
      <c r="E27" t="s">
        <v>112</v>
      </c>
      <c r="F27" s="1">
        <v>5</v>
      </c>
      <c r="G27" s="1"/>
      <c r="H27" s="1"/>
    </row>
    <row r="28" spans="1:8" x14ac:dyDescent="0.5">
      <c r="A28" t="s">
        <v>5</v>
      </c>
      <c r="B28" s="3">
        <v>0</v>
      </c>
      <c r="C28" s="5"/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3</v>
      </c>
    </row>
    <row r="30" spans="1:8" x14ac:dyDescent="0.5">
      <c r="A30" t="s">
        <v>7</v>
      </c>
      <c r="B30" s="3">
        <v>0</v>
      </c>
      <c r="E30" t="s">
        <v>176</v>
      </c>
      <c r="F30">
        <v>34</v>
      </c>
    </row>
    <row r="31" spans="1:8" x14ac:dyDescent="0.5">
      <c r="E31" t="s">
        <v>191</v>
      </c>
      <c r="F31">
        <v>9000</v>
      </c>
    </row>
    <row r="32" spans="1:8" x14ac:dyDescent="0.5">
      <c r="E32" t="s">
        <v>192</v>
      </c>
      <c r="F32">
        <v>12000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32"/>
  <sheetViews>
    <sheetView workbookViewId="0">
      <selection activeCell="F33" sqref="F33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20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16</v>
      </c>
      <c r="C5" s="1" t="s">
        <v>13</v>
      </c>
      <c r="D5" s="1">
        <v>25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140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28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31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14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600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5" t="s">
        <v>25</v>
      </c>
      <c r="D18" s="1">
        <v>36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120</v>
      </c>
      <c r="C19" s="5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420</v>
      </c>
      <c r="C20" s="5" t="s">
        <v>27</v>
      </c>
      <c r="D20" s="1">
        <v>31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120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120</v>
      </c>
      <c r="C22" s="5" t="s">
        <v>29</v>
      </c>
      <c r="D22" s="1">
        <v>0</v>
      </c>
      <c r="E22" s="1" t="s">
        <v>101</v>
      </c>
      <c r="F22" s="1" t="s">
        <v>135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150</v>
      </c>
      <c r="C23" s="5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150</v>
      </c>
      <c r="C24" s="5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136</v>
      </c>
    </row>
    <row r="26" spans="1:8" x14ac:dyDescent="0.5">
      <c r="A26" t="s">
        <v>1</v>
      </c>
      <c r="B26" s="2">
        <v>0</v>
      </c>
      <c r="C26" s="5" t="s">
        <v>33</v>
      </c>
      <c r="D26" s="1">
        <v>34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1.6</v>
      </c>
      <c r="C27" s="5"/>
      <c r="E27" t="s">
        <v>112</v>
      </c>
      <c r="F27" s="1">
        <v>6.5</v>
      </c>
      <c r="G27" s="1"/>
      <c r="H27" s="1"/>
    </row>
    <row r="28" spans="1:8" x14ac:dyDescent="0.5">
      <c r="A28" t="s">
        <v>5</v>
      </c>
      <c r="B28" s="3">
        <v>150</v>
      </c>
      <c r="C28" s="5"/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4.5</v>
      </c>
    </row>
    <row r="30" spans="1:8" x14ac:dyDescent="0.5">
      <c r="A30" t="s">
        <v>7</v>
      </c>
      <c r="B30" s="3">
        <v>0</v>
      </c>
      <c r="E30" t="s">
        <v>176</v>
      </c>
      <c r="F30">
        <v>55</v>
      </c>
    </row>
    <row r="31" spans="1:8" x14ac:dyDescent="0.5">
      <c r="E31" t="s">
        <v>191</v>
      </c>
      <c r="F31">
        <v>35000</v>
      </c>
    </row>
    <row r="32" spans="1:8" x14ac:dyDescent="0.5">
      <c r="E32" t="s">
        <v>192</v>
      </c>
      <c r="F32">
        <v>40000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32"/>
  <sheetViews>
    <sheetView workbookViewId="0">
      <selection activeCell="F33" sqref="F33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17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9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26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19</v>
      </c>
      <c r="C5" s="1" t="s">
        <v>13</v>
      </c>
      <c r="D5" s="1">
        <v>28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10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5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800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160</v>
      </c>
      <c r="C19" s="5" t="s">
        <v>26</v>
      </c>
      <c r="D19" s="1">
        <v>0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560</v>
      </c>
      <c r="C20" s="5" t="s">
        <v>27</v>
      </c>
      <c r="D20" s="1">
        <v>45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160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160</v>
      </c>
      <c r="C22" s="5" t="s">
        <v>29</v>
      </c>
      <c r="D22" s="1">
        <v>0</v>
      </c>
      <c r="E22" s="1" t="s">
        <v>101</v>
      </c>
      <c r="F22" s="1" t="s">
        <v>138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200</v>
      </c>
      <c r="C23" s="5" t="s">
        <v>30</v>
      </c>
      <c r="D23" s="1">
        <v>29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200</v>
      </c>
      <c r="C24" s="5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134</v>
      </c>
    </row>
    <row r="26" spans="1:8" x14ac:dyDescent="0.5">
      <c r="A26" t="s">
        <v>1</v>
      </c>
      <c r="B26" s="2">
        <v>0</v>
      </c>
      <c r="C26" s="5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</v>
      </c>
      <c r="C27" s="5"/>
      <c r="E27" t="s">
        <v>112</v>
      </c>
      <c r="F27" s="1">
        <v>4.5</v>
      </c>
      <c r="G27" s="1"/>
      <c r="H27" s="1"/>
    </row>
    <row r="28" spans="1:8" x14ac:dyDescent="0.5">
      <c r="A28" t="s">
        <v>5</v>
      </c>
      <c r="B28" s="3">
        <v>0</v>
      </c>
      <c r="C28" s="5"/>
      <c r="E28" t="s">
        <v>122</v>
      </c>
      <c r="F28" t="s">
        <v>124</v>
      </c>
    </row>
    <row r="29" spans="1:8" x14ac:dyDescent="0.5">
      <c r="A29" t="s">
        <v>6</v>
      </c>
      <c r="B29" s="3">
        <v>3</v>
      </c>
      <c r="E29" t="s">
        <v>129</v>
      </c>
      <c r="F29">
        <v>2.5</v>
      </c>
    </row>
    <row r="30" spans="1:8" x14ac:dyDescent="0.5">
      <c r="A30" t="s">
        <v>7</v>
      </c>
      <c r="B30" s="3">
        <v>0</v>
      </c>
      <c r="E30" t="s">
        <v>176</v>
      </c>
      <c r="F30">
        <v>46</v>
      </c>
    </row>
    <row r="31" spans="1:8" x14ac:dyDescent="0.5">
      <c r="E31" t="s">
        <v>191</v>
      </c>
      <c r="F31">
        <v>8500</v>
      </c>
    </row>
    <row r="32" spans="1:8" x14ac:dyDescent="0.5">
      <c r="E32" t="s">
        <v>192</v>
      </c>
      <c r="F32">
        <v>10000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32"/>
  <sheetViews>
    <sheetView workbookViewId="0">
      <selection activeCell="F33" sqref="F33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13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15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14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/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19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15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7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15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650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</v>
      </c>
      <c r="C18" s="5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130</v>
      </c>
      <c r="C19" s="5" t="s">
        <v>26</v>
      </c>
      <c r="D19" s="1">
        <v>36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454.99999999999994</v>
      </c>
      <c r="C20" s="5" t="s">
        <v>27</v>
      </c>
      <c r="D20" s="1">
        <v>38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130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130</v>
      </c>
      <c r="C22" s="5" t="s">
        <v>29</v>
      </c>
      <c r="D22" s="1">
        <v>0</v>
      </c>
      <c r="E22" s="1" t="s">
        <v>101</v>
      </c>
      <c r="F22" s="1" t="s">
        <v>133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162.5</v>
      </c>
      <c r="C23" s="5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162.5</v>
      </c>
      <c r="C24" s="5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133</v>
      </c>
    </row>
    <row r="26" spans="1:8" x14ac:dyDescent="0.5">
      <c r="A26" t="s">
        <v>1</v>
      </c>
      <c r="B26" s="2">
        <v>0</v>
      </c>
      <c r="C26" s="5" t="s">
        <v>33</v>
      </c>
      <c r="D26" s="1">
        <v>0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2.5</v>
      </c>
      <c r="C27" s="5"/>
      <c r="E27" t="s">
        <v>112</v>
      </c>
      <c r="F27" s="1">
        <v>7.5</v>
      </c>
      <c r="G27" s="1"/>
      <c r="H27" s="1"/>
    </row>
    <row r="28" spans="1:8" x14ac:dyDescent="0.5">
      <c r="A28" t="s">
        <v>5</v>
      </c>
      <c r="B28" s="3">
        <v>0</v>
      </c>
      <c r="C28" s="5"/>
      <c r="E28" t="s">
        <v>122</v>
      </c>
      <c r="F28" t="s">
        <v>124</v>
      </c>
    </row>
    <row r="29" spans="1:8" x14ac:dyDescent="0.5">
      <c r="A29" t="s">
        <v>6</v>
      </c>
      <c r="B29" s="3">
        <v>6</v>
      </c>
      <c r="E29" t="s">
        <v>129</v>
      </c>
      <c r="F29">
        <v>5.5</v>
      </c>
    </row>
    <row r="30" spans="1:8" x14ac:dyDescent="0.5">
      <c r="A30" t="s">
        <v>7</v>
      </c>
      <c r="B30" s="3">
        <v>0</v>
      </c>
      <c r="E30" t="s">
        <v>176</v>
      </c>
      <c r="F30">
        <v>62</v>
      </c>
    </row>
    <row r="31" spans="1:8" x14ac:dyDescent="0.5">
      <c r="E31" t="s">
        <v>191</v>
      </c>
      <c r="F31">
        <v>35000</v>
      </c>
    </row>
    <row r="32" spans="1:8" x14ac:dyDescent="0.5">
      <c r="E32" t="s">
        <v>192</v>
      </c>
      <c r="F32">
        <v>32000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32"/>
  <sheetViews>
    <sheetView workbookViewId="0">
      <selection activeCell="F33" sqref="F33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34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6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42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7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40</v>
      </c>
      <c r="E9" s="1" t="s">
        <v>61</v>
      </c>
      <c r="F9" s="1" t="s">
        <v>143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32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27</v>
      </c>
      <c r="C13" s="5" t="s">
        <v>20</v>
      </c>
      <c r="D13" s="1">
        <v>0</v>
      </c>
      <c r="E13" t="s">
        <v>75</v>
      </c>
      <c r="F13" s="1">
        <v>15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9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32</v>
      </c>
      <c r="C15" s="5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5000</v>
      </c>
      <c r="C17" s="5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5" t="s">
        <v>25</v>
      </c>
      <c r="D18" s="1">
        <v>53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1000</v>
      </c>
      <c r="C19" s="5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3500</v>
      </c>
      <c r="C20" s="5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1000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1000</v>
      </c>
      <c r="C22" s="5" t="s">
        <v>29</v>
      </c>
      <c r="D22" s="1">
        <v>0</v>
      </c>
      <c r="E22" s="1" t="s">
        <v>101</v>
      </c>
      <c r="F22" s="1" t="s">
        <v>152</v>
      </c>
      <c r="G22" t="s">
        <v>102</v>
      </c>
      <c r="H22" t="s">
        <v>164</v>
      </c>
      <c r="I22" s="1"/>
      <c r="J22" s="1"/>
      <c r="K22" s="1"/>
    </row>
    <row r="23" spans="1:11" x14ac:dyDescent="0.5">
      <c r="A23" s="1" t="s">
        <v>103</v>
      </c>
      <c r="B23" s="1">
        <f>$B$17*0.25</f>
        <v>1250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5">
      <c r="A24" s="1" t="s">
        <v>106</v>
      </c>
      <c r="B24" s="1">
        <f>$B$17*0.25</f>
        <v>1250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152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1.4</v>
      </c>
      <c r="C27" s="5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0</v>
      </c>
      <c r="C28" s="5"/>
      <c r="E28" t="s">
        <v>122</v>
      </c>
      <c r="F28" t="s">
        <v>124</v>
      </c>
    </row>
    <row r="29" spans="1:11" x14ac:dyDescent="0.5">
      <c r="A29" t="s">
        <v>6</v>
      </c>
      <c r="B29" s="3">
        <v>1</v>
      </c>
      <c r="E29" t="s">
        <v>129</v>
      </c>
      <c r="F29">
        <v>5.5</v>
      </c>
    </row>
    <row r="30" spans="1:11" x14ac:dyDescent="0.5">
      <c r="A30" t="s">
        <v>7</v>
      </c>
      <c r="B30" s="3">
        <v>60</v>
      </c>
      <c r="E30" t="s">
        <v>176</v>
      </c>
      <c r="F30">
        <v>50</v>
      </c>
    </row>
    <row r="31" spans="1:11" x14ac:dyDescent="0.5">
      <c r="E31" t="s">
        <v>191</v>
      </c>
      <c r="F31">
        <v>75000</v>
      </c>
    </row>
    <row r="32" spans="1:11" x14ac:dyDescent="0.5">
      <c r="E32" t="s">
        <v>192</v>
      </c>
      <c r="F32">
        <v>55000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2"/>
  <sheetViews>
    <sheetView topLeftCell="A7" workbookViewId="0">
      <selection activeCell="F33" sqref="F33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6" max="6" width="11.35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27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14</v>
      </c>
      <c r="C3" s="1" t="s">
        <v>11</v>
      </c>
      <c r="D3" s="1">
        <v>50</v>
      </c>
      <c r="E3" s="2" t="s">
        <v>44</v>
      </c>
      <c r="F3" s="1">
        <v>5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6</v>
      </c>
      <c r="C4" s="1" t="s">
        <v>12</v>
      </c>
      <c r="D4" s="1">
        <v>50</v>
      </c>
      <c r="E4" s="2" t="s">
        <v>47</v>
      </c>
      <c r="F4" s="1">
        <v>5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20</v>
      </c>
      <c r="C5" s="1" t="s">
        <v>13</v>
      </c>
      <c r="D5" s="1">
        <v>60</v>
      </c>
      <c r="E5" s="2" t="s">
        <v>50</v>
      </c>
      <c r="F5" s="1">
        <v>5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141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7</v>
      </c>
      <c r="C9" s="1" t="s">
        <v>17</v>
      </c>
      <c r="D9" s="1">
        <v>40</v>
      </c>
      <c r="E9" s="1" t="s">
        <v>61</v>
      </c>
      <c r="F9" s="1" t="s">
        <v>143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22</v>
      </c>
      <c r="C10" s="1" t="s">
        <v>18</v>
      </c>
      <c r="D10" s="1">
        <v>10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16</v>
      </c>
      <c r="C11" s="1" t="s">
        <v>19</v>
      </c>
      <c r="D11" s="1">
        <v>10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35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16</v>
      </c>
      <c r="C13" s="5" t="s">
        <v>20</v>
      </c>
      <c r="D13" s="1">
        <v>0</v>
      </c>
      <c r="E13" t="s">
        <v>75</v>
      </c>
      <c r="F13" s="1">
        <v>50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4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16</v>
      </c>
      <c r="C15" s="5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12</v>
      </c>
      <c r="C16" s="5" t="s">
        <v>23</v>
      </c>
      <c r="D16" s="1">
        <v>0</v>
      </c>
      <c r="E16" s="1" t="s">
        <v>84</v>
      </c>
      <c r="F16" s="1">
        <v>0.2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1950</v>
      </c>
      <c r="C17" s="5" t="s">
        <v>24</v>
      </c>
      <c r="D17" s="1">
        <v>0</v>
      </c>
      <c r="E17" s="1" t="s">
        <v>86</v>
      </c>
      <c r="F17" s="1">
        <v>0.4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30</v>
      </c>
      <c r="C18" s="5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390</v>
      </c>
      <c r="C19" s="5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1365</v>
      </c>
      <c r="C20" s="5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164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390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390</v>
      </c>
      <c r="C22" s="5" t="s">
        <v>29</v>
      </c>
      <c r="D22" s="1">
        <v>0</v>
      </c>
      <c r="E22" s="1" t="s">
        <v>101</v>
      </c>
      <c r="F22" s="1" t="s">
        <v>142</v>
      </c>
      <c r="G22" t="s">
        <v>102</v>
      </c>
      <c r="H22" t="s">
        <v>164</v>
      </c>
      <c r="I22" s="1"/>
      <c r="J22" s="1"/>
      <c r="K22" s="1"/>
    </row>
    <row r="23" spans="1:11" x14ac:dyDescent="0.5">
      <c r="A23" s="1" t="s">
        <v>103</v>
      </c>
      <c r="B23" s="1">
        <f>$B$17*0.25</f>
        <v>487.5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164</v>
      </c>
      <c r="I23" s="1"/>
      <c r="J23" s="1"/>
      <c r="K23" s="1"/>
    </row>
    <row r="24" spans="1:11" x14ac:dyDescent="0.5">
      <c r="A24" s="1" t="s">
        <v>106</v>
      </c>
      <c r="B24" s="1">
        <f>$B$17*0.25</f>
        <v>487.5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164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5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142</v>
      </c>
      <c r="I25" s="1"/>
      <c r="J25" s="1"/>
      <c r="K25" s="1"/>
    </row>
    <row r="26" spans="1:11" x14ac:dyDescent="0.5">
      <c r="A26" t="s">
        <v>1</v>
      </c>
      <c r="B26" s="2">
        <v>0</v>
      </c>
      <c r="C26" s="5" t="s">
        <v>33</v>
      </c>
      <c r="D26" s="1">
        <v>38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2.2000000000000002</v>
      </c>
      <c r="C27" s="5"/>
      <c r="E27" t="s">
        <v>112</v>
      </c>
      <c r="F27" s="1">
        <v>7.5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0</v>
      </c>
      <c r="C28" s="5"/>
      <c r="E28" t="s">
        <v>122</v>
      </c>
      <c r="F28" t="s">
        <v>124</v>
      </c>
    </row>
    <row r="29" spans="1:11" x14ac:dyDescent="0.5">
      <c r="A29" t="s">
        <v>6</v>
      </c>
      <c r="B29" s="3">
        <v>4</v>
      </c>
      <c r="E29" t="s">
        <v>129</v>
      </c>
      <c r="F29">
        <v>5.5</v>
      </c>
    </row>
    <row r="30" spans="1:11" x14ac:dyDescent="0.5">
      <c r="A30" t="s">
        <v>7</v>
      </c>
      <c r="B30" s="3">
        <v>60</v>
      </c>
      <c r="E30" t="s">
        <v>176</v>
      </c>
      <c r="F30">
        <v>59</v>
      </c>
    </row>
    <row r="31" spans="1:11" x14ac:dyDescent="0.5">
      <c r="E31" t="s">
        <v>191</v>
      </c>
      <c r="F31">
        <v>50000</v>
      </c>
    </row>
    <row r="32" spans="1:11" x14ac:dyDescent="0.5">
      <c r="E32" t="s">
        <v>192</v>
      </c>
      <c r="F32">
        <v>42000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32"/>
  <sheetViews>
    <sheetView workbookViewId="0">
      <selection activeCell="F33" sqref="F33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14</v>
      </c>
      <c r="C3" s="1" t="s">
        <v>11</v>
      </c>
      <c r="D3" s="1">
        <v>20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13</v>
      </c>
      <c r="C4" s="1" t="s">
        <v>12</v>
      </c>
      <c r="D4" s="1">
        <v>25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7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15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5</v>
      </c>
      <c r="C9" s="1" t="s">
        <v>17</v>
      </c>
      <c r="D9" s="1">
        <v>70</v>
      </c>
      <c r="E9" s="1" t="s">
        <v>61</v>
      </c>
      <c r="F9" s="1"/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16</v>
      </c>
      <c r="C10" s="1" t="s">
        <v>18</v>
      </c>
      <c r="D10" s="1">
        <v>50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8</v>
      </c>
      <c r="C11" s="1" t="s">
        <v>19</v>
      </c>
      <c r="D11" s="1">
        <v>65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11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7</v>
      </c>
      <c r="C14" s="5" t="s">
        <v>21</v>
      </c>
      <c r="D14" s="1">
        <v>35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9</v>
      </c>
      <c r="C15" s="5" t="s">
        <v>22</v>
      </c>
      <c r="D15" s="1">
        <v>25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20</v>
      </c>
      <c r="C18" s="5" t="s">
        <v>25</v>
      </c>
      <c r="D18" s="1">
        <v>15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5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5" t="s">
        <v>27</v>
      </c>
      <c r="D20" s="1">
        <v>40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5" t="s">
        <v>29</v>
      </c>
      <c r="D22" s="1">
        <v>0</v>
      </c>
      <c r="E22" s="1" t="s">
        <v>101</v>
      </c>
      <c r="F22" s="1" t="s">
        <v>144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5" t="s">
        <v>32</v>
      </c>
      <c r="D25" s="1">
        <v>30</v>
      </c>
      <c r="E25" s="1" t="s">
        <v>110</v>
      </c>
      <c r="F25" s="1" t="s">
        <v>111</v>
      </c>
      <c r="G25" s="1" t="s">
        <v>179</v>
      </c>
      <c r="H25" s="1"/>
      <c r="I25" s="1"/>
    </row>
    <row r="26" spans="1:9" x14ac:dyDescent="0.5">
      <c r="A26" t="s">
        <v>1</v>
      </c>
      <c r="B26" s="2">
        <v>0</v>
      </c>
      <c r="C26" s="5" t="s">
        <v>33</v>
      </c>
      <c r="D26" s="1">
        <v>45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5"/>
      <c r="E27" t="s">
        <v>112</v>
      </c>
      <c r="F27" s="1">
        <v>4</v>
      </c>
      <c r="G27" s="1"/>
      <c r="H27" s="1"/>
      <c r="I27" s="1"/>
    </row>
    <row r="28" spans="1:9" x14ac:dyDescent="0.5">
      <c r="A28" t="s">
        <v>5</v>
      </c>
      <c r="B28" s="3">
        <v>50</v>
      </c>
      <c r="C28" s="5"/>
      <c r="E28" t="s">
        <v>122</v>
      </c>
      <c r="F28" t="s">
        <v>123</v>
      </c>
    </row>
    <row r="29" spans="1:9" x14ac:dyDescent="0.5">
      <c r="A29" t="s">
        <v>6</v>
      </c>
      <c r="B29" s="3">
        <v>4</v>
      </c>
      <c r="C29" s="5"/>
      <c r="E29" t="s">
        <v>129</v>
      </c>
      <c r="F29">
        <v>2</v>
      </c>
    </row>
    <row r="30" spans="1:9" x14ac:dyDescent="0.5">
      <c r="A30" t="s">
        <v>7</v>
      </c>
      <c r="B30" s="3">
        <v>30</v>
      </c>
      <c r="E30" t="s">
        <v>176</v>
      </c>
      <c r="F30">
        <v>20</v>
      </c>
    </row>
    <row r="31" spans="1:9" x14ac:dyDescent="0.5">
      <c r="E31" t="s">
        <v>191</v>
      </c>
      <c r="F31">
        <v>1500</v>
      </c>
    </row>
    <row r="32" spans="1:9" x14ac:dyDescent="0.5">
      <c r="E32" t="s">
        <v>192</v>
      </c>
      <c r="F32">
        <v>1500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32"/>
  <sheetViews>
    <sheetView workbookViewId="0">
      <selection activeCell="F33" sqref="F33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5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</row>
    <row r="3" spans="1:9" x14ac:dyDescent="0.5">
      <c r="A3" s="1" t="s">
        <v>43</v>
      </c>
      <c r="B3" s="1">
        <v>21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</row>
    <row r="4" spans="1:9" x14ac:dyDescent="0.5">
      <c r="A4" s="1" t="s">
        <v>46</v>
      </c>
      <c r="B4" s="1">
        <v>6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9" x14ac:dyDescent="0.5">
      <c r="A5" s="1" t="s">
        <v>49</v>
      </c>
      <c r="B5" s="1">
        <v>16</v>
      </c>
      <c r="C5" s="1" t="s">
        <v>13</v>
      </c>
      <c r="D5" s="1">
        <v>10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9" x14ac:dyDescent="0.5">
      <c r="A6" s="1" t="s">
        <v>52</v>
      </c>
      <c r="B6" s="1">
        <v>4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9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9" x14ac:dyDescent="0.5">
      <c r="A8" s="1" t="s">
        <v>0</v>
      </c>
      <c r="B8" s="1">
        <v>10</v>
      </c>
      <c r="C8" s="1" t="s">
        <v>16</v>
      </c>
      <c r="D8" s="1">
        <v>20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9" x14ac:dyDescent="0.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9" x14ac:dyDescent="0.5">
      <c r="A10" s="1" t="s">
        <v>64</v>
      </c>
      <c r="B10" s="1">
        <f>ROUNDUP((B8+B5+B7+B9)/2,0)</f>
        <v>22</v>
      </c>
      <c r="C10" s="1" t="s">
        <v>18</v>
      </c>
      <c r="D10" s="1">
        <v>75</v>
      </c>
      <c r="E10" s="1" t="s">
        <v>65</v>
      </c>
      <c r="F10" s="1"/>
      <c r="G10" s="1" t="s">
        <v>66</v>
      </c>
      <c r="H10">
        <v>0</v>
      </c>
      <c r="I10" s="1"/>
    </row>
    <row r="11" spans="1:9" x14ac:dyDescent="0.5">
      <c r="A11" s="1" t="s">
        <v>67</v>
      </c>
      <c r="B11" s="1">
        <v>16</v>
      </c>
      <c r="C11" s="1" t="s">
        <v>19</v>
      </c>
      <c r="D11" s="1">
        <v>50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9" x14ac:dyDescent="0.5">
      <c r="A12" s="1" t="s">
        <v>70</v>
      </c>
      <c r="B12" s="1" t="s">
        <v>71</v>
      </c>
      <c r="C12" s="5" t="s">
        <v>181</v>
      </c>
      <c r="D12" s="1">
        <v>25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9" x14ac:dyDescent="0.5">
      <c r="A13" s="1" t="s">
        <v>74</v>
      </c>
      <c r="B13" s="1">
        <f>ROUNDUP((B7+B5)/2,0)</f>
        <v>17</v>
      </c>
      <c r="C13" s="5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9" x14ac:dyDescent="0.5">
      <c r="A14" s="1" t="s">
        <v>77</v>
      </c>
      <c r="B14" s="1">
        <f>ROUNDUP((B6+B6+B4)/3,0)</f>
        <v>5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9" x14ac:dyDescent="0.5">
      <c r="A15" s="1" t="s">
        <v>80</v>
      </c>
      <c r="B15" s="1">
        <f>ROUNDUP((B5+B4+B5)/3,0)</f>
        <v>13</v>
      </c>
      <c r="C15" s="5" t="s">
        <v>22</v>
      </c>
      <c r="D15" s="1">
        <v>30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9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100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25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20</v>
      </c>
      <c r="C19" s="5" t="s">
        <v>26</v>
      </c>
      <c r="D19" s="1">
        <v>15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70</v>
      </c>
      <c r="C20" s="5" t="s">
        <v>27</v>
      </c>
      <c r="D20" s="1">
        <v>65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20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20</v>
      </c>
      <c r="C22" s="5" t="s">
        <v>29</v>
      </c>
      <c r="D22" s="1">
        <v>0</v>
      </c>
      <c r="E22" s="1" t="s">
        <v>101</v>
      </c>
      <c r="F22" s="1" t="s">
        <v>145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25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25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5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145</v>
      </c>
      <c r="I25" s="1"/>
    </row>
    <row r="26" spans="1:9" x14ac:dyDescent="0.5">
      <c r="A26" t="s">
        <v>1</v>
      </c>
      <c r="B26" s="2">
        <v>0</v>
      </c>
      <c r="C26" s="5" t="s">
        <v>33</v>
      </c>
      <c r="D26" s="1">
        <v>75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5"/>
      <c r="E27" t="s">
        <v>112</v>
      </c>
      <c r="F27" s="1">
        <v>5</v>
      </c>
      <c r="G27" s="1"/>
      <c r="H27" s="1"/>
      <c r="I27" s="1"/>
    </row>
    <row r="28" spans="1:9" x14ac:dyDescent="0.5">
      <c r="A28" t="s">
        <v>5</v>
      </c>
      <c r="B28" s="3">
        <v>5</v>
      </c>
      <c r="C28" s="5"/>
      <c r="E28" t="s">
        <v>122</v>
      </c>
      <c r="F28" t="s">
        <v>123</v>
      </c>
    </row>
    <row r="29" spans="1:9" x14ac:dyDescent="0.5">
      <c r="A29" t="s">
        <v>6</v>
      </c>
      <c r="B29" s="3">
        <v>20</v>
      </c>
      <c r="E29" t="s">
        <v>129</v>
      </c>
      <c r="F29">
        <v>3</v>
      </c>
    </row>
    <row r="30" spans="1:9" x14ac:dyDescent="0.5">
      <c r="A30" t="s">
        <v>7</v>
      </c>
      <c r="B30" s="3">
        <v>0</v>
      </c>
      <c r="E30" t="s">
        <v>176</v>
      </c>
      <c r="F30">
        <v>34</v>
      </c>
    </row>
    <row r="31" spans="1:9" x14ac:dyDescent="0.5">
      <c r="E31" t="s">
        <v>191</v>
      </c>
      <c r="F31">
        <v>4500</v>
      </c>
    </row>
    <row r="32" spans="1:9" x14ac:dyDescent="0.5">
      <c r="E32" t="s">
        <v>192</v>
      </c>
      <c r="F32">
        <v>5500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2"/>
  <sheetViews>
    <sheetView workbookViewId="0">
      <selection activeCell="F33" sqref="F33"/>
    </sheetView>
  </sheetViews>
  <sheetFormatPr baseColWidth="10" defaultRowHeight="14.35" x14ac:dyDescent="0.5"/>
  <sheetData>
    <row r="1" spans="1:10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4" t="s">
        <v>148</v>
      </c>
    </row>
    <row r="2" spans="1:10" x14ac:dyDescent="0.5">
      <c r="A2" s="1" t="s">
        <v>40</v>
      </c>
      <c r="B2" s="1">
        <v>8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 t="s">
        <v>147</v>
      </c>
      <c r="J2" s="4" t="s">
        <v>149</v>
      </c>
    </row>
    <row r="3" spans="1:10" x14ac:dyDescent="0.5">
      <c r="A3" s="1" t="s">
        <v>43</v>
      </c>
      <c r="B3" s="1">
        <v>23</v>
      </c>
      <c r="C3" s="1" t="s">
        <v>11</v>
      </c>
      <c r="D3" s="1">
        <v>45</v>
      </c>
      <c r="E3" s="2" t="s">
        <v>44</v>
      </c>
      <c r="F3" s="1">
        <v>0</v>
      </c>
      <c r="G3" s="1" t="s">
        <v>45</v>
      </c>
      <c r="H3">
        <v>0</v>
      </c>
      <c r="I3" s="1"/>
      <c r="J3" t="s">
        <v>150</v>
      </c>
    </row>
    <row r="4" spans="1:10" x14ac:dyDescent="0.5">
      <c r="A4" s="1" t="s">
        <v>46</v>
      </c>
      <c r="B4" s="1">
        <v>14</v>
      </c>
      <c r="C4" s="1" t="s">
        <v>12</v>
      </c>
      <c r="D4" s="1">
        <v>60</v>
      </c>
      <c r="E4" s="2" t="s">
        <v>47</v>
      </c>
      <c r="F4" s="1">
        <v>0</v>
      </c>
      <c r="G4" s="1" t="s">
        <v>48</v>
      </c>
      <c r="H4">
        <v>0</v>
      </c>
      <c r="I4" s="1"/>
    </row>
    <row r="5" spans="1:10" x14ac:dyDescent="0.5">
      <c r="A5" s="1" t="s">
        <v>49</v>
      </c>
      <c r="B5" s="1">
        <v>20</v>
      </c>
      <c r="C5" s="1" t="s">
        <v>13</v>
      </c>
      <c r="D5" s="1">
        <v>20</v>
      </c>
      <c r="E5" s="2" t="s">
        <v>50</v>
      </c>
      <c r="F5" s="1">
        <v>0</v>
      </c>
      <c r="G5" s="1" t="s">
        <v>51</v>
      </c>
      <c r="H5">
        <v>0</v>
      </c>
      <c r="I5" s="1"/>
    </row>
    <row r="6" spans="1:10" x14ac:dyDescent="0.5">
      <c r="A6" s="1" t="s">
        <v>52</v>
      </c>
      <c r="B6" s="1">
        <v>6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</row>
    <row r="7" spans="1:10" x14ac:dyDescent="0.5">
      <c r="A7" s="1" t="s">
        <v>55</v>
      </c>
      <c r="B7" s="1">
        <v>17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</row>
    <row r="8" spans="1:10" x14ac:dyDescent="0.5">
      <c r="A8" s="1" t="s">
        <v>0</v>
      </c>
      <c r="B8" s="1">
        <v>10</v>
      </c>
      <c r="C8" s="1" t="s">
        <v>16</v>
      </c>
      <c r="D8" s="1">
        <v>25</v>
      </c>
      <c r="E8" s="1" t="s">
        <v>58</v>
      </c>
      <c r="F8" s="1" t="s">
        <v>126</v>
      </c>
      <c r="G8" s="1" t="s">
        <v>59</v>
      </c>
      <c r="H8">
        <v>0</v>
      </c>
      <c r="I8" s="1"/>
    </row>
    <row r="9" spans="1:10" x14ac:dyDescent="0.5">
      <c r="A9" s="1" t="s">
        <v>60</v>
      </c>
      <c r="B9" s="1">
        <v>0</v>
      </c>
      <c r="C9" s="1" t="s">
        <v>17</v>
      </c>
      <c r="D9" s="1">
        <v>75</v>
      </c>
      <c r="E9" s="1" t="s">
        <v>61</v>
      </c>
      <c r="F9" s="1" t="s">
        <v>127</v>
      </c>
      <c r="G9" s="1" t="s">
        <v>63</v>
      </c>
      <c r="H9">
        <v>0</v>
      </c>
      <c r="I9" s="1"/>
    </row>
    <row r="10" spans="1:10" x14ac:dyDescent="0.5">
      <c r="A10" s="1" t="s">
        <v>64</v>
      </c>
      <c r="B10" s="1">
        <f>ROUNDUP((B8+B5+B7+B9)/2,0)</f>
        <v>24</v>
      </c>
      <c r="C10" s="1" t="s">
        <v>18</v>
      </c>
      <c r="D10" s="1">
        <v>75</v>
      </c>
      <c r="E10" s="1" t="s">
        <v>65</v>
      </c>
      <c r="F10" s="1" t="s">
        <v>146</v>
      </c>
      <c r="G10" s="1" t="s">
        <v>66</v>
      </c>
      <c r="H10">
        <v>0</v>
      </c>
      <c r="I10" s="1"/>
    </row>
    <row r="11" spans="1:10" x14ac:dyDescent="0.5">
      <c r="A11" s="1" t="s">
        <v>67</v>
      </c>
      <c r="B11" s="1">
        <v>16</v>
      </c>
      <c r="C11" s="1" t="s">
        <v>19</v>
      </c>
      <c r="D11" s="1">
        <v>25</v>
      </c>
      <c r="E11" s="1" t="s">
        <v>68</v>
      </c>
      <c r="F11" s="1">
        <v>0</v>
      </c>
      <c r="G11" t="s">
        <v>69</v>
      </c>
      <c r="H11">
        <v>0</v>
      </c>
      <c r="I11" s="1"/>
    </row>
    <row r="12" spans="1:10" x14ac:dyDescent="0.5">
      <c r="A12" s="1" t="s">
        <v>70</v>
      </c>
      <c r="B12" s="1" t="s">
        <v>71</v>
      </c>
      <c r="C12" s="5" t="s">
        <v>181</v>
      </c>
      <c r="D12" s="1">
        <v>30</v>
      </c>
      <c r="E12" t="s">
        <v>72</v>
      </c>
      <c r="F12" s="1">
        <v>30</v>
      </c>
      <c r="G12" t="s">
        <v>73</v>
      </c>
      <c r="H12">
        <v>0</v>
      </c>
      <c r="I12" s="1"/>
    </row>
    <row r="13" spans="1:10" x14ac:dyDescent="0.5">
      <c r="A13" s="1" t="s">
        <v>74</v>
      </c>
      <c r="B13" s="1">
        <f>ROUNDUP((B7+B5)/2,0)</f>
        <v>19</v>
      </c>
      <c r="C13" s="5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  <c r="I13" s="1"/>
    </row>
    <row r="14" spans="1:10" x14ac:dyDescent="0.5">
      <c r="A14" s="1" t="s">
        <v>77</v>
      </c>
      <c r="B14" s="1">
        <f>ROUNDUP((B6+B6+B4)/3,0)</f>
        <v>9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</row>
    <row r="15" spans="1:10" x14ac:dyDescent="0.5">
      <c r="A15" s="1" t="s">
        <v>80</v>
      </c>
      <c r="B15" s="1">
        <f>ROUNDUP((B5+B4+B5)/3,0)</f>
        <v>18</v>
      </c>
      <c r="C15" s="5" t="s">
        <v>22</v>
      </c>
      <c r="D15" s="1">
        <v>60</v>
      </c>
      <c r="E15" t="s">
        <v>81</v>
      </c>
      <c r="F15" s="1">
        <v>0</v>
      </c>
      <c r="G15" t="s">
        <v>82</v>
      </c>
      <c r="H15">
        <v>0</v>
      </c>
      <c r="I15" s="1"/>
    </row>
    <row r="16" spans="1:10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</row>
    <row r="17" spans="1:9" x14ac:dyDescent="0.5">
      <c r="A17" s="1" t="s">
        <v>3</v>
      </c>
      <c r="B17" s="1">
        <v>150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</row>
    <row r="18" spans="1:9" x14ac:dyDescent="0.5">
      <c r="A18" s="1" t="s">
        <v>4</v>
      </c>
      <c r="B18" s="1">
        <v>40</v>
      </c>
      <c r="C18" s="5" t="s">
        <v>25</v>
      </c>
      <c r="D18" s="1">
        <v>45</v>
      </c>
      <c r="E18" s="1" t="s">
        <v>88</v>
      </c>
      <c r="F18" s="1">
        <v>0</v>
      </c>
      <c r="G18" t="s">
        <v>89</v>
      </c>
      <c r="H18">
        <v>0</v>
      </c>
      <c r="I18" s="1"/>
    </row>
    <row r="19" spans="1:9" x14ac:dyDescent="0.5">
      <c r="A19" s="1" t="s">
        <v>90</v>
      </c>
      <c r="B19" s="1">
        <f>$B$17*0.2</f>
        <v>30</v>
      </c>
      <c r="C19" s="5" t="s">
        <v>26</v>
      </c>
      <c r="D19" s="1">
        <v>10</v>
      </c>
      <c r="E19" s="1" t="s">
        <v>91</v>
      </c>
      <c r="F19" s="1">
        <v>0</v>
      </c>
      <c r="G19" t="s">
        <v>92</v>
      </c>
      <c r="H19">
        <v>0</v>
      </c>
      <c r="I19" s="1"/>
    </row>
    <row r="20" spans="1:9" x14ac:dyDescent="0.5">
      <c r="A20" s="1" t="s">
        <v>93</v>
      </c>
      <c r="B20" s="1">
        <f>$B$17*0.7</f>
        <v>105</v>
      </c>
      <c r="C20" s="5" t="s">
        <v>27</v>
      </c>
      <c r="D20" s="1">
        <v>50</v>
      </c>
      <c r="E20" s="1" t="s">
        <v>94</v>
      </c>
      <c r="F20" s="1">
        <v>0</v>
      </c>
      <c r="G20" t="s">
        <v>95</v>
      </c>
      <c r="H20" t="s">
        <v>96</v>
      </c>
      <c r="I20" s="1"/>
    </row>
    <row r="21" spans="1:9" x14ac:dyDescent="0.5">
      <c r="A21" s="1" t="s">
        <v>97</v>
      </c>
      <c r="B21" s="1">
        <f t="shared" ref="B21:B22" si="0">$B$17*0.2</f>
        <v>30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</row>
    <row r="22" spans="1:9" x14ac:dyDescent="0.5">
      <c r="A22" s="1" t="s">
        <v>100</v>
      </c>
      <c r="B22" s="1">
        <f t="shared" si="0"/>
        <v>30</v>
      </c>
      <c r="C22" s="5" t="s">
        <v>29</v>
      </c>
      <c r="D22" s="1">
        <v>0</v>
      </c>
      <c r="E22" s="1" t="s">
        <v>101</v>
      </c>
      <c r="F22" s="1" t="s">
        <v>145</v>
      </c>
      <c r="G22" t="s">
        <v>102</v>
      </c>
      <c r="H22" t="s">
        <v>96</v>
      </c>
      <c r="I22" s="1"/>
    </row>
    <row r="23" spans="1:9" x14ac:dyDescent="0.5">
      <c r="A23" s="1" t="s">
        <v>103</v>
      </c>
      <c r="B23" s="1">
        <f>$B$17*0.25</f>
        <v>37.5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</row>
    <row r="24" spans="1:9" x14ac:dyDescent="0.5">
      <c r="A24" s="1" t="s">
        <v>106</v>
      </c>
      <c r="B24" s="1">
        <f>$B$17*0.25</f>
        <v>37.5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</row>
    <row r="25" spans="1:9" x14ac:dyDescent="0.5">
      <c r="A25" s="1" t="s">
        <v>109</v>
      </c>
      <c r="B25" s="1">
        <v>0</v>
      </c>
      <c r="C25" s="5" t="s">
        <v>32</v>
      </c>
      <c r="D25" s="1">
        <v>20</v>
      </c>
      <c r="E25" s="1" t="s">
        <v>110</v>
      </c>
      <c r="F25" s="1" t="s">
        <v>111</v>
      </c>
      <c r="G25" s="1" t="s">
        <v>179</v>
      </c>
      <c r="H25" s="1" t="s">
        <v>153</v>
      </c>
      <c r="I25" s="1"/>
    </row>
    <row r="26" spans="1:9" x14ac:dyDescent="0.5">
      <c r="A26" t="s">
        <v>1</v>
      </c>
      <c r="B26" s="2">
        <v>0</v>
      </c>
      <c r="C26" s="5" t="s">
        <v>33</v>
      </c>
      <c r="D26" s="1">
        <v>65</v>
      </c>
      <c r="E26" s="1" t="s">
        <v>111</v>
      </c>
      <c r="F26" s="1"/>
      <c r="G26" s="1"/>
      <c r="H26" s="1"/>
      <c r="I26" s="1"/>
    </row>
    <row r="27" spans="1:9" x14ac:dyDescent="0.5">
      <c r="A27" t="s">
        <v>2</v>
      </c>
      <c r="B27" s="2">
        <v>1</v>
      </c>
      <c r="C27" s="5"/>
      <c r="E27" t="s">
        <v>112</v>
      </c>
      <c r="F27" s="1">
        <v>10</v>
      </c>
      <c r="G27" s="1"/>
      <c r="H27" s="1"/>
      <c r="I27" s="1"/>
    </row>
    <row r="28" spans="1:9" x14ac:dyDescent="0.5">
      <c r="A28" t="s">
        <v>5</v>
      </c>
      <c r="B28" s="3">
        <v>5</v>
      </c>
      <c r="C28" s="5"/>
      <c r="E28" t="s">
        <v>122</v>
      </c>
      <c r="F28" t="s">
        <v>123</v>
      </c>
    </row>
    <row r="29" spans="1:9" x14ac:dyDescent="0.5">
      <c r="A29" t="s">
        <v>6</v>
      </c>
      <c r="B29" s="3">
        <v>12</v>
      </c>
      <c r="E29" t="s">
        <v>129</v>
      </c>
      <c r="F29">
        <v>8</v>
      </c>
    </row>
    <row r="30" spans="1:9" x14ac:dyDescent="0.5">
      <c r="A30" t="s">
        <v>7</v>
      </c>
      <c r="B30" s="3">
        <v>0</v>
      </c>
      <c r="E30" t="s">
        <v>176</v>
      </c>
      <c r="F30">
        <v>76</v>
      </c>
    </row>
    <row r="31" spans="1:9" x14ac:dyDescent="0.5">
      <c r="E31" t="s">
        <v>191</v>
      </c>
      <c r="F31">
        <v>80000</v>
      </c>
    </row>
    <row r="32" spans="1:9" x14ac:dyDescent="0.5">
      <c r="E32" t="s">
        <v>192</v>
      </c>
      <c r="F32">
        <v>80000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32"/>
  <sheetViews>
    <sheetView topLeftCell="A6" workbookViewId="0">
      <selection activeCell="F33" sqref="F33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17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10</v>
      </c>
      <c r="C4" s="1" t="s">
        <v>12</v>
      </c>
      <c r="D4" s="1">
        <v>36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31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188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33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28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32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5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9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200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10</v>
      </c>
      <c r="C18" s="5" t="s">
        <v>25</v>
      </c>
      <c r="D18" s="1">
        <v>30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40</v>
      </c>
      <c r="C19" s="5" t="s">
        <v>26</v>
      </c>
      <c r="D19" s="1">
        <v>14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140</v>
      </c>
      <c r="C20" s="5" t="s">
        <v>27</v>
      </c>
      <c r="D20" s="1">
        <v>60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40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40</v>
      </c>
      <c r="C22" s="5" t="s">
        <v>29</v>
      </c>
      <c r="D22" s="1">
        <v>0</v>
      </c>
      <c r="E22" s="1" t="s">
        <v>101</v>
      </c>
      <c r="F22" s="1" t="s">
        <v>133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50</v>
      </c>
      <c r="C23" s="5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50</v>
      </c>
      <c r="C24" s="5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178</v>
      </c>
    </row>
    <row r="26" spans="1:8" x14ac:dyDescent="0.5">
      <c r="A26" t="s">
        <v>1</v>
      </c>
      <c r="B26" s="2">
        <v>1.9</v>
      </c>
      <c r="C26" s="5" t="s">
        <v>33</v>
      </c>
      <c r="D26" s="1">
        <v>38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0</v>
      </c>
      <c r="C27" s="5"/>
      <c r="E27" t="s">
        <v>112</v>
      </c>
      <c r="F27" s="1">
        <v>6.5</v>
      </c>
      <c r="G27" s="1"/>
      <c r="H27" s="1"/>
    </row>
    <row r="28" spans="1:8" x14ac:dyDescent="0.5">
      <c r="A28" t="s">
        <v>5</v>
      </c>
      <c r="B28" s="3">
        <v>0</v>
      </c>
      <c r="C28" s="5"/>
      <c r="E28" t="s">
        <v>122</v>
      </c>
      <c r="F28" t="s">
        <v>124</v>
      </c>
    </row>
    <row r="29" spans="1:8" x14ac:dyDescent="0.5">
      <c r="A29" t="s">
        <v>6</v>
      </c>
      <c r="B29" s="3">
        <v>8</v>
      </c>
      <c r="E29" t="s">
        <v>129</v>
      </c>
      <c r="F29">
        <v>4.5</v>
      </c>
    </row>
    <row r="30" spans="1:8" x14ac:dyDescent="0.5">
      <c r="A30" t="s">
        <v>7</v>
      </c>
      <c r="B30" s="3">
        <v>0</v>
      </c>
      <c r="E30" t="s">
        <v>176</v>
      </c>
      <c r="F30">
        <v>36</v>
      </c>
    </row>
    <row r="31" spans="1:8" x14ac:dyDescent="0.5">
      <c r="E31" t="s">
        <v>191</v>
      </c>
      <c r="F31">
        <v>11000</v>
      </c>
    </row>
    <row r="32" spans="1:8" x14ac:dyDescent="0.5">
      <c r="E32" t="s">
        <v>192</v>
      </c>
      <c r="F32">
        <v>8000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EB5D-5116-4821-8582-0B2CCC024A7E}">
  <dimension ref="A1:I32"/>
  <sheetViews>
    <sheetView workbookViewId="0">
      <selection activeCell="E31" sqref="E31:E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15</v>
      </c>
      <c r="C3" s="1" t="s">
        <v>11</v>
      </c>
      <c r="D3" s="1">
        <v>37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9</v>
      </c>
      <c r="C4" s="1" t="s">
        <v>12</v>
      </c>
      <c r="D4" s="1">
        <v>41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36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8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10</v>
      </c>
      <c r="C8" s="1" t="s">
        <v>16</v>
      </c>
      <c r="D8" s="1">
        <v>34</v>
      </c>
      <c r="E8" s="1" t="s">
        <v>58</v>
      </c>
      <c r="F8" s="1" t="s">
        <v>183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55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60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45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35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27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9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12</v>
      </c>
      <c r="C15" s="1" t="s">
        <v>22</v>
      </c>
      <c r="D15" s="1">
        <v>28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170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16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34</v>
      </c>
      <c r="C19" s="1" t="s">
        <v>26</v>
      </c>
      <c r="D19" s="1">
        <v>22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118.99999999999999</v>
      </c>
      <c r="C20" s="1" t="s">
        <v>27</v>
      </c>
      <c r="D20" s="1">
        <v>22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34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34</v>
      </c>
      <c r="C22" s="1" t="s">
        <v>29</v>
      </c>
      <c r="D22" s="1">
        <v>0</v>
      </c>
      <c r="E22" s="1" t="s">
        <v>101</v>
      </c>
      <c r="F22" s="1" t="s">
        <v>182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42.5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42.5</v>
      </c>
      <c r="C24" s="1" t="s">
        <v>31</v>
      </c>
      <c r="D24" s="1">
        <v>22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185</v>
      </c>
      <c r="G25" s="1"/>
      <c r="H25" s="1"/>
    </row>
    <row r="26" spans="1:8" x14ac:dyDescent="0.5">
      <c r="A26" t="s">
        <v>1</v>
      </c>
      <c r="B26" s="2">
        <v>0</v>
      </c>
      <c r="C26" s="1" t="s">
        <v>33</v>
      </c>
      <c r="D26" s="1">
        <v>36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D27" s="1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7</v>
      </c>
      <c r="E28" t="s">
        <v>122</v>
      </c>
      <c r="F28" t="s">
        <v>125</v>
      </c>
    </row>
    <row r="29" spans="1:8" x14ac:dyDescent="0.5">
      <c r="A29" t="s">
        <v>6</v>
      </c>
      <c r="B29" s="3">
        <v>5</v>
      </c>
      <c r="E29" t="s">
        <v>129</v>
      </c>
      <c r="F29">
        <v>0</v>
      </c>
    </row>
    <row r="30" spans="1:8" x14ac:dyDescent="0.5">
      <c r="A30" t="s">
        <v>7</v>
      </c>
      <c r="B30" s="3">
        <v>0</v>
      </c>
      <c r="E30" t="s">
        <v>176</v>
      </c>
      <c r="F30">
        <v>30</v>
      </c>
    </row>
    <row r="31" spans="1:8" x14ac:dyDescent="0.5">
      <c r="E31" t="s">
        <v>191</v>
      </c>
      <c r="F31">
        <v>12000</v>
      </c>
    </row>
    <row r="32" spans="1:8" x14ac:dyDescent="0.5">
      <c r="E32" t="s">
        <v>192</v>
      </c>
      <c r="F32">
        <v>9000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1"/>
  <sheetViews>
    <sheetView topLeftCell="A7" workbookViewId="0">
      <selection activeCell="I30" sqref="I30"/>
    </sheetView>
  </sheetViews>
  <sheetFormatPr baseColWidth="10" defaultColWidth="11.41015625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11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14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8</v>
      </c>
      <c r="C4" s="1" t="s">
        <v>12</v>
      </c>
      <c r="D4" s="1">
        <v>24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19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9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113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27</v>
      </c>
      <c r="E9" s="1" t="s">
        <v>61</v>
      </c>
      <c r="F9" s="1" t="s">
        <v>62</v>
      </c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21</v>
      </c>
      <c r="C10" s="1" t="s">
        <v>18</v>
      </c>
      <c r="D10" s="1">
        <v>22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17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30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16</v>
      </c>
      <c r="C13" s="5" t="s">
        <v>20</v>
      </c>
      <c r="D13" s="1">
        <v>0</v>
      </c>
      <c r="E13" t="s">
        <v>75</v>
      </c>
      <c r="F13" s="1">
        <v>10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9</v>
      </c>
      <c r="C14" s="5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16</v>
      </c>
      <c r="C15" s="5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5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350</v>
      </c>
      <c r="C17" s="5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50</v>
      </c>
      <c r="C18" s="5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70</v>
      </c>
      <c r="C19" s="5" t="s">
        <v>26</v>
      </c>
      <c r="D19" s="1">
        <v>25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244.99999999999997</v>
      </c>
      <c r="C20" s="5" t="s">
        <v>27</v>
      </c>
      <c r="D20" s="1">
        <v>35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>$B$17*0.2</f>
        <v>70</v>
      </c>
      <c r="C21" s="5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>$B$17*0.2</f>
        <v>70</v>
      </c>
      <c r="C22" s="5" t="s">
        <v>29</v>
      </c>
      <c r="D22" s="1">
        <v>0</v>
      </c>
      <c r="E22" s="1" t="s">
        <v>101</v>
      </c>
      <c r="F22" s="1" t="s">
        <v>114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87.5</v>
      </c>
      <c r="C23" s="5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87.5</v>
      </c>
      <c r="C24" s="5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5" t="s">
        <v>32</v>
      </c>
      <c r="D25" s="1">
        <v>0</v>
      </c>
      <c r="E25" s="1" t="s">
        <v>110</v>
      </c>
      <c r="F25" s="1" t="s">
        <v>111</v>
      </c>
      <c r="G25" s="1"/>
      <c r="H25" s="1"/>
    </row>
    <row r="26" spans="1:8" x14ac:dyDescent="0.5">
      <c r="A26" t="s">
        <v>180</v>
      </c>
      <c r="B26" s="2">
        <v>1</v>
      </c>
      <c r="C26" s="5" t="s">
        <v>33</v>
      </c>
      <c r="D26" s="1">
        <v>25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1.35</v>
      </c>
      <c r="C27" s="5"/>
      <c r="E27" t="s">
        <v>112</v>
      </c>
      <c r="F27" s="1">
        <v>3.5</v>
      </c>
      <c r="G27" s="1"/>
      <c r="H27" s="1"/>
    </row>
    <row r="28" spans="1:8" x14ac:dyDescent="0.5">
      <c r="A28" t="s">
        <v>5</v>
      </c>
      <c r="B28">
        <v>200</v>
      </c>
      <c r="C28" s="5"/>
      <c r="E28" t="s">
        <v>122</v>
      </c>
      <c r="F28" t="s">
        <v>124</v>
      </c>
    </row>
    <row r="29" spans="1:8" x14ac:dyDescent="0.5">
      <c r="A29" t="s">
        <v>6</v>
      </c>
      <c r="B29">
        <v>8</v>
      </c>
      <c r="E29" t="s">
        <v>129</v>
      </c>
    </row>
    <row r="30" spans="1:8" x14ac:dyDescent="0.5">
      <c r="A30" t="s">
        <v>7</v>
      </c>
      <c r="B30">
        <v>20</v>
      </c>
      <c r="E30" t="s">
        <v>191</v>
      </c>
      <c r="F30">
        <f>SUM(B1:B6)*75*(IF(F27="Groß",1.75,IF(F27="Mittel",1,IF(F27="Klein",0.3,1))))+F31</f>
        <v>4575</v>
      </c>
    </row>
    <row r="31" spans="1:8" x14ac:dyDescent="0.5">
      <c r="E31" t="s">
        <v>192</v>
      </c>
      <c r="F31"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workbookViewId="0">
      <selection activeCell="E31" sqref="E31:E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12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0</v>
      </c>
      <c r="G3" s="1" t="s">
        <v>45</v>
      </c>
      <c r="H3">
        <v>0</v>
      </c>
    </row>
    <row r="4" spans="1:9" x14ac:dyDescent="0.5">
      <c r="A4" s="1" t="s">
        <v>46</v>
      </c>
      <c r="B4" s="1">
        <v>6</v>
      </c>
      <c r="C4" s="1" t="s">
        <v>12</v>
      </c>
      <c r="D4" s="1">
        <v>44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13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5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5</v>
      </c>
      <c r="C9" s="1" t="s">
        <v>17</v>
      </c>
      <c r="D9" s="1">
        <v>34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23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8</v>
      </c>
      <c r="C11" s="1" t="s">
        <v>19</v>
      </c>
      <c r="D11" s="1">
        <v>24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24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13</v>
      </c>
      <c r="C13" s="1" t="s">
        <v>20</v>
      </c>
      <c r="D13" s="1">
        <v>7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11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300</v>
      </c>
      <c r="C17" s="1" t="s">
        <v>24</v>
      </c>
      <c r="D17" s="1">
        <v>25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22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60</v>
      </c>
      <c r="C19" s="1" t="s">
        <v>26</v>
      </c>
      <c r="D19" s="1">
        <v>46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210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119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31</v>
      </c>
      <c r="E25" s="1" t="s">
        <v>110</v>
      </c>
      <c r="F25" s="1" t="s">
        <v>111</v>
      </c>
      <c r="G25" s="1" t="s">
        <v>179</v>
      </c>
      <c r="H25" s="1" t="s">
        <v>137</v>
      </c>
    </row>
    <row r="26" spans="1:8" x14ac:dyDescent="0.5">
      <c r="A26" t="s">
        <v>1</v>
      </c>
      <c r="B26" s="2">
        <v>0</v>
      </c>
      <c r="C26" s="1" t="s">
        <v>33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3</v>
      </c>
      <c r="E27" t="s">
        <v>112</v>
      </c>
      <c r="F27" s="1">
        <v>5.5</v>
      </c>
      <c r="G27" s="1"/>
      <c r="H27" s="1"/>
    </row>
    <row r="28" spans="1:8" x14ac:dyDescent="0.5">
      <c r="A28" t="s">
        <v>5</v>
      </c>
      <c r="B28" s="3">
        <v>25</v>
      </c>
      <c r="E28" t="s">
        <v>122</v>
      </c>
      <c r="F28" t="s">
        <v>125</v>
      </c>
    </row>
    <row r="29" spans="1:8" x14ac:dyDescent="0.5">
      <c r="A29" t="s">
        <v>6</v>
      </c>
      <c r="B29" s="3">
        <v>4</v>
      </c>
      <c r="E29" t="s">
        <v>129</v>
      </c>
      <c r="F29">
        <v>3.5</v>
      </c>
    </row>
    <row r="30" spans="1:8" x14ac:dyDescent="0.5">
      <c r="A30" t="s">
        <v>7</v>
      </c>
      <c r="B30" s="3">
        <v>35</v>
      </c>
      <c r="E30" t="s">
        <v>176</v>
      </c>
      <c r="F30">
        <v>25</v>
      </c>
    </row>
    <row r="31" spans="1:8" x14ac:dyDescent="0.5">
      <c r="E31" t="s">
        <v>191</v>
      </c>
      <c r="F31">
        <v>3000</v>
      </c>
    </row>
    <row r="32" spans="1:8" x14ac:dyDescent="0.5">
      <c r="E32" t="s">
        <v>192</v>
      </c>
      <c r="F32">
        <v>5000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"/>
  <sheetViews>
    <sheetView workbookViewId="0">
      <selection activeCell="E31" sqref="E31:E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172</v>
      </c>
    </row>
    <row r="3" spans="1:9" x14ac:dyDescent="0.5">
      <c r="A3" s="1" t="s">
        <v>43</v>
      </c>
      <c r="B3" s="1">
        <v>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173</v>
      </c>
    </row>
    <row r="4" spans="1:9" x14ac:dyDescent="0.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</row>
    <row r="5" spans="1:9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9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9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9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90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18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62.999999999999993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18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18</v>
      </c>
      <c r="C22" s="1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22.5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22.5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163</v>
      </c>
    </row>
    <row r="26" spans="1:8" x14ac:dyDescent="0.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2</v>
      </c>
      <c r="E29" t="s">
        <v>129</v>
      </c>
      <c r="F29">
        <v>5</v>
      </c>
    </row>
    <row r="30" spans="1:8" x14ac:dyDescent="0.5">
      <c r="A30" t="s">
        <v>7</v>
      </c>
      <c r="B30" s="3">
        <v>0</v>
      </c>
      <c r="E30" t="s">
        <v>176</v>
      </c>
      <c r="F30">
        <v>34</v>
      </c>
    </row>
    <row r="31" spans="1:8" x14ac:dyDescent="0.5">
      <c r="E31" t="s">
        <v>191</v>
      </c>
      <c r="F31">
        <v>2500</v>
      </c>
    </row>
    <row r="32" spans="1:8" x14ac:dyDescent="0.5">
      <c r="E32" t="s">
        <v>192</v>
      </c>
      <c r="F32">
        <v>2500</v>
      </c>
    </row>
  </sheetData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2"/>
  <sheetViews>
    <sheetView workbookViewId="0">
      <selection activeCell="E31" sqref="E31:E32"/>
    </sheetView>
  </sheetViews>
  <sheetFormatPr baseColWidth="10" defaultColWidth="8.64453125" defaultRowHeight="14.35" x14ac:dyDescent="0.5"/>
  <cols>
    <col min="1" max="1" width="14.3515625" customWidth="1"/>
    <col min="5" max="5" width="12.41015625" customWidth="1"/>
    <col min="7" max="7" width="13.3515625" customWidth="1"/>
  </cols>
  <sheetData>
    <row r="1" spans="1:11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  <c r="J1" s="1"/>
      <c r="K1" s="1"/>
    </row>
    <row r="2" spans="1:11" x14ac:dyDescent="0.5">
      <c r="A2" s="1" t="s">
        <v>40</v>
      </c>
      <c r="B2" s="1">
        <v>14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s="1"/>
      <c r="J2" s="1"/>
      <c r="K2" s="1"/>
    </row>
    <row r="3" spans="1:11" x14ac:dyDescent="0.5">
      <c r="A3" s="1" t="s">
        <v>43</v>
      </c>
      <c r="B3" s="1">
        <v>16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s="1"/>
      <c r="J3" s="1"/>
      <c r="K3" s="1"/>
    </row>
    <row r="4" spans="1:11" x14ac:dyDescent="0.5">
      <c r="A4" s="1" t="s">
        <v>46</v>
      </c>
      <c r="B4" s="1">
        <v>12</v>
      </c>
      <c r="C4" s="1" t="s">
        <v>12</v>
      </c>
      <c r="D4" s="1">
        <v>66</v>
      </c>
      <c r="E4" s="2" t="s">
        <v>47</v>
      </c>
      <c r="F4" s="1">
        <v>0</v>
      </c>
      <c r="G4" s="1" t="s">
        <v>48</v>
      </c>
      <c r="H4">
        <v>0</v>
      </c>
      <c r="I4" s="1"/>
      <c r="J4" s="1"/>
      <c r="K4" s="1"/>
    </row>
    <row r="5" spans="1:11" x14ac:dyDescent="0.5">
      <c r="A5" s="1" t="s">
        <v>49</v>
      </c>
      <c r="B5" s="1">
        <v>11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  <c r="I5" s="1"/>
      <c r="J5" s="1"/>
      <c r="K5" s="1"/>
    </row>
    <row r="6" spans="1:11" x14ac:dyDescent="0.5">
      <c r="A6" s="1" t="s">
        <v>52</v>
      </c>
      <c r="B6" s="1">
        <v>3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  <c r="I6" s="1"/>
      <c r="J6" s="1"/>
      <c r="K6" s="1"/>
    </row>
    <row r="7" spans="1:11" x14ac:dyDescent="0.5">
      <c r="A7" s="1" t="s">
        <v>55</v>
      </c>
      <c r="B7" s="1">
        <v>13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  <c r="I7" s="1"/>
      <c r="J7" s="1"/>
      <c r="K7" s="1"/>
    </row>
    <row r="8" spans="1:11" x14ac:dyDescent="0.5">
      <c r="A8" s="1" t="s">
        <v>0</v>
      </c>
      <c r="B8" s="1">
        <v>5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  <c r="I8" s="1"/>
      <c r="J8" s="1"/>
      <c r="K8" s="1"/>
    </row>
    <row r="9" spans="1:11" x14ac:dyDescent="0.5">
      <c r="A9" s="1" t="s">
        <v>60</v>
      </c>
      <c r="B9" s="1">
        <v>5</v>
      </c>
      <c r="C9" s="1" t="s">
        <v>17</v>
      </c>
      <c r="D9" s="1">
        <v>62</v>
      </c>
      <c r="E9" s="1" t="s">
        <v>61</v>
      </c>
      <c r="F9" s="1" t="s">
        <v>175</v>
      </c>
      <c r="G9" s="1" t="s">
        <v>63</v>
      </c>
      <c r="H9">
        <v>0</v>
      </c>
      <c r="I9" s="1"/>
      <c r="J9" s="1"/>
      <c r="K9" s="1"/>
    </row>
    <row r="10" spans="1:11" x14ac:dyDescent="0.5">
      <c r="A10" s="1" t="s">
        <v>64</v>
      </c>
      <c r="B10" s="1">
        <f>ROUNDUP((B8+B5+B7+B9)/2,0)</f>
        <v>17</v>
      </c>
      <c r="C10" s="1" t="s">
        <v>18</v>
      </c>
      <c r="D10" s="1">
        <v>30</v>
      </c>
      <c r="E10" s="1" t="s">
        <v>65</v>
      </c>
      <c r="F10" s="1"/>
      <c r="G10" s="1" t="s">
        <v>66</v>
      </c>
      <c r="H10">
        <v>0</v>
      </c>
      <c r="I10" s="1"/>
      <c r="J10" s="1"/>
      <c r="K10" s="1"/>
    </row>
    <row r="11" spans="1:11" x14ac:dyDescent="0.5">
      <c r="A11" s="1" t="s">
        <v>67</v>
      </c>
      <c r="B11" s="1">
        <v>8</v>
      </c>
      <c r="C11" s="1" t="s">
        <v>19</v>
      </c>
      <c r="D11" s="1">
        <v>72</v>
      </c>
      <c r="E11" s="1" t="s">
        <v>68</v>
      </c>
      <c r="F11" s="1">
        <v>0</v>
      </c>
      <c r="G11" t="s">
        <v>69</v>
      </c>
      <c r="H11">
        <v>0</v>
      </c>
      <c r="I11" s="1"/>
      <c r="J11" s="1"/>
      <c r="K11" s="1"/>
    </row>
    <row r="12" spans="1:11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15</v>
      </c>
      <c r="G12" t="s">
        <v>73</v>
      </c>
      <c r="H12">
        <v>0</v>
      </c>
      <c r="I12" s="1"/>
      <c r="J12" s="1"/>
      <c r="K12" s="1"/>
    </row>
    <row r="13" spans="1:11" x14ac:dyDescent="0.5">
      <c r="A13" s="1" t="s">
        <v>74</v>
      </c>
      <c r="B13" s="1">
        <f>ROUNDUP((B7+B5)/2,0)</f>
        <v>12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  <c r="I13" s="1"/>
      <c r="J13" s="1"/>
      <c r="K13" s="1"/>
    </row>
    <row r="14" spans="1:11" x14ac:dyDescent="0.5">
      <c r="A14" s="1" t="s">
        <v>77</v>
      </c>
      <c r="B14" s="1">
        <f>ROUNDUP((B6+B6+B4)/3,0)</f>
        <v>6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  <c r="I14" s="1"/>
      <c r="J14" s="1"/>
      <c r="K14" s="1"/>
    </row>
    <row r="15" spans="1:11" x14ac:dyDescent="0.5">
      <c r="A15" s="1" t="s">
        <v>80</v>
      </c>
      <c r="B15" s="1">
        <f>ROUNDUP((B5+B4+B5)/3,0)</f>
        <v>12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  <c r="I15" s="1"/>
      <c r="J15" s="1"/>
      <c r="K15" s="1"/>
    </row>
    <row r="16" spans="1:11" x14ac:dyDescent="0.5">
      <c r="A16" s="1" t="s">
        <v>83</v>
      </c>
      <c r="B16" s="1">
        <f>B8+B9</f>
        <v>10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  <c r="I16" s="1"/>
      <c r="J16" s="1"/>
      <c r="K16" s="1"/>
    </row>
    <row r="17" spans="1:11" x14ac:dyDescent="0.5">
      <c r="A17" s="1" t="s">
        <v>3</v>
      </c>
      <c r="B17" s="1">
        <v>300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  <c r="I17" s="1"/>
      <c r="J17" s="1"/>
      <c r="K17" s="1"/>
    </row>
    <row r="18" spans="1:11" x14ac:dyDescent="0.5">
      <c r="A18" s="1" t="s">
        <v>4</v>
      </c>
      <c r="B18" s="1">
        <v>23</v>
      </c>
      <c r="C18" s="1" t="s">
        <v>25</v>
      </c>
      <c r="D18" s="1">
        <v>58</v>
      </c>
      <c r="E18" s="1" t="s">
        <v>88</v>
      </c>
      <c r="F18" s="1">
        <v>0</v>
      </c>
      <c r="G18" t="s">
        <v>89</v>
      </c>
      <c r="H18">
        <v>0</v>
      </c>
      <c r="I18" s="1"/>
      <c r="J18" s="1"/>
      <c r="K18" s="1"/>
    </row>
    <row r="19" spans="1:11" x14ac:dyDescent="0.5">
      <c r="A19" s="1" t="s">
        <v>90</v>
      </c>
      <c r="B19" s="1">
        <f>$B$17*0.2</f>
        <v>60</v>
      </c>
      <c r="C19" s="1" t="s">
        <v>26</v>
      </c>
      <c r="D19" s="1">
        <v>41</v>
      </c>
      <c r="E19" s="1" t="s">
        <v>91</v>
      </c>
      <c r="F19" s="1">
        <v>0</v>
      </c>
      <c r="G19" t="s">
        <v>92</v>
      </c>
      <c r="H19">
        <v>0</v>
      </c>
      <c r="I19" s="1"/>
      <c r="J19" s="1"/>
      <c r="K19" s="1"/>
    </row>
    <row r="20" spans="1:11" x14ac:dyDescent="0.5">
      <c r="A20" s="1" t="s">
        <v>93</v>
      </c>
      <c r="B20" s="1">
        <f>$B$17*0.7</f>
        <v>210</v>
      </c>
      <c r="C20" s="1" t="s">
        <v>27</v>
      </c>
      <c r="D20" s="1">
        <v>47</v>
      </c>
      <c r="E20" s="1" t="s">
        <v>94</v>
      </c>
      <c r="F20" s="1">
        <v>0</v>
      </c>
      <c r="G20" t="s">
        <v>95</v>
      </c>
      <c r="H20" t="s">
        <v>96</v>
      </c>
      <c r="I20" s="1"/>
      <c r="J20" s="1"/>
      <c r="K20" s="1"/>
    </row>
    <row r="21" spans="1:11" x14ac:dyDescent="0.5">
      <c r="A21" s="1" t="s">
        <v>97</v>
      </c>
      <c r="B21" s="1">
        <f t="shared" ref="B21:B22" si="0">$B$17*0.2</f>
        <v>60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  <c r="I21" s="1"/>
      <c r="J21" s="1"/>
      <c r="K21" s="1"/>
    </row>
    <row r="22" spans="1:11" x14ac:dyDescent="0.5">
      <c r="A22" s="1" t="s">
        <v>100</v>
      </c>
      <c r="B22" s="1">
        <f t="shared" si="0"/>
        <v>60</v>
      </c>
      <c r="C22" s="1" t="s">
        <v>29</v>
      </c>
      <c r="D22" s="1">
        <v>0</v>
      </c>
      <c r="E22" s="1" t="s">
        <v>101</v>
      </c>
      <c r="F22" s="1" t="s">
        <v>118</v>
      </c>
      <c r="G22" t="s">
        <v>102</v>
      </c>
      <c r="H22" t="s">
        <v>96</v>
      </c>
      <c r="I22" s="1"/>
      <c r="J22" s="1"/>
      <c r="K22" s="1"/>
    </row>
    <row r="23" spans="1:11" x14ac:dyDescent="0.5">
      <c r="A23" s="1" t="s">
        <v>103</v>
      </c>
      <c r="B23" s="1">
        <f>$B$17*0.25</f>
        <v>75</v>
      </c>
      <c r="C23" s="1" t="s">
        <v>30</v>
      </c>
      <c r="D23" s="1">
        <v>0</v>
      </c>
      <c r="E23" s="1" t="s">
        <v>104</v>
      </c>
      <c r="F23" s="1">
        <v>2</v>
      </c>
      <c r="G23" t="s">
        <v>105</v>
      </c>
      <c r="H23" t="s">
        <v>96</v>
      </c>
      <c r="I23" s="1"/>
      <c r="J23" s="1"/>
      <c r="K23" s="1"/>
    </row>
    <row r="24" spans="1:11" x14ac:dyDescent="0.5">
      <c r="A24" s="1" t="s">
        <v>106</v>
      </c>
      <c r="B24" s="1">
        <f>$B$17*0.25</f>
        <v>75</v>
      </c>
      <c r="C24" s="1" t="s">
        <v>31</v>
      </c>
      <c r="D24" s="1">
        <v>0</v>
      </c>
      <c r="E24" s="1" t="s">
        <v>107</v>
      </c>
      <c r="F24" s="1">
        <v>2</v>
      </c>
      <c r="G24" t="s">
        <v>108</v>
      </c>
      <c r="H24" t="s">
        <v>96</v>
      </c>
      <c r="I24" s="1"/>
      <c r="J24" s="1"/>
      <c r="K24" s="1"/>
    </row>
    <row r="25" spans="1:11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118</v>
      </c>
      <c r="I25" s="1"/>
      <c r="J25" s="1"/>
      <c r="K25" s="1"/>
    </row>
    <row r="26" spans="1:11" x14ac:dyDescent="0.5">
      <c r="A26" t="s">
        <v>1</v>
      </c>
      <c r="B26" s="2">
        <v>0</v>
      </c>
      <c r="C26" s="1" t="s">
        <v>33</v>
      </c>
      <c r="D26" s="1">
        <v>34</v>
      </c>
      <c r="E26" s="1" t="s">
        <v>111</v>
      </c>
      <c r="F26" s="1"/>
      <c r="G26" s="1"/>
      <c r="H26" s="1"/>
      <c r="I26" s="1"/>
      <c r="J26" s="1"/>
      <c r="K26" s="1"/>
    </row>
    <row r="27" spans="1:11" x14ac:dyDescent="0.5">
      <c r="A27" t="s">
        <v>2</v>
      </c>
      <c r="B27" s="2">
        <v>1.3</v>
      </c>
      <c r="C27" s="1"/>
      <c r="E27" t="s">
        <v>112</v>
      </c>
      <c r="F27" s="1">
        <v>6</v>
      </c>
      <c r="G27" s="1"/>
      <c r="H27" s="1"/>
      <c r="I27" s="1"/>
      <c r="J27" s="1"/>
      <c r="K27" s="1"/>
    </row>
    <row r="28" spans="1:11" x14ac:dyDescent="0.5">
      <c r="A28" t="s">
        <v>5</v>
      </c>
      <c r="B28" s="3">
        <v>50</v>
      </c>
      <c r="E28" t="s">
        <v>122</v>
      </c>
      <c r="F28" t="s">
        <v>125</v>
      </c>
    </row>
    <row r="29" spans="1:11" x14ac:dyDescent="0.5">
      <c r="A29" t="s">
        <v>6</v>
      </c>
      <c r="B29" s="3">
        <v>5</v>
      </c>
      <c r="E29" t="s">
        <v>129</v>
      </c>
      <c r="F29">
        <v>4</v>
      </c>
    </row>
    <row r="30" spans="1:11" x14ac:dyDescent="0.5">
      <c r="A30" t="s">
        <v>7</v>
      </c>
      <c r="B30" s="3">
        <v>45</v>
      </c>
      <c r="E30" t="s">
        <v>176</v>
      </c>
      <c r="F30">
        <v>42</v>
      </c>
    </row>
    <row r="31" spans="1:11" x14ac:dyDescent="0.5">
      <c r="E31" t="s">
        <v>191</v>
      </c>
      <c r="F31">
        <v>5500</v>
      </c>
    </row>
    <row r="32" spans="1:11" x14ac:dyDescent="0.5">
      <c r="E32" t="s">
        <v>192</v>
      </c>
      <c r="F32">
        <v>8000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2"/>
  <sheetViews>
    <sheetView workbookViewId="0">
      <selection activeCell="E31" sqref="E31:E32"/>
    </sheetView>
  </sheetViews>
  <sheetFormatPr baseColWidth="10" defaultRowHeight="14.35" x14ac:dyDescent="0.5"/>
  <cols>
    <col min="5" max="5" width="15.41015625" customWidth="1"/>
  </cols>
  <sheetData>
    <row r="1" spans="1:10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10" x14ac:dyDescent="0.5">
      <c r="A2" s="1" t="s">
        <v>40</v>
      </c>
      <c r="B2" s="1">
        <v>3</v>
      </c>
      <c r="C2" s="1" t="s">
        <v>10</v>
      </c>
      <c r="D2" s="1">
        <v>0</v>
      </c>
      <c r="E2" s="2" t="s">
        <v>41</v>
      </c>
      <c r="F2" s="1">
        <v>0</v>
      </c>
      <c r="G2" s="1" t="s">
        <v>42</v>
      </c>
      <c r="H2">
        <v>0</v>
      </c>
      <c r="I2" t="s">
        <v>172</v>
      </c>
    </row>
    <row r="3" spans="1:10" x14ac:dyDescent="0.5">
      <c r="A3" s="1" t="s">
        <v>43</v>
      </c>
      <c r="B3" s="1">
        <v>8</v>
      </c>
      <c r="C3" s="1" t="s">
        <v>11</v>
      </c>
      <c r="D3" s="1">
        <v>0</v>
      </c>
      <c r="E3" s="2" t="s">
        <v>44</v>
      </c>
      <c r="F3" s="1">
        <v>0</v>
      </c>
      <c r="G3" s="1" t="s">
        <v>45</v>
      </c>
      <c r="H3">
        <v>0</v>
      </c>
      <c r="I3" t="s">
        <v>173</v>
      </c>
    </row>
    <row r="4" spans="1:10" x14ac:dyDescent="0.5">
      <c r="A4" s="1" t="s">
        <v>46</v>
      </c>
      <c r="B4" s="1">
        <v>2</v>
      </c>
      <c r="C4" s="1" t="s">
        <v>12</v>
      </c>
      <c r="D4" s="1">
        <v>43</v>
      </c>
      <c r="E4" s="2" t="s">
        <v>47</v>
      </c>
      <c r="F4" s="1">
        <v>0</v>
      </c>
      <c r="G4" s="1" t="s">
        <v>48</v>
      </c>
      <c r="H4">
        <v>0</v>
      </c>
      <c r="J4" t="s">
        <v>174</v>
      </c>
    </row>
    <row r="5" spans="1:10" x14ac:dyDescent="0.5">
      <c r="A5" s="1" t="s">
        <v>49</v>
      </c>
      <c r="B5" s="1">
        <v>7</v>
      </c>
      <c r="C5" s="1" t="s">
        <v>13</v>
      </c>
      <c r="D5" s="1">
        <v>0</v>
      </c>
      <c r="E5" s="2" t="s">
        <v>50</v>
      </c>
      <c r="F5" s="1">
        <v>0</v>
      </c>
      <c r="G5" s="1" t="s">
        <v>51</v>
      </c>
      <c r="H5">
        <v>0</v>
      </c>
    </row>
    <row r="6" spans="1:10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0</v>
      </c>
      <c r="G6" s="1" t="s">
        <v>54</v>
      </c>
      <c r="H6">
        <v>0</v>
      </c>
    </row>
    <row r="7" spans="1:10" x14ac:dyDescent="0.5">
      <c r="A7" s="1" t="s">
        <v>55</v>
      </c>
      <c r="B7" s="1">
        <v>12</v>
      </c>
      <c r="C7" s="1" t="s">
        <v>15</v>
      </c>
      <c r="D7" s="1">
        <v>0</v>
      </c>
      <c r="E7" s="2" t="s">
        <v>56</v>
      </c>
      <c r="F7" s="1">
        <v>0</v>
      </c>
      <c r="G7" s="1" t="s">
        <v>57</v>
      </c>
      <c r="H7">
        <v>0</v>
      </c>
    </row>
    <row r="8" spans="1:10" x14ac:dyDescent="0.5">
      <c r="A8" s="1" t="s">
        <v>0</v>
      </c>
      <c r="B8" s="1">
        <v>6</v>
      </c>
      <c r="C8" s="1" t="s">
        <v>16</v>
      </c>
      <c r="D8" s="1">
        <v>0</v>
      </c>
      <c r="E8" s="1" t="s">
        <v>58</v>
      </c>
      <c r="F8" s="1" t="s">
        <v>117</v>
      </c>
      <c r="G8" s="1" t="s">
        <v>59</v>
      </c>
      <c r="H8">
        <v>0</v>
      </c>
    </row>
    <row r="9" spans="1:10" x14ac:dyDescent="0.5">
      <c r="A9" s="1" t="s">
        <v>60</v>
      </c>
      <c r="B9" s="1">
        <v>0</v>
      </c>
      <c r="C9" s="1" t="s">
        <v>17</v>
      </c>
      <c r="D9" s="1">
        <v>0</v>
      </c>
      <c r="E9" s="1" t="s">
        <v>61</v>
      </c>
      <c r="F9" s="1"/>
      <c r="G9" s="1" t="s">
        <v>63</v>
      </c>
      <c r="H9">
        <v>0</v>
      </c>
    </row>
    <row r="10" spans="1:10" x14ac:dyDescent="0.5">
      <c r="A10" s="1" t="s">
        <v>64</v>
      </c>
      <c r="B10" s="1">
        <f>ROUNDUP((B8+B5+B7+B9)/2,0)</f>
        <v>13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10" x14ac:dyDescent="0.5">
      <c r="A11" s="1" t="s">
        <v>67</v>
      </c>
      <c r="B11" s="1">
        <v>0</v>
      </c>
      <c r="C11" s="1" t="s">
        <v>19</v>
      </c>
      <c r="D11" s="1">
        <v>56</v>
      </c>
      <c r="E11" s="1" t="s">
        <v>68</v>
      </c>
      <c r="F11" s="1">
        <v>0</v>
      </c>
      <c r="G11" t="s">
        <v>69</v>
      </c>
      <c r="H11">
        <v>0</v>
      </c>
    </row>
    <row r="12" spans="1:10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0</v>
      </c>
      <c r="G12" t="s">
        <v>73</v>
      </c>
      <c r="H12">
        <v>0</v>
      </c>
    </row>
    <row r="13" spans="1:10" x14ac:dyDescent="0.5">
      <c r="A13" s="1" t="s">
        <v>74</v>
      </c>
      <c r="B13" s="1">
        <f>ROUNDUP((B7+B5)/2,0)</f>
        <v>10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10" x14ac:dyDescent="0.5">
      <c r="A14" s="1" t="s">
        <v>77</v>
      </c>
      <c r="B14" s="1">
        <f>ROUNDUP((B6+B6+B4)/3,0)</f>
        <v>2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10" x14ac:dyDescent="0.5">
      <c r="A15" s="1" t="s">
        <v>80</v>
      </c>
      <c r="B15" s="1">
        <f>ROUNDUP((B5+B4+B5)/3,0)</f>
        <v>6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10" x14ac:dyDescent="0.5">
      <c r="A16" s="1" t="s">
        <v>83</v>
      </c>
      <c r="B16" s="1">
        <f>B8+B9</f>
        <v>6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80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12</v>
      </c>
      <c r="C18" s="1" t="s">
        <v>25</v>
      </c>
      <c r="D18" s="1">
        <v>0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16</v>
      </c>
      <c r="C19" s="1" t="s">
        <v>26</v>
      </c>
      <c r="D19" s="1">
        <v>76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56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96</v>
      </c>
    </row>
    <row r="21" spans="1:8" x14ac:dyDescent="0.5">
      <c r="A21" s="1" t="s">
        <v>97</v>
      </c>
      <c r="B21" s="1">
        <f t="shared" ref="B21:B22" si="0">$B$17*0.2</f>
        <v>16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96</v>
      </c>
    </row>
    <row r="22" spans="1:8" x14ac:dyDescent="0.5">
      <c r="A22" s="1" t="s">
        <v>100</v>
      </c>
      <c r="B22" s="1">
        <f t="shared" si="0"/>
        <v>16</v>
      </c>
      <c r="C22" s="1" t="s">
        <v>29</v>
      </c>
      <c r="D22" s="1">
        <v>0</v>
      </c>
      <c r="E22" s="1" t="s">
        <v>101</v>
      </c>
      <c r="F22" s="1" t="s">
        <v>162</v>
      </c>
      <c r="G22" t="s">
        <v>102</v>
      </c>
      <c r="H22" t="s">
        <v>96</v>
      </c>
    </row>
    <row r="23" spans="1:8" x14ac:dyDescent="0.5">
      <c r="A23" s="1" t="s">
        <v>103</v>
      </c>
      <c r="B23" s="1">
        <f>$B$17*0.25</f>
        <v>20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96</v>
      </c>
    </row>
    <row r="24" spans="1:8" x14ac:dyDescent="0.5">
      <c r="A24" s="1" t="s">
        <v>106</v>
      </c>
      <c r="B24" s="1">
        <f>$B$17*0.25</f>
        <v>20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96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163</v>
      </c>
    </row>
    <row r="26" spans="1:8" x14ac:dyDescent="0.5">
      <c r="A26" t="s">
        <v>1</v>
      </c>
      <c r="B26" s="2">
        <v>0</v>
      </c>
      <c r="C26" s="1" t="s">
        <v>33</v>
      </c>
      <c r="D26" s="1">
        <v>46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7</v>
      </c>
      <c r="G27" s="1"/>
      <c r="H27" s="1"/>
    </row>
    <row r="28" spans="1:8" x14ac:dyDescent="0.5">
      <c r="A28" t="s">
        <v>5</v>
      </c>
      <c r="B28" s="3">
        <v>0</v>
      </c>
      <c r="E28" t="s">
        <v>122</v>
      </c>
      <c r="F28" t="s">
        <v>124</v>
      </c>
    </row>
    <row r="29" spans="1:8" x14ac:dyDescent="0.5">
      <c r="A29" t="s">
        <v>6</v>
      </c>
      <c r="B29" s="3">
        <v>4</v>
      </c>
      <c r="E29" t="s">
        <v>129</v>
      </c>
      <c r="F29">
        <v>5</v>
      </c>
    </row>
    <row r="30" spans="1:8" x14ac:dyDescent="0.5">
      <c r="A30" t="s">
        <v>7</v>
      </c>
      <c r="B30" s="3">
        <v>0</v>
      </c>
      <c r="E30" t="s">
        <v>176</v>
      </c>
      <c r="F30">
        <v>45</v>
      </c>
    </row>
    <row r="31" spans="1:8" x14ac:dyDescent="0.5">
      <c r="E31" t="s">
        <v>191</v>
      </c>
      <c r="F31">
        <v>2200</v>
      </c>
    </row>
    <row r="32" spans="1:8" x14ac:dyDescent="0.5">
      <c r="E32" t="s">
        <v>192</v>
      </c>
      <c r="F32">
        <v>2200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2"/>
  <sheetViews>
    <sheetView workbookViewId="0">
      <selection activeCell="E31" sqref="E31:E32"/>
    </sheetView>
  </sheetViews>
  <sheetFormatPr baseColWidth="10" defaultRowHeight="14.35" x14ac:dyDescent="0.5"/>
  <sheetData>
    <row r="1" spans="1:9" x14ac:dyDescent="0.5">
      <c r="A1" s="1" t="s">
        <v>34</v>
      </c>
      <c r="B1" s="1" t="s">
        <v>35</v>
      </c>
      <c r="C1" s="1" t="s">
        <v>8</v>
      </c>
      <c r="D1" s="1" t="s">
        <v>9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120</v>
      </c>
    </row>
    <row r="2" spans="1:9" x14ac:dyDescent="0.5">
      <c r="A2" s="1" t="s">
        <v>40</v>
      </c>
      <c r="B2" s="1">
        <v>18</v>
      </c>
      <c r="C2" s="1" t="s">
        <v>10</v>
      </c>
      <c r="D2" s="1">
        <v>0</v>
      </c>
      <c r="E2" s="2" t="s">
        <v>41</v>
      </c>
      <c r="F2" s="1">
        <v>25</v>
      </c>
      <c r="G2" s="1" t="s">
        <v>42</v>
      </c>
      <c r="H2">
        <v>0</v>
      </c>
    </row>
    <row r="3" spans="1:9" x14ac:dyDescent="0.5">
      <c r="A3" s="1" t="s">
        <v>43</v>
      </c>
      <c r="B3" s="1">
        <v>11</v>
      </c>
      <c r="C3" s="1" t="s">
        <v>11</v>
      </c>
      <c r="D3" s="1">
        <v>44</v>
      </c>
      <c r="E3" s="2" t="s">
        <v>44</v>
      </c>
      <c r="F3" s="1">
        <v>5</v>
      </c>
      <c r="G3" s="1" t="s">
        <v>45</v>
      </c>
      <c r="H3">
        <v>0</v>
      </c>
    </row>
    <row r="4" spans="1:9" x14ac:dyDescent="0.5">
      <c r="A4" s="1" t="s">
        <v>46</v>
      </c>
      <c r="B4" s="1">
        <v>3</v>
      </c>
      <c r="C4" s="1" t="s">
        <v>12</v>
      </c>
      <c r="D4" s="1">
        <v>38</v>
      </c>
      <c r="E4" s="2" t="s">
        <v>47</v>
      </c>
      <c r="F4" s="1">
        <v>5</v>
      </c>
      <c r="G4" s="1" t="s">
        <v>48</v>
      </c>
      <c r="H4">
        <v>0</v>
      </c>
    </row>
    <row r="5" spans="1:9" x14ac:dyDescent="0.5">
      <c r="A5" s="1" t="s">
        <v>49</v>
      </c>
      <c r="B5" s="1">
        <v>17</v>
      </c>
      <c r="C5" s="1" t="s">
        <v>13</v>
      </c>
      <c r="D5" s="1">
        <v>34</v>
      </c>
      <c r="E5" s="2" t="s">
        <v>50</v>
      </c>
      <c r="F5" s="1">
        <v>5</v>
      </c>
      <c r="G5" s="1" t="s">
        <v>51</v>
      </c>
      <c r="H5">
        <v>0</v>
      </c>
    </row>
    <row r="6" spans="1:9" x14ac:dyDescent="0.5">
      <c r="A6" s="1" t="s">
        <v>52</v>
      </c>
      <c r="B6" s="1">
        <v>2</v>
      </c>
      <c r="C6" s="1" t="s">
        <v>14</v>
      </c>
      <c r="D6" s="1">
        <v>0</v>
      </c>
      <c r="E6" s="2" t="s">
        <v>53</v>
      </c>
      <c r="F6" s="1">
        <v>5</v>
      </c>
      <c r="G6" s="1" t="s">
        <v>54</v>
      </c>
      <c r="H6">
        <v>0</v>
      </c>
    </row>
    <row r="7" spans="1:9" x14ac:dyDescent="0.5">
      <c r="A7" s="1" t="s">
        <v>55</v>
      </c>
      <c r="B7" s="1">
        <v>11</v>
      </c>
      <c r="C7" s="1" t="s">
        <v>15</v>
      </c>
      <c r="D7" s="1">
        <v>0</v>
      </c>
      <c r="E7" s="2" t="s">
        <v>56</v>
      </c>
      <c r="F7" s="1">
        <v>5</v>
      </c>
      <c r="G7" s="1" t="s">
        <v>57</v>
      </c>
      <c r="H7">
        <v>0</v>
      </c>
    </row>
    <row r="8" spans="1:9" x14ac:dyDescent="0.5">
      <c r="A8" s="1" t="s">
        <v>0</v>
      </c>
      <c r="B8" s="1">
        <v>4</v>
      </c>
      <c r="C8" s="1" t="s">
        <v>16</v>
      </c>
      <c r="D8" s="1">
        <v>0</v>
      </c>
      <c r="E8" s="1" t="s">
        <v>58</v>
      </c>
      <c r="F8" s="1" t="s">
        <v>62</v>
      </c>
      <c r="G8" s="1" t="s">
        <v>59</v>
      </c>
      <c r="H8">
        <v>0</v>
      </c>
    </row>
    <row r="9" spans="1:9" x14ac:dyDescent="0.5">
      <c r="A9" s="1" t="s">
        <v>60</v>
      </c>
      <c r="B9" s="1">
        <v>4</v>
      </c>
      <c r="C9" s="1" t="s">
        <v>17</v>
      </c>
      <c r="D9" s="1">
        <v>32</v>
      </c>
      <c r="E9" s="1" t="s">
        <v>61</v>
      </c>
      <c r="F9" s="1"/>
      <c r="G9" s="1" t="s">
        <v>63</v>
      </c>
      <c r="H9">
        <v>0</v>
      </c>
    </row>
    <row r="10" spans="1:9" x14ac:dyDescent="0.5">
      <c r="A10" s="1" t="s">
        <v>64</v>
      </c>
      <c r="B10" s="1">
        <f>ROUNDUP((B8+B5+B7+B9)/2,0)</f>
        <v>18</v>
      </c>
      <c r="C10" s="1" t="s">
        <v>18</v>
      </c>
      <c r="D10" s="1">
        <v>0</v>
      </c>
      <c r="E10" s="1" t="s">
        <v>65</v>
      </c>
      <c r="F10" s="1"/>
      <c r="G10" s="1" t="s">
        <v>66</v>
      </c>
      <c r="H10">
        <v>0</v>
      </c>
    </row>
    <row r="11" spans="1:9" x14ac:dyDescent="0.5">
      <c r="A11" s="1" t="s">
        <v>67</v>
      </c>
      <c r="B11" s="1">
        <v>0</v>
      </c>
      <c r="C11" s="1" t="s">
        <v>19</v>
      </c>
      <c r="D11" s="1">
        <v>40</v>
      </c>
      <c r="E11" s="1" t="s">
        <v>68</v>
      </c>
      <c r="F11" s="1">
        <v>0</v>
      </c>
      <c r="G11" t="s">
        <v>69</v>
      </c>
      <c r="H11">
        <v>0</v>
      </c>
    </row>
    <row r="12" spans="1:9" x14ac:dyDescent="0.5">
      <c r="A12" s="1" t="s">
        <v>70</v>
      </c>
      <c r="B12" s="1" t="s">
        <v>71</v>
      </c>
      <c r="C12" s="5" t="s">
        <v>181</v>
      </c>
      <c r="D12" s="1">
        <v>0</v>
      </c>
      <c r="E12" t="s">
        <v>72</v>
      </c>
      <c r="F12" s="1">
        <v>40</v>
      </c>
      <c r="G12" t="s">
        <v>73</v>
      </c>
      <c r="H12">
        <v>0</v>
      </c>
    </row>
    <row r="13" spans="1:9" x14ac:dyDescent="0.5">
      <c r="A13" s="1" t="s">
        <v>74</v>
      </c>
      <c r="B13" s="1">
        <f>ROUNDUP((B7+B5)/2,0)</f>
        <v>14</v>
      </c>
      <c r="C13" s="1" t="s">
        <v>20</v>
      </c>
      <c r="D13" s="1">
        <v>0</v>
      </c>
      <c r="E13" t="s">
        <v>75</v>
      </c>
      <c r="F13" s="1">
        <v>0</v>
      </c>
      <c r="G13" t="s">
        <v>76</v>
      </c>
      <c r="H13">
        <v>0</v>
      </c>
    </row>
    <row r="14" spans="1:9" x14ac:dyDescent="0.5">
      <c r="A14" s="1" t="s">
        <v>77</v>
      </c>
      <c r="B14" s="1">
        <f>ROUNDUP((B6+B6+B4)/3,0)</f>
        <v>3</v>
      </c>
      <c r="C14" s="1" t="s">
        <v>21</v>
      </c>
      <c r="D14" s="1">
        <v>0</v>
      </c>
      <c r="E14" t="s">
        <v>78</v>
      </c>
      <c r="F14" s="1">
        <v>0</v>
      </c>
      <c r="G14" t="s">
        <v>79</v>
      </c>
      <c r="H14">
        <v>0</v>
      </c>
    </row>
    <row r="15" spans="1:9" x14ac:dyDescent="0.5">
      <c r="A15" s="1" t="s">
        <v>80</v>
      </c>
      <c r="B15" s="1">
        <f>ROUNDUP((B5+B4+B5)/3,0)</f>
        <v>13</v>
      </c>
      <c r="C15" s="1" t="s">
        <v>22</v>
      </c>
      <c r="D15" s="1">
        <v>0</v>
      </c>
      <c r="E15" t="s">
        <v>81</v>
      </c>
      <c r="F15" s="1">
        <v>0</v>
      </c>
      <c r="G15" t="s">
        <v>82</v>
      </c>
      <c r="H15">
        <v>0</v>
      </c>
    </row>
    <row r="16" spans="1:9" x14ac:dyDescent="0.5">
      <c r="A16" s="1" t="s">
        <v>83</v>
      </c>
      <c r="B16" s="1">
        <f>B8+B9</f>
        <v>8</v>
      </c>
      <c r="C16" s="1" t="s">
        <v>23</v>
      </c>
      <c r="D16" s="1">
        <v>0</v>
      </c>
      <c r="E16" s="1" t="s">
        <v>84</v>
      </c>
      <c r="F16" s="1">
        <v>0</v>
      </c>
      <c r="G16" t="s">
        <v>85</v>
      </c>
      <c r="H16">
        <v>0</v>
      </c>
    </row>
    <row r="17" spans="1:8" x14ac:dyDescent="0.5">
      <c r="A17" s="1" t="s">
        <v>3</v>
      </c>
      <c r="B17" s="1">
        <v>600</v>
      </c>
      <c r="C17" s="1" t="s">
        <v>24</v>
      </c>
      <c r="D17" s="1">
        <v>0</v>
      </c>
      <c r="E17" s="1" t="s">
        <v>86</v>
      </c>
      <c r="F17" s="1">
        <v>0</v>
      </c>
      <c r="G17" t="s">
        <v>87</v>
      </c>
      <c r="H17">
        <v>0</v>
      </c>
    </row>
    <row r="18" spans="1:8" x14ac:dyDescent="0.5">
      <c r="A18" s="1" t="s">
        <v>4</v>
      </c>
      <c r="B18" s="1">
        <v>15</v>
      </c>
      <c r="C18" s="1" t="s">
        <v>25</v>
      </c>
      <c r="D18" s="1">
        <v>38</v>
      </c>
      <c r="E18" s="1" t="s">
        <v>88</v>
      </c>
      <c r="F18" s="1">
        <v>0</v>
      </c>
      <c r="G18" t="s">
        <v>89</v>
      </c>
      <c r="H18">
        <v>0</v>
      </c>
    </row>
    <row r="19" spans="1:8" x14ac:dyDescent="0.5">
      <c r="A19" s="1" t="s">
        <v>90</v>
      </c>
      <c r="B19" s="1">
        <f>$B$17*0.2</f>
        <v>120</v>
      </c>
      <c r="C19" s="1" t="s">
        <v>26</v>
      </c>
      <c r="D19" s="1">
        <v>56</v>
      </c>
      <c r="E19" s="1" t="s">
        <v>91</v>
      </c>
      <c r="F19" s="1">
        <v>0</v>
      </c>
      <c r="G19" t="s">
        <v>92</v>
      </c>
      <c r="H19">
        <v>0</v>
      </c>
    </row>
    <row r="20" spans="1:8" x14ac:dyDescent="0.5">
      <c r="A20" s="1" t="s">
        <v>93</v>
      </c>
      <c r="B20" s="1">
        <f>$B$17*0.7</f>
        <v>420</v>
      </c>
      <c r="C20" s="1" t="s">
        <v>27</v>
      </c>
      <c r="D20" s="1">
        <v>0</v>
      </c>
      <c r="E20" s="1" t="s">
        <v>94</v>
      </c>
      <c r="F20" s="1">
        <v>0</v>
      </c>
      <c r="G20" t="s">
        <v>95</v>
      </c>
      <c r="H20" t="s">
        <v>164</v>
      </c>
    </row>
    <row r="21" spans="1:8" x14ac:dyDescent="0.5">
      <c r="A21" s="1" t="s">
        <v>97</v>
      </c>
      <c r="B21" s="1">
        <f t="shared" ref="B21:B22" si="0">$B$17*0.2</f>
        <v>120</v>
      </c>
      <c r="C21" s="1" t="s">
        <v>28</v>
      </c>
      <c r="D21" s="1">
        <v>0</v>
      </c>
      <c r="E21" s="1" t="s">
        <v>98</v>
      </c>
      <c r="F21" s="1">
        <v>0</v>
      </c>
      <c r="G21" t="s">
        <v>99</v>
      </c>
      <c r="H21" t="s">
        <v>164</v>
      </c>
    </row>
    <row r="22" spans="1:8" x14ac:dyDescent="0.5">
      <c r="A22" s="1" t="s">
        <v>100</v>
      </c>
      <c r="B22" s="1">
        <f t="shared" si="0"/>
        <v>120</v>
      </c>
      <c r="C22" s="1" t="s">
        <v>29</v>
      </c>
      <c r="D22" s="1">
        <v>0</v>
      </c>
      <c r="E22" s="1" t="s">
        <v>101</v>
      </c>
      <c r="F22" s="1" t="s">
        <v>161</v>
      </c>
      <c r="G22" t="s">
        <v>102</v>
      </c>
      <c r="H22" t="s">
        <v>164</v>
      </c>
    </row>
    <row r="23" spans="1:8" x14ac:dyDescent="0.5">
      <c r="A23" s="1" t="s">
        <v>103</v>
      </c>
      <c r="B23" s="1">
        <f>$B$17*0.25</f>
        <v>150</v>
      </c>
      <c r="C23" s="1" t="s">
        <v>30</v>
      </c>
      <c r="D23" s="1">
        <v>0</v>
      </c>
      <c r="E23" s="1" t="s">
        <v>104</v>
      </c>
      <c r="F23" s="1">
        <v>0</v>
      </c>
      <c r="G23" t="s">
        <v>105</v>
      </c>
      <c r="H23" t="s">
        <v>164</v>
      </c>
    </row>
    <row r="24" spans="1:8" x14ac:dyDescent="0.5">
      <c r="A24" s="1" t="s">
        <v>106</v>
      </c>
      <c r="B24" s="1">
        <f>$B$17*0.25</f>
        <v>150</v>
      </c>
      <c r="C24" s="1" t="s">
        <v>31</v>
      </c>
      <c r="D24" s="1">
        <v>0</v>
      </c>
      <c r="E24" s="1" t="s">
        <v>107</v>
      </c>
      <c r="F24" s="1">
        <v>0</v>
      </c>
      <c r="G24" t="s">
        <v>108</v>
      </c>
      <c r="H24" t="s">
        <v>164</v>
      </c>
    </row>
    <row r="25" spans="1:8" x14ac:dyDescent="0.5">
      <c r="A25" s="1" t="s">
        <v>109</v>
      </c>
      <c r="B25" s="1">
        <v>0</v>
      </c>
      <c r="C25" s="1" t="s">
        <v>32</v>
      </c>
      <c r="D25" s="1">
        <v>0</v>
      </c>
      <c r="E25" s="1" t="s">
        <v>110</v>
      </c>
      <c r="F25" s="1" t="s">
        <v>111</v>
      </c>
      <c r="G25" s="1" t="s">
        <v>179</v>
      </c>
      <c r="H25" s="1" t="s">
        <v>161</v>
      </c>
    </row>
    <row r="26" spans="1:8" x14ac:dyDescent="0.5">
      <c r="A26" t="s">
        <v>1</v>
      </c>
      <c r="B26" s="2">
        <v>0</v>
      </c>
      <c r="C26" s="1" t="s">
        <v>33</v>
      </c>
      <c r="D26" s="1">
        <v>26</v>
      </c>
      <c r="E26" s="1" t="s">
        <v>111</v>
      </c>
      <c r="F26" s="1"/>
      <c r="G26" s="1"/>
      <c r="H26" s="1"/>
    </row>
    <row r="27" spans="1:8" x14ac:dyDescent="0.5">
      <c r="A27" t="s">
        <v>2</v>
      </c>
      <c r="B27" s="2">
        <v>1</v>
      </c>
      <c r="C27" s="1"/>
      <c r="E27" t="s">
        <v>112</v>
      </c>
      <c r="F27" s="1">
        <v>6</v>
      </c>
      <c r="G27" s="1"/>
      <c r="H27" s="1"/>
    </row>
    <row r="28" spans="1:8" x14ac:dyDescent="0.5">
      <c r="A28" t="s">
        <v>5</v>
      </c>
      <c r="B28" s="3">
        <v>100</v>
      </c>
      <c r="E28" t="s">
        <v>122</v>
      </c>
      <c r="F28" t="s">
        <v>124</v>
      </c>
    </row>
    <row r="29" spans="1:8" x14ac:dyDescent="0.5">
      <c r="A29" t="s">
        <v>6</v>
      </c>
      <c r="B29" s="3">
        <v>1</v>
      </c>
      <c r="E29" t="s">
        <v>129</v>
      </c>
      <c r="F29">
        <v>4</v>
      </c>
    </row>
    <row r="30" spans="1:8" x14ac:dyDescent="0.5">
      <c r="A30" t="s">
        <v>7</v>
      </c>
      <c r="B30" s="3">
        <v>0</v>
      </c>
      <c r="E30" t="s">
        <v>176</v>
      </c>
      <c r="F30">
        <v>52</v>
      </c>
    </row>
    <row r="31" spans="1:8" x14ac:dyDescent="0.5">
      <c r="E31" t="s">
        <v>191</v>
      </c>
      <c r="F31">
        <v>25000</v>
      </c>
    </row>
    <row r="32" spans="1:8" x14ac:dyDescent="0.5">
      <c r="E32" t="s">
        <v>192</v>
      </c>
      <c r="F32">
        <v>22000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40</vt:i4>
      </vt:variant>
    </vt:vector>
  </HeadingPairs>
  <TitlesOfParts>
    <vt:vector size="40" baseType="lpstr">
      <vt:lpstr>Index</vt:lpstr>
      <vt:lpstr>None</vt:lpstr>
      <vt:lpstr>Taube</vt:lpstr>
      <vt:lpstr>Affe</vt:lpstr>
      <vt:lpstr>Wildschwein</vt:lpstr>
      <vt:lpstr>Schlange</vt:lpstr>
      <vt:lpstr>Starker Wolf</vt:lpstr>
      <vt:lpstr>Seeschlange</vt:lpstr>
      <vt:lpstr>Krokodil</vt:lpstr>
      <vt:lpstr>Huhn</vt:lpstr>
      <vt:lpstr>Ratte</vt:lpstr>
      <vt:lpstr>Krake</vt:lpstr>
      <vt:lpstr>Giraffe</vt:lpstr>
      <vt:lpstr>Papagei</vt:lpstr>
      <vt:lpstr>Walross</vt:lpstr>
      <vt:lpstr>Schaf</vt:lpstr>
      <vt:lpstr>Gans</vt:lpstr>
      <vt:lpstr>Hund</vt:lpstr>
      <vt:lpstr>Rabe</vt:lpstr>
      <vt:lpstr>Esel</vt:lpstr>
      <vt:lpstr>Reitspinne klein</vt:lpstr>
      <vt:lpstr>Reitspinne mittel</vt:lpstr>
      <vt:lpstr>Reitspinne groß</vt:lpstr>
      <vt:lpstr>Reitspinne riesig</vt:lpstr>
      <vt:lpstr>Greif</vt:lpstr>
      <vt:lpstr>Wolf</vt:lpstr>
      <vt:lpstr>Pferd</vt:lpstr>
      <vt:lpstr>RahKariPferd</vt:lpstr>
      <vt:lpstr>Skorpion</vt:lpstr>
      <vt:lpstr>Kuh</vt:lpstr>
      <vt:lpstr>Braunbär</vt:lpstr>
      <vt:lpstr>Ochse</vt:lpstr>
      <vt:lpstr>Tiger</vt:lpstr>
      <vt:lpstr>Elefant</vt:lpstr>
      <vt:lpstr>Nashorn</vt:lpstr>
      <vt:lpstr>Katze</vt:lpstr>
      <vt:lpstr>Falke</vt:lpstr>
      <vt:lpstr>Phoenix</vt:lpstr>
      <vt:lpstr>Strauß</vt:lpstr>
      <vt:lpstr>Erwachtes 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2015-06-05T18:19:34Z</dcterms:created>
  <dcterms:modified xsi:type="dcterms:W3CDTF">2022-11-15T19:38:33Z</dcterms:modified>
</cp:coreProperties>
</file>