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orian\Dropbox\Rpg\Container\Data\"/>
    </mc:Choice>
  </mc:AlternateContent>
  <xr:revisionPtr revIDLastSave="0" documentId="13_ncr:1_{D0AD8E48-A5D6-4060-B77C-C06D11BC85A8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Agatha" sheetId="1" r:id="rId1"/>
    <sheet name="Plötze" sheetId="2" r:id="rId2"/>
    <sheet name="Parcival" sheetId="3" r:id="rId3"/>
    <sheet name="Moebius" sheetId="4" r:id="rId4"/>
    <sheet name="Erwachtes Ros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5" l="1"/>
  <c r="B23" i="5"/>
  <c r="B22" i="5"/>
  <c r="B21" i="5"/>
  <c r="B20" i="5"/>
  <c r="B19" i="5"/>
  <c r="B16" i="5"/>
  <c r="B15" i="5"/>
  <c r="B14" i="5"/>
  <c r="B13" i="5"/>
  <c r="B10" i="5"/>
  <c r="B24" i="4"/>
  <c r="B23" i="4"/>
  <c r="B22" i="4"/>
  <c r="B21" i="4"/>
  <c r="B20" i="4"/>
  <c r="B19" i="4"/>
  <c r="B16" i="4"/>
  <c r="B15" i="4"/>
  <c r="B14" i="4"/>
  <c r="B13" i="4"/>
  <c r="B10" i="4"/>
  <c r="B24" i="3" l="1"/>
  <c r="B23" i="3"/>
  <c r="B22" i="3"/>
  <c r="B21" i="3"/>
  <c r="B20" i="3"/>
  <c r="B19" i="3"/>
  <c r="B16" i="3"/>
  <c r="B15" i="3"/>
  <c r="B14" i="3"/>
  <c r="B13" i="3"/>
  <c r="B10" i="3"/>
  <c r="B24" i="2" l="1"/>
  <c r="B23" i="2"/>
  <c r="B22" i="2"/>
  <c r="B21" i="2"/>
  <c r="B20" i="2"/>
  <c r="B19" i="2"/>
  <c r="B16" i="2"/>
  <c r="B15" i="2"/>
  <c r="B14" i="2"/>
  <c r="B13" i="2"/>
  <c r="B10" i="2"/>
  <c r="B24" i="1" l="1"/>
  <c r="B23" i="1"/>
  <c r="B22" i="1"/>
  <c r="B21" i="1"/>
  <c r="B20" i="1"/>
  <c r="B19" i="1"/>
  <c r="B16" i="1"/>
  <c r="B15" i="1"/>
  <c r="B14" i="1"/>
  <c r="B13" i="1"/>
  <c r="B10" i="1"/>
</calcChain>
</file>

<file path=xl/sharedStrings.xml><?xml version="1.0" encoding="utf-8"?>
<sst xmlns="http://schemas.openxmlformats.org/spreadsheetml/2006/main" count="625" uniqueCount="126">
  <si>
    <t>AttributName</t>
  </si>
  <si>
    <t>Attribut</t>
  </si>
  <si>
    <t>Skillname</t>
  </si>
  <si>
    <t>Skill</t>
  </si>
  <si>
    <t>Parthealth</t>
  </si>
  <si>
    <t>Value</t>
  </si>
  <si>
    <t>Ausrüstung</t>
  </si>
  <si>
    <t>Werte</t>
  </si>
  <si>
    <t>Str</t>
  </si>
  <si>
    <t>Reiten</t>
  </si>
  <si>
    <t>Armor</t>
  </si>
  <si>
    <t>ZustandWaffe1</t>
  </si>
  <si>
    <t>Agi</t>
  </si>
  <si>
    <t>Armed</t>
  </si>
  <si>
    <t>Helm</t>
  </si>
  <si>
    <t>ZustandWaffe2</t>
  </si>
  <si>
    <t>Cha</t>
  </si>
  <si>
    <t>Unarmed</t>
  </si>
  <si>
    <t>Brust</t>
  </si>
  <si>
    <t>ZustandWaffe3</t>
  </si>
  <si>
    <t>Phy</t>
  </si>
  <si>
    <t>Blocken</t>
  </si>
  <si>
    <t>Arme</t>
  </si>
  <si>
    <t>ZustandSchild</t>
  </si>
  <si>
    <t>Int</t>
  </si>
  <si>
    <t>Artillerie</t>
  </si>
  <si>
    <t>Gürtel</t>
  </si>
  <si>
    <t>TierWaffe1</t>
  </si>
  <si>
    <t>Inst</t>
  </si>
  <si>
    <t>Ranged</t>
  </si>
  <si>
    <t>Beine</t>
  </si>
  <si>
    <t>TierWaffe2</t>
  </si>
  <si>
    <t>Luck</t>
  </si>
  <si>
    <t>throwing</t>
  </si>
  <si>
    <t>Waffe1</t>
  </si>
  <si>
    <t>Tritt</t>
  </si>
  <si>
    <t>TierWaffe3</t>
  </si>
  <si>
    <t>Glaube</t>
  </si>
  <si>
    <t>Dodge</t>
  </si>
  <si>
    <t>Waffe2</t>
  </si>
  <si>
    <t>Biss</t>
  </si>
  <si>
    <t>TierSchild</t>
  </si>
  <si>
    <t>Toxisave</t>
  </si>
  <si>
    <t>Acrobatics</t>
  </si>
  <si>
    <t>Waffe3</t>
  </si>
  <si>
    <t>ZustandHelm</t>
  </si>
  <si>
    <t>Ausdauersafe</t>
  </si>
  <si>
    <t>Schleichen</t>
  </si>
  <si>
    <t>Schild</t>
  </si>
  <si>
    <t>ZustandBrust</t>
  </si>
  <si>
    <t>Belastung</t>
  </si>
  <si>
    <t>Leicht</t>
  </si>
  <si>
    <t>Taschendiebstahl</t>
  </si>
  <si>
    <t>SchadenWaffe1</t>
  </si>
  <si>
    <t>ZustandArme</t>
  </si>
  <si>
    <t>Initiative</t>
  </si>
  <si>
    <t>Schlossknacken</t>
  </si>
  <si>
    <t>SchadenWaffe2</t>
  </si>
  <si>
    <t>ZustandGürtel</t>
  </si>
  <si>
    <t>Feilschenattr</t>
  </si>
  <si>
    <t>Lying</t>
  </si>
  <si>
    <t>SchadenWaffe3</t>
  </si>
  <si>
    <t>ZustandBeine</t>
  </si>
  <si>
    <t>intimidationattr</t>
  </si>
  <si>
    <t>Persuation</t>
  </si>
  <si>
    <t>Schildwert</t>
  </si>
  <si>
    <t>TierHelm</t>
  </si>
  <si>
    <t>Lucksave</t>
  </si>
  <si>
    <t>Performance</t>
  </si>
  <si>
    <t>Waffe1AP</t>
  </si>
  <si>
    <t>TierBrust</t>
  </si>
  <si>
    <t>Health</t>
  </si>
  <si>
    <t>Feilschen</t>
  </si>
  <si>
    <t>Waffe2AP</t>
  </si>
  <si>
    <t>TierArme</t>
  </si>
  <si>
    <t>Ausdauer</t>
  </si>
  <si>
    <t>Insight</t>
  </si>
  <si>
    <t>Waffe3AP</t>
  </si>
  <si>
    <t>TierGürtel</t>
  </si>
  <si>
    <t>Health Head</t>
  </si>
  <si>
    <t>Intimidation</t>
  </si>
  <si>
    <t>Waffe1_parry</t>
  </si>
  <si>
    <t>TierBeine</t>
  </si>
  <si>
    <t>Health Torso</t>
  </si>
  <si>
    <t xml:space="preserve">Swimming </t>
  </si>
  <si>
    <t>Waffe2_parry</t>
  </si>
  <si>
    <t>ArtHelm</t>
  </si>
  <si>
    <t>Keine</t>
  </si>
  <si>
    <t>Health ArmR</t>
  </si>
  <si>
    <t>Running</t>
  </si>
  <si>
    <t>Waffe3_parry</t>
  </si>
  <si>
    <t>ArtBrust</t>
  </si>
  <si>
    <t>Health ArmL</t>
  </si>
  <si>
    <t>Handwerk</t>
  </si>
  <si>
    <t>Rasse</t>
  </si>
  <si>
    <t>Pferd</t>
  </si>
  <si>
    <t>ArtArme</t>
  </si>
  <si>
    <t>Health LegR</t>
  </si>
  <si>
    <t>Alchemie</t>
  </si>
  <si>
    <t>CritMargPos</t>
  </si>
  <si>
    <t>ArtGürtel</t>
  </si>
  <si>
    <t>Health LegL</t>
  </si>
  <si>
    <t>Vehicles</t>
  </si>
  <si>
    <t>CritMargNeg</t>
  </si>
  <si>
    <t>ArtBeine</t>
  </si>
  <si>
    <t>Vergiftung</t>
  </si>
  <si>
    <t>Animalhandling</t>
  </si>
  <si>
    <t>Waffentyp</t>
  </si>
  <si>
    <t>Reittier</t>
  </si>
  <si>
    <t>Survival</t>
  </si>
  <si>
    <t>Mount multyplier</t>
  </si>
  <si>
    <t>Perception</t>
  </si>
  <si>
    <t>TameWert</t>
  </si>
  <si>
    <t>Traglast</t>
  </si>
  <si>
    <t>Bewegungsradius/turn</t>
  </si>
  <si>
    <t>Benötigter Skill Reiten</t>
  </si>
  <si>
    <t>Resistenzen</t>
  </si>
  <si>
    <t>Grundloyalty</t>
  </si>
  <si>
    <t>Größe</t>
  </si>
  <si>
    <t>Groß</t>
  </si>
  <si>
    <t>Maultier</t>
  </si>
  <si>
    <t>Loyality</t>
  </si>
  <si>
    <t>Schnabel</t>
  </si>
  <si>
    <t>Klauen</t>
  </si>
  <si>
    <t>Klein</t>
  </si>
  <si>
    <t>Möve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</si>
</sst>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1" applyFont="1"/>
    <xf numFmtId="0" fontId="1" fillId="0" borderId="0" xfId="0" applyFont="1"/>
    <xf numFmtId="0" fontId="1" fillId="0" borderId="0" xfId="1" applyFont="1" applyFill="1"/>
  </cellXfs>
  <cellStyles count="2">
    <cellStyle name="Standard" xfId="0" builtinId="0"/>
    <cellStyle name="Standard 2" xfId="1" xr:uid="{FD121D36-F9B5-42A9-A7CD-80FB2D2F9A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workbookViewId="0">
      <selection activeCell="F23" sqref="F23"/>
    </sheetView>
  </sheetViews>
  <sheetFormatPr baseColWidth="10" defaultColWidth="8.88671875" defaultRowHeight="14.4" x14ac:dyDescent="0.3"/>
  <cols>
    <col min="1" max="1" width="20.6640625" customWidth="1"/>
    <col min="2" max="2" width="7.109375" customWidth="1"/>
    <col min="3" max="3" width="13.5546875" customWidth="1"/>
    <col min="4" max="4" width="5.33203125" customWidth="1"/>
    <col min="5" max="5" width="15.109375" customWidth="1"/>
    <col min="6" max="6" width="7" customWidth="1"/>
    <col min="7" max="7" width="14" customWidth="1"/>
    <col min="8" max="8" width="5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116</v>
      </c>
    </row>
    <row r="2" spans="1:9" x14ac:dyDescent="0.3">
      <c r="A2" s="1" t="s">
        <v>8</v>
      </c>
      <c r="B2" s="1">
        <v>11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</row>
    <row r="3" spans="1:9" x14ac:dyDescent="0.3">
      <c r="A3" s="1" t="s">
        <v>12</v>
      </c>
      <c r="B3" s="1">
        <v>14</v>
      </c>
      <c r="C3" s="1" t="s">
        <v>13</v>
      </c>
      <c r="D3" s="1">
        <v>0</v>
      </c>
      <c r="E3" s="2" t="s">
        <v>14</v>
      </c>
      <c r="F3" s="1">
        <v>0</v>
      </c>
      <c r="G3" s="1" t="s">
        <v>15</v>
      </c>
      <c r="H3">
        <v>0</v>
      </c>
    </row>
    <row r="4" spans="1:9" x14ac:dyDescent="0.3">
      <c r="A4" s="1" t="s">
        <v>16</v>
      </c>
      <c r="B4" s="1">
        <v>8</v>
      </c>
      <c r="C4" s="1" t="s">
        <v>17</v>
      </c>
      <c r="D4" s="1">
        <v>24</v>
      </c>
      <c r="E4" s="2" t="s">
        <v>18</v>
      </c>
      <c r="F4" s="1">
        <v>0</v>
      </c>
      <c r="G4" s="1" t="s">
        <v>19</v>
      </c>
      <c r="H4">
        <v>0</v>
      </c>
    </row>
    <row r="5" spans="1:9" x14ac:dyDescent="0.3">
      <c r="A5" s="1" t="s">
        <v>20</v>
      </c>
      <c r="B5" s="1">
        <v>19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</row>
    <row r="6" spans="1:9" x14ac:dyDescent="0.3">
      <c r="A6" s="1" t="s">
        <v>24</v>
      </c>
      <c r="B6" s="1">
        <v>9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</row>
    <row r="7" spans="1:9" x14ac:dyDescent="0.3">
      <c r="A7" s="1" t="s">
        <v>28</v>
      </c>
      <c r="B7" s="1">
        <v>12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</row>
    <row r="8" spans="1:9" x14ac:dyDescent="0.3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35</v>
      </c>
      <c r="G8" s="1" t="s">
        <v>36</v>
      </c>
      <c r="H8">
        <v>0</v>
      </c>
    </row>
    <row r="9" spans="1:9" x14ac:dyDescent="0.3">
      <c r="A9" s="1" t="s">
        <v>37</v>
      </c>
      <c r="B9" s="1">
        <v>5</v>
      </c>
      <c r="C9" s="1" t="s">
        <v>38</v>
      </c>
      <c r="D9" s="1">
        <v>27</v>
      </c>
      <c r="E9" s="1" t="s">
        <v>39</v>
      </c>
      <c r="F9" s="1" t="s">
        <v>40</v>
      </c>
      <c r="G9" s="1" t="s">
        <v>41</v>
      </c>
      <c r="H9">
        <v>0</v>
      </c>
    </row>
    <row r="10" spans="1:9" x14ac:dyDescent="0.3">
      <c r="A10" s="1" t="s">
        <v>42</v>
      </c>
      <c r="B10" s="1">
        <f>ROUNDUP((B8+B5+B7+B9)/2,0)</f>
        <v>21</v>
      </c>
      <c r="C10" s="1" t="s">
        <v>43</v>
      </c>
      <c r="D10" s="1">
        <v>22</v>
      </c>
      <c r="E10" s="1" t="s">
        <v>44</v>
      </c>
      <c r="F10" s="1"/>
      <c r="G10" s="1" t="s">
        <v>45</v>
      </c>
      <c r="H10">
        <v>0</v>
      </c>
    </row>
    <row r="11" spans="1:9" x14ac:dyDescent="0.3">
      <c r="A11" s="1" t="s">
        <v>46</v>
      </c>
      <c r="B11" s="1">
        <v>17</v>
      </c>
      <c r="C11" s="1" t="s">
        <v>47</v>
      </c>
      <c r="D11" s="1">
        <v>24</v>
      </c>
      <c r="E11" s="1" t="s">
        <v>48</v>
      </c>
      <c r="F11" s="1">
        <v>0</v>
      </c>
      <c r="G11" t="s">
        <v>49</v>
      </c>
      <c r="H11">
        <v>0</v>
      </c>
    </row>
    <row r="12" spans="1:9" x14ac:dyDescent="0.3">
      <c r="A12" s="1" t="s">
        <v>50</v>
      </c>
      <c r="B12" s="1" t="s">
        <v>51</v>
      </c>
      <c r="C12" s="1" t="s">
        <v>52</v>
      </c>
      <c r="D12" s="1">
        <v>0</v>
      </c>
      <c r="E12" t="s">
        <v>53</v>
      </c>
      <c r="F12" s="1">
        <v>30</v>
      </c>
      <c r="G12" t="s">
        <v>54</v>
      </c>
      <c r="H12">
        <v>0</v>
      </c>
    </row>
    <row r="13" spans="1:9" x14ac:dyDescent="0.3">
      <c r="A13" s="1" t="s">
        <v>55</v>
      </c>
      <c r="B13" s="1">
        <f>ROUNDUP((B7+B5)/2,0)</f>
        <v>16</v>
      </c>
      <c r="C13" s="1" t="s">
        <v>56</v>
      </c>
      <c r="D13" s="1">
        <v>0</v>
      </c>
      <c r="E13" t="s">
        <v>57</v>
      </c>
      <c r="F13" s="1">
        <v>10</v>
      </c>
      <c r="G13" t="s">
        <v>58</v>
      </c>
      <c r="H13">
        <v>0</v>
      </c>
    </row>
    <row r="14" spans="1:9" x14ac:dyDescent="0.3">
      <c r="A14" s="1" t="s">
        <v>59</v>
      </c>
      <c r="B14" s="1">
        <f>ROUNDUP((B6+B6+B4)/3,0)</f>
        <v>9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</row>
    <row r="15" spans="1:9" x14ac:dyDescent="0.3">
      <c r="A15" s="1" t="s">
        <v>63</v>
      </c>
      <c r="B15" s="1">
        <f>ROUNDUP((B5+B4+B5)/3,0)</f>
        <v>16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</row>
    <row r="16" spans="1:9" x14ac:dyDescent="0.3">
      <c r="A16" s="1" t="s">
        <v>67</v>
      </c>
      <c r="B16" s="1">
        <f>B8+B9</f>
        <v>10</v>
      </c>
      <c r="C16" s="1" t="s">
        <v>68</v>
      </c>
      <c r="D16" s="1">
        <v>0</v>
      </c>
      <c r="E16" s="1" t="s">
        <v>69</v>
      </c>
      <c r="F16" s="1">
        <v>0</v>
      </c>
      <c r="G16" t="s">
        <v>70</v>
      </c>
      <c r="H16">
        <v>0</v>
      </c>
    </row>
    <row r="17" spans="1:8" x14ac:dyDescent="0.3">
      <c r="A17" s="1" t="s">
        <v>71</v>
      </c>
      <c r="B17" s="1">
        <v>350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</row>
    <row r="18" spans="1:8" x14ac:dyDescent="0.3">
      <c r="A18" s="1" t="s">
        <v>75</v>
      </c>
      <c r="B18" s="1">
        <v>35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</row>
    <row r="19" spans="1:8" x14ac:dyDescent="0.3">
      <c r="A19" s="1" t="s">
        <v>79</v>
      </c>
      <c r="B19" s="1">
        <f>$B$17*0.2</f>
        <v>70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</row>
    <row r="20" spans="1:8" x14ac:dyDescent="0.3">
      <c r="A20" s="1" t="s">
        <v>83</v>
      </c>
      <c r="B20" s="1">
        <f>$B$17*0.7</f>
        <v>244.99999999999997</v>
      </c>
      <c r="C20" s="1" t="s">
        <v>84</v>
      </c>
      <c r="D20" s="1">
        <v>25</v>
      </c>
      <c r="E20" s="1" t="s">
        <v>85</v>
      </c>
      <c r="F20" s="1">
        <v>0</v>
      </c>
      <c r="G20" t="s">
        <v>86</v>
      </c>
      <c r="H20" t="s">
        <v>87</v>
      </c>
    </row>
    <row r="21" spans="1:8" x14ac:dyDescent="0.3">
      <c r="A21" s="1" t="s">
        <v>88</v>
      </c>
      <c r="B21" s="1">
        <f t="shared" ref="B21:B22" si="0">$B$17*0.2</f>
        <v>70</v>
      </c>
      <c r="C21" s="1" t="s">
        <v>89</v>
      </c>
      <c r="D21" s="1">
        <v>35</v>
      </c>
      <c r="E21" s="1" t="s">
        <v>90</v>
      </c>
      <c r="F21" s="1">
        <v>0</v>
      </c>
      <c r="G21" t="s">
        <v>91</v>
      </c>
      <c r="H21" t="s">
        <v>87</v>
      </c>
    </row>
    <row r="22" spans="1:8" x14ac:dyDescent="0.3">
      <c r="A22" s="1" t="s">
        <v>92</v>
      </c>
      <c r="B22" s="1">
        <f t="shared" si="0"/>
        <v>70</v>
      </c>
      <c r="C22" s="1" t="s">
        <v>93</v>
      </c>
      <c r="D22" s="1">
        <v>0</v>
      </c>
      <c r="E22" s="1" t="s">
        <v>94</v>
      </c>
      <c r="F22" s="1" t="s">
        <v>120</v>
      </c>
      <c r="G22" t="s">
        <v>96</v>
      </c>
      <c r="H22" t="s">
        <v>87</v>
      </c>
    </row>
    <row r="23" spans="1:8" x14ac:dyDescent="0.3">
      <c r="A23" s="1" t="s">
        <v>97</v>
      </c>
      <c r="B23" s="1">
        <f>$B$17*0.25</f>
        <v>87.5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</row>
    <row r="24" spans="1:8" x14ac:dyDescent="0.3">
      <c r="A24" s="1" t="s">
        <v>101</v>
      </c>
      <c r="B24" s="1">
        <f>$B$17*0.25</f>
        <v>87.5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</row>
    <row r="25" spans="1:8" x14ac:dyDescent="0.3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/>
      <c r="H25" s="1"/>
    </row>
    <row r="26" spans="1:8" x14ac:dyDescent="0.3">
      <c r="A26" t="s">
        <v>117</v>
      </c>
      <c r="B26" s="2">
        <v>1</v>
      </c>
      <c r="C26" s="1" t="s">
        <v>109</v>
      </c>
      <c r="D26" s="1">
        <v>0</v>
      </c>
      <c r="E26" s="1" t="s">
        <v>108</v>
      </c>
      <c r="F26" s="1"/>
      <c r="G26" s="1"/>
      <c r="H26" s="1"/>
    </row>
    <row r="27" spans="1:8" x14ac:dyDescent="0.3">
      <c r="A27" t="s">
        <v>110</v>
      </c>
      <c r="B27" s="2">
        <v>1.35</v>
      </c>
      <c r="C27" s="1" t="s">
        <v>111</v>
      </c>
      <c r="D27" s="1">
        <v>25</v>
      </c>
      <c r="E27" t="s">
        <v>112</v>
      </c>
      <c r="F27" s="1">
        <v>3.5</v>
      </c>
      <c r="G27" s="1"/>
      <c r="H27" s="1"/>
    </row>
    <row r="28" spans="1:8" x14ac:dyDescent="0.3">
      <c r="A28" t="s">
        <v>113</v>
      </c>
      <c r="B28">
        <v>200</v>
      </c>
      <c r="E28" t="s">
        <v>118</v>
      </c>
      <c r="F28" t="s">
        <v>119</v>
      </c>
    </row>
    <row r="29" spans="1:8" x14ac:dyDescent="0.3">
      <c r="A29" t="s">
        <v>114</v>
      </c>
      <c r="B29">
        <v>12</v>
      </c>
    </row>
    <row r="30" spans="1:8" x14ac:dyDescent="0.3">
      <c r="A30" t="s">
        <v>115</v>
      </c>
      <c r="B30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9F48-6BD2-43F6-827C-36816D1A4E1E}">
  <dimension ref="A1:I30"/>
  <sheetViews>
    <sheetView topLeftCell="A5" workbookViewId="0">
      <selection sqref="A1:J31"/>
    </sheetView>
  </sheetViews>
  <sheetFormatPr baseColWidth="10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116</v>
      </c>
    </row>
    <row r="2" spans="1:9" x14ac:dyDescent="0.3">
      <c r="A2" s="1" t="s">
        <v>8</v>
      </c>
      <c r="B2" s="1">
        <v>11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</row>
    <row r="3" spans="1:9" x14ac:dyDescent="0.3">
      <c r="A3" s="1" t="s">
        <v>12</v>
      </c>
      <c r="B3" s="1">
        <v>14</v>
      </c>
      <c r="C3" s="1" t="s">
        <v>13</v>
      </c>
      <c r="D3" s="1">
        <v>0</v>
      </c>
      <c r="E3" s="2" t="s">
        <v>14</v>
      </c>
      <c r="F3" s="1">
        <v>0</v>
      </c>
      <c r="G3" s="1" t="s">
        <v>15</v>
      </c>
      <c r="H3">
        <v>0</v>
      </c>
    </row>
    <row r="4" spans="1:9" x14ac:dyDescent="0.3">
      <c r="A4" s="1" t="s">
        <v>16</v>
      </c>
      <c r="B4" s="1">
        <v>8</v>
      </c>
      <c r="C4" s="1" t="s">
        <v>17</v>
      </c>
      <c r="D4" s="1">
        <v>24</v>
      </c>
      <c r="E4" s="2" t="s">
        <v>18</v>
      </c>
      <c r="F4" s="1">
        <v>0</v>
      </c>
      <c r="G4" s="1" t="s">
        <v>19</v>
      </c>
      <c r="H4">
        <v>0</v>
      </c>
    </row>
    <row r="5" spans="1:9" x14ac:dyDescent="0.3">
      <c r="A5" s="1" t="s">
        <v>20</v>
      </c>
      <c r="B5" s="1">
        <v>19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</row>
    <row r="6" spans="1:9" x14ac:dyDescent="0.3">
      <c r="A6" s="1" t="s">
        <v>24</v>
      </c>
      <c r="B6" s="1">
        <v>9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</row>
    <row r="7" spans="1:9" x14ac:dyDescent="0.3">
      <c r="A7" s="1" t="s">
        <v>28</v>
      </c>
      <c r="B7" s="1">
        <v>12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</row>
    <row r="8" spans="1:9" x14ac:dyDescent="0.3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35</v>
      </c>
      <c r="G8" s="1" t="s">
        <v>36</v>
      </c>
      <c r="H8">
        <v>0</v>
      </c>
    </row>
    <row r="9" spans="1:9" x14ac:dyDescent="0.3">
      <c r="A9" s="1" t="s">
        <v>37</v>
      </c>
      <c r="B9" s="1">
        <v>5</v>
      </c>
      <c r="C9" s="1" t="s">
        <v>38</v>
      </c>
      <c r="D9" s="1">
        <v>27</v>
      </c>
      <c r="E9" s="1" t="s">
        <v>39</v>
      </c>
      <c r="F9" s="1" t="s">
        <v>40</v>
      </c>
      <c r="G9" s="1" t="s">
        <v>41</v>
      </c>
      <c r="H9">
        <v>0</v>
      </c>
    </row>
    <row r="10" spans="1:9" x14ac:dyDescent="0.3">
      <c r="A10" s="1" t="s">
        <v>42</v>
      </c>
      <c r="B10" s="1">
        <f>ROUNDUP((B8+B5+B7+B9)/2,0)</f>
        <v>21</v>
      </c>
      <c r="C10" s="1" t="s">
        <v>43</v>
      </c>
      <c r="D10" s="1">
        <v>22</v>
      </c>
      <c r="E10" s="1" t="s">
        <v>44</v>
      </c>
      <c r="F10" s="1"/>
      <c r="G10" s="1" t="s">
        <v>45</v>
      </c>
      <c r="H10">
        <v>0</v>
      </c>
    </row>
    <row r="11" spans="1:9" x14ac:dyDescent="0.3">
      <c r="A11" s="1" t="s">
        <v>46</v>
      </c>
      <c r="B11" s="1">
        <v>17</v>
      </c>
      <c r="C11" s="1" t="s">
        <v>47</v>
      </c>
      <c r="D11" s="1">
        <v>24</v>
      </c>
      <c r="E11" s="1" t="s">
        <v>48</v>
      </c>
      <c r="F11" s="1">
        <v>0</v>
      </c>
      <c r="G11" t="s">
        <v>49</v>
      </c>
      <c r="H11">
        <v>0</v>
      </c>
    </row>
    <row r="12" spans="1:9" x14ac:dyDescent="0.3">
      <c r="A12" s="1" t="s">
        <v>50</v>
      </c>
      <c r="B12" s="1" t="s">
        <v>51</v>
      </c>
      <c r="C12" s="1" t="s">
        <v>52</v>
      </c>
      <c r="D12" s="1">
        <v>0</v>
      </c>
      <c r="E12" t="s">
        <v>53</v>
      </c>
      <c r="F12" s="1">
        <v>30</v>
      </c>
      <c r="G12" t="s">
        <v>54</v>
      </c>
      <c r="H12">
        <v>0</v>
      </c>
    </row>
    <row r="13" spans="1:9" x14ac:dyDescent="0.3">
      <c r="A13" s="1" t="s">
        <v>55</v>
      </c>
      <c r="B13" s="1">
        <f>ROUNDUP((B7+B5)/2,0)</f>
        <v>16</v>
      </c>
      <c r="C13" s="1" t="s">
        <v>56</v>
      </c>
      <c r="D13" s="1">
        <v>0</v>
      </c>
      <c r="E13" t="s">
        <v>57</v>
      </c>
      <c r="F13" s="1">
        <v>10</v>
      </c>
      <c r="G13" t="s">
        <v>58</v>
      </c>
      <c r="H13">
        <v>0</v>
      </c>
    </row>
    <row r="14" spans="1:9" x14ac:dyDescent="0.3">
      <c r="A14" s="1" t="s">
        <v>59</v>
      </c>
      <c r="B14" s="1">
        <f>ROUNDUP((B6+B6+B4)/3,0)</f>
        <v>9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</row>
    <row r="15" spans="1:9" x14ac:dyDescent="0.3">
      <c r="A15" s="1" t="s">
        <v>63</v>
      </c>
      <c r="B15" s="1">
        <f>ROUNDUP((B5+B4+B5)/3,0)</f>
        <v>16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</row>
    <row r="16" spans="1:9" x14ac:dyDescent="0.3">
      <c r="A16" s="1" t="s">
        <v>67</v>
      </c>
      <c r="B16" s="1">
        <f>B8+B9</f>
        <v>10</v>
      </c>
      <c r="C16" s="1" t="s">
        <v>68</v>
      </c>
      <c r="D16" s="1">
        <v>0</v>
      </c>
      <c r="E16" s="1" t="s">
        <v>69</v>
      </c>
      <c r="F16" s="1">
        <v>0</v>
      </c>
      <c r="G16" t="s">
        <v>70</v>
      </c>
      <c r="H16">
        <v>0</v>
      </c>
    </row>
    <row r="17" spans="1:8" x14ac:dyDescent="0.3">
      <c r="A17" s="1" t="s">
        <v>71</v>
      </c>
      <c r="B17" s="1">
        <v>350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</row>
    <row r="18" spans="1:8" x14ac:dyDescent="0.3">
      <c r="A18" s="1" t="s">
        <v>75</v>
      </c>
      <c r="B18" s="1">
        <v>35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</row>
    <row r="19" spans="1:8" x14ac:dyDescent="0.3">
      <c r="A19" s="1" t="s">
        <v>79</v>
      </c>
      <c r="B19" s="1">
        <f>$B$17*0.2</f>
        <v>70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</row>
    <row r="20" spans="1:8" x14ac:dyDescent="0.3">
      <c r="A20" s="1" t="s">
        <v>83</v>
      </c>
      <c r="B20" s="1">
        <f>$B$17*0.7</f>
        <v>244.99999999999997</v>
      </c>
      <c r="C20" s="1" t="s">
        <v>84</v>
      </c>
      <c r="D20" s="1">
        <v>25</v>
      </c>
      <c r="E20" s="1" t="s">
        <v>85</v>
      </c>
      <c r="F20" s="1">
        <v>0</v>
      </c>
      <c r="G20" t="s">
        <v>86</v>
      </c>
      <c r="H20" t="s">
        <v>87</v>
      </c>
    </row>
    <row r="21" spans="1:8" x14ac:dyDescent="0.3">
      <c r="A21" s="1" t="s">
        <v>88</v>
      </c>
      <c r="B21" s="1">
        <f t="shared" ref="B21:B22" si="0">$B$17*0.2</f>
        <v>70</v>
      </c>
      <c r="C21" s="1" t="s">
        <v>89</v>
      </c>
      <c r="D21" s="1">
        <v>35</v>
      </c>
      <c r="E21" s="1" t="s">
        <v>90</v>
      </c>
      <c r="F21" s="1">
        <v>0</v>
      </c>
      <c r="G21" t="s">
        <v>91</v>
      </c>
      <c r="H21" t="s">
        <v>87</v>
      </c>
    </row>
    <row r="22" spans="1:8" x14ac:dyDescent="0.3">
      <c r="A22" s="1" t="s">
        <v>92</v>
      </c>
      <c r="B22" s="1">
        <f t="shared" si="0"/>
        <v>70</v>
      </c>
      <c r="C22" s="1" t="s">
        <v>93</v>
      </c>
      <c r="D22" s="1">
        <v>0</v>
      </c>
      <c r="E22" s="1" t="s">
        <v>94</v>
      </c>
      <c r="F22" s="1" t="s">
        <v>95</v>
      </c>
      <c r="G22" t="s">
        <v>96</v>
      </c>
      <c r="H22" t="s">
        <v>87</v>
      </c>
    </row>
    <row r="23" spans="1:8" x14ac:dyDescent="0.3">
      <c r="A23" s="1" t="s">
        <v>97</v>
      </c>
      <c r="B23" s="1">
        <f>$B$17*0.25</f>
        <v>87.5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</row>
    <row r="24" spans="1:8" x14ac:dyDescent="0.3">
      <c r="A24" s="1" t="s">
        <v>101</v>
      </c>
      <c r="B24" s="1">
        <f>$B$17*0.25</f>
        <v>87.5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</row>
    <row r="25" spans="1:8" x14ac:dyDescent="0.3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/>
      <c r="H25" s="1"/>
    </row>
    <row r="26" spans="1:8" x14ac:dyDescent="0.3">
      <c r="A26" t="s">
        <v>117</v>
      </c>
      <c r="B26" s="2">
        <v>1</v>
      </c>
      <c r="C26" s="1" t="s">
        <v>109</v>
      </c>
      <c r="D26" s="1">
        <v>0</v>
      </c>
      <c r="E26" s="1" t="s">
        <v>108</v>
      </c>
      <c r="F26" s="1"/>
      <c r="G26" s="1"/>
      <c r="H26" s="1"/>
    </row>
    <row r="27" spans="1:8" x14ac:dyDescent="0.3">
      <c r="A27" t="s">
        <v>110</v>
      </c>
      <c r="B27" s="2">
        <v>1.35</v>
      </c>
      <c r="C27" s="1" t="s">
        <v>111</v>
      </c>
      <c r="D27" s="1">
        <v>25</v>
      </c>
      <c r="E27" t="s">
        <v>112</v>
      </c>
      <c r="F27" s="1">
        <v>3.5</v>
      </c>
      <c r="G27" s="1"/>
      <c r="H27" s="1"/>
    </row>
    <row r="28" spans="1:8" x14ac:dyDescent="0.3">
      <c r="A28" t="s">
        <v>113</v>
      </c>
      <c r="B28">
        <v>200</v>
      </c>
      <c r="E28" t="s">
        <v>118</v>
      </c>
      <c r="F28" t="s">
        <v>119</v>
      </c>
    </row>
    <row r="29" spans="1:8" x14ac:dyDescent="0.3">
      <c r="A29" t="s">
        <v>114</v>
      </c>
      <c r="B29">
        <v>12</v>
      </c>
    </row>
    <row r="30" spans="1:8" x14ac:dyDescent="0.3">
      <c r="A30" t="s">
        <v>115</v>
      </c>
      <c r="B30">
        <v>20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C91DE-E703-4A18-9D7D-9456B380F6EA}">
  <dimension ref="A1:I30"/>
  <sheetViews>
    <sheetView workbookViewId="0">
      <selection activeCell="G11" sqref="G11"/>
    </sheetView>
  </sheetViews>
  <sheetFormatPr baseColWidth="10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116</v>
      </c>
    </row>
    <row r="2" spans="1:9" x14ac:dyDescent="0.3">
      <c r="A2" s="1" t="s">
        <v>8</v>
      </c>
      <c r="B2" s="1">
        <v>12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  <c r="I2" s="1"/>
    </row>
    <row r="3" spans="1:9" x14ac:dyDescent="0.3">
      <c r="A3" s="1" t="s">
        <v>12</v>
      </c>
      <c r="B3" s="1">
        <v>14</v>
      </c>
      <c r="C3" s="1" t="s">
        <v>13</v>
      </c>
      <c r="D3" s="1">
        <v>0</v>
      </c>
      <c r="E3" s="2" t="s">
        <v>14</v>
      </c>
      <c r="F3" s="1">
        <v>0</v>
      </c>
      <c r="G3" s="1" t="s">
        <v>15</v>
      </c>
      <c r="H3">
        <v>0</v>
      </c>
      <c r="I3" s="1"/>
    </row>
    <row r="4" spans="1:9" x14ac:dyDescent="0.3">
      <c r="A4" s="1" t="s">
        <v>16</v>
      </c>
      <c r="B4" s="1">
        <v>10</v>
      </c>
      <c r="C4" s="1" t="s">
        <v>17</v>
      </c>
      <c r="D4" s="1">
        <v>35</v>
      </c>
      <c r="E4" s="2" t="s">
        <v>18</v>
      </c>
      <c r="F4" s="1">
        <v>0</v>
      </c>
      <c r="G4" s="1" t="s">
        <v>19</v>
      </c>
      <c r="H4">
        <v>0</v>
      </c>
      <c r="I4" s="1"/>
    </row>
    <row r="5" spans="1:9" x14ac:dyDescent="0.3">
      <c r="A5" s="1" t="s">
        <v>20</v>
      </c>
      <c r="B5" s="1">
        <v>18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  <c r="I5" s="1"/>
    </row>
    <row r="6" spans="1:9" x14ac:dyDescent="0.3">
      <c r="A6" s="1" t="s">
        <v>24</v>
      </c>
      <c r="B6" s="1">
        <v>5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  <c r="I6" s="1"/>
    </row>
    <row r="7" spans="1:9" x14ac:dyDescent="0.3">
      <c r="A7" s="1" t="s">
        <v>28</v>
      </c>
      <c r="B7" s="1">
        <v>10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  <c r="I7" s="1"/>
    </row>
    <row r="8" spans="1:9" x14ac:dyDescent="0.3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35</v>
      </c>
      <c r="G8" s="1" t="s">
        <v>36</v>
      </c>
      <c r="H8">
        <v>0</v>
      </c>
      <c r="I8" s="1"/>
    </row>
    <row r="9" spans="1:9" x14ac:dyDescent="0.3">
      <c r="A9" s="1" t="s">
        <v>37</v>
      </c>
      <c r="B9" s="1">
        <v>5</v>
      </c>
      <c r="C9" s="1" t="s">
        <v>38</v>
      </c>
      <c r="D9" s="1">
        <v>30</v>
      </c>
      <c r="E9" s="1" t="s">
        <v>39</v>
      </c>
      <c r="F9" s="1" t="s">
        <v>40</v>
      </c>
      <c r="G9" s="1" t="s">
        <v>41</v>
      </c>
      <c r="H9">
        <v>0</v>
      </c>
      <c r="I9" s="1"/>
    </row>
    <row r="10" spans="1:9" x14ac:dyDescent="0.3">
      <c r="A10" s="1" t="s">
        <v>42</v>
      </c>
      <c r="B10" s="1">
        <f>ROUNDUP((B8+B5+B7+B9)/2,0)</f>
        <v>19</v>
      </c>
      <c r="C10" s="1" t="s">
        <v>43</v>
      </c>
      <c r="D10" s="1">
        <v>30</v>
      </c>
      <c r="E10" s="1" t="s">
        <v>44</v>
      </c>
      <c r="F10" s="1"/>
      <c r="G10" s="1" t="s">
        <v>45</v>
      </c>
      <c r="H10">
        <v>0</v>
      </c>
      <c r="I10" s="1"/>
    </row>
    <row r="11" spans="1:9" x14ac:dyDescent="0.3">
      <c r="A11" s="1" t="s">
        <v>46</v>
      </c>
      <c r="B11" s="1">
        <v>15</v>
      </c>
      <c r="C11" s="1" t="s">
        <v>47</v>
      </c>
      <c r="D11" s="1">
        <v>30</v>
      </c>
      <c r="E11" s="1" t="s">
        <v>48</v>
      </c>
      <c r="F11" s="1">
        <v>0</v>
      </c>
      <c r="G11" t="s">
        <v>49</v>
      </c>
      <c r="H11">
        <v>0</v>
      </c>
      <c r="I11" s="1"/>
    </row>
    <row r="12" spans="1:9" x14ac:dyDescent="0.3">
      <c r="A12" s="1" t="s">
        <v>50</v>
      </c>
      <c r="B12" s="1" t="s">
        <v>51</v>
      </c>
      <c r="C12" s="1" t="s">
        <v>52</v>
      </c>
      <c r="D12" s="1">
        <v>0</v>
      </c>
      <c r="E12" t="s">
        <v>53</v>
      </c>
      <c r="F12" s="1">
        <v>30</v>
      </c>
      <c r="G12" t="s">
        <v>54</v>
      </c>
      <c r="H12">
        <v>0</v>
      </c>
      <c r="I12" s="1"/>
    </row>
    <row r="13" spans="1:9" x14ac:dyDescent="0.3">
      <c r="A13" s="1" t="s">
        <v>55</v>
      </c>
      <c r="B13" s="1">
        <f>ROUNDUP((B7+B5)/2,0)</f>
        <v>14</v>
      </c>
      <c r="C13" s="1" t="s">
        <v>56</v>
      </c>
      <c r="D13" s="1">
        <v>0</v>
      </c>
      <c r="E13" t="s">
        <v>57</v>
      </c>
      <c r="F13" s="1">
        <v>10</v>
      </c>
      <c r="G13" t="s">
        <v>58</v>
      </c>
      <c r="H13">
        <v>0</v>
      </c>
      <c r="I13" s="1"/>
    </row>
    <row r="14" spans="1:9" x14ac:dyDescent="0.3">
      <c r="A14" s="1" t="s">
        <v>59</v>
      </c>
      <c r="B14" s="1">
        <f>ROUNDUP((B6+B6+B4)/3,0)</f>
        <v>7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  <c r="I14" s="1"/>
    </row>
    <row r="15" spans="1:9" x14ac:dyDescent="0.3">
      <c r="A15" s="1" t="s">
        <v>63</v>
      </c>
      <c r="B15" s="1">
        <f>ROUNDUP((B5+B4+B5)/3,0)</f>
        <v>16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  <c r="I15" s="1"/>
    </row>
    <row r="16" spans="1:9" x14ac:dyDescent="0.3">
      <c r="A16" s="1" t="s">
        <v>67</v>
      </c>
      <c r="B16" s="1">
        <f>B8+B9</f>
        <v>10</v>
      </c>
      <c r="C16" s="1" t="s">
        <v>68</v>
      </c>
      <c r="D16" s="1">
        <v>0</v>
      </c>
      <c r="E16" s="1" t="s">
        <v>69</v>
      </c>
      <c r="F16" s="1">
        <v>0</v>
      </c>
      <c r="G16" t="s">
        <v>70</v>
      </c>
      <c r="H16">
        <v>0</v>
      </c>
      <c r="I16" s="1"/>
    </row>
    <row r="17" spans="1:9" x14ac:dyDescent="0.3">
      <c r="A17" s="1" t="s">
        <v>71</v>
      </c>
      <c r="B17" s="1">
        <v>400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  <c r="I17" s="1"/>
    </row>
    <row r="18" spans="1:9" x14ac:dyDescent="0.3">
      <c r="A18" s="1" t="s">
        <v>75</v>
      </c>
      <c r="B18" s="1">
        <v>25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  <c r="I18" s="1"/>
    </row>
    <row r="19" spans="1:9" x14ac:dyDescent="0.3">
      <c r="A19" s="1" t="s">
        <v>79</v>
      </c>
      <c r="B19" s="1">
        <f>$B$17*0.2</f>
        <v>80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  <c r="I19" s="1"/>
    </row>
    <row r="20" spans="1:9" x14ac:dyDescent="0.3">
      <c r="A20" s="1" t="s">
        <v>83</v>
      </c>
      <c r="B20" s="1">
        <f>$B$17*0.7</f>
        <v>280</v>
      </c>
      <c r="C20" s="1" t="s">
        <v>84</v>
      </c>
      <c r="D20" s="1">
        <v>15</v>
      </c>
      <c r="E20" s="1" t="s">
        <v>85</v>
      </c>
      <c r="F20" s="1">
        <v>0</v>
      </c>
      <c r="G20" t="s">
        <v>86</v>
      </c>
      <c r="H20" t="s">
        <v>87</v>
      </c>
      <c r="I20" s="1"/>
    </row>
    <row r="21" spans="1:9" x14ac:dyDescent="0.3">
      <c r="A21" s="1" t="s">
        <v>88</v>
      </c>
      <c r="B21" s="1">
        <f t="shared" ref="B21:B22" si="0">$B$17*0.2</f>
        <v>80</v>
      </c>
      <c r="C21" s="1" t="s">
        <v>89</v>
      </c>
      <c r="D21" s="1">
        <v>40</v>
      </c>
      <c r="E21" s="1" t="s">
        <v>90</v>
      </c>
      <c r="F21" s="1">
        <v>0</v>
      </c>
      <c r="G21" t="s">
        <v>91</v>
      </c>
      <c r="H21" t="s">
        <v>87</v>
      </c>
      <c r="I21" s="1"/>
    </row>
    <row r="22" spans="1:9" x14ac:dyDescent="0.3">
      <c r="A22" s="1" t="s">
        <v>92</v>
      </c>
      <c r="B22" s="1">
        <f t="shared" si="0"/>
        <v>80</v>
      </c>
      <c r="C22" s="1" t="s">
        <v>93</v>
      </c>
      <c r="D22" s="1">
        <v>0</v>
      </c>
      <c r="E22" s="1" t="s">
        <v>94</v>
      </c>
      <c r="F22" s="1" t="s">
        <v>95</v>
      </c>
      <c r="G22" t="s">
        <v>96</v>
      </c>
      <c r="H22" t="s">
        <v>87</v>
      </c>
      <c r="I22" s="1"/>
    </row>
    <row r="23" spans="1:9" x14ac:dyDescent="0.3">
      <c r="A23" s="1" t="s">
        <v>97</v>
      </c>
      <c r="B23" s="1">
        <f>$B$17*0.25</f>
        <v>100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  <c r="I23" s="1"/>
    </row>
    <row r="24" spans="1:9" x14ac:dyDescent="0.3">
      <c r="A24" s="1" t="s">
        <v>101</v>
      </c>
      <c r="B24" s="1">
        <f>$B$17*0.25</f>
        <v>100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  <c r="I24" s="1"/>
    </row>
    <row r="25" spans="1:9" x14ac:dyDescent="0.3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/>
      <c r="H25" s="1"/>
      <c r="I25" s="1"/>
    </row>
    <row r="26" spans="1:9" x14ac:dyDescent="0.3">
      <c r="A26" t="s">
        <v>121</v>
      </c>
      <c r="B26" s="2">
        <v>0</v>
      </c>
      <c r="C26" s="1" t="s">
        <v>109</v>
      </c>
      <c r="D26" s="1">
        <v>0</v>
      </c>
      <c r="E26" s="1" t="s">
        <v>108</v>
      </c>
      <c r="F26" s="1"/>
      <c r="G26" s="1"/>
      <c r="H26" s="1"/>
      <c r="I26" s="1"/>
    </row>
    <row r="27" spans="1:9" x14ac:dyDescent="0.3">
      <c r="A27" t="s">
        <v>110</v>
      </c>
      <c r="B27" s="2">
        <v>1.5</v>
      </c>
      <c r="C27" s="1" t="s">
        <v>111</v>
      </c>
      <c r="D27" s="1">
        <v>20</v>
      </c>
      <c r="E27" t="s">
        <v>112</v>
      </c>
      <c r="F27" s="1">
        <v>4.5</v>
      </c>
      <c r="G27" s="1"/>
      <c r="H27" s="1"/>
      <c r="I27" s="1"/>
    </row>
    <row r="28" spans="1:9" x14ac:dyDescent="0.3">
      <c r="A28" t="s">
        <v>113</v>
      </c>
      <c r="B28">
        <v>180</v>
      </c>
      <c r="E28" t="s">
        <v>118</v>
      </c>
      <c r="F28" t="s">
        <v>119</v>
      </c>
    </row>
    <row r="29" spans="1:9" x14ac:dyDescent="0.3">
      <c r="A29" t="s">
        <v>114</v>
      </c>
      <c r="B29">
        <v>15</v>
      </c>
    </row>
    <row r="30" spans="1:9" x14ac:dyDescent="0.3">
      <c r="A30" t="s">
        <v>115</v>
      </c>
      <c r="B30">
        <v>25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6C3F-BEDD-4C25-9E38-221C38EA29D2}">
  <dimension ref="A1:I30"/>
  <sheetViews>
    <sheetView workbookViewId="0">
      <selection activeCell="P10" sqref="P10"/>
    </sheetView>
  </sheetViews>
  <sheetFormatPr baseColWidth="10" defaultColWidth="8.88671875" defaultRowHeight="14.4" x14ac:dyDescent="0.3"/>
  <cols>
    <col min="1" max="1" width="20.6640625" customWidth="1"/>
    <col min="2" max="2" width="7.109375" customWidth="1"/>
    <col min="3" max="3" width="13.5546875" customWidth="1"/>
    <col min="4" max="4" width="5.33203125" customWidth="1"/>
    <col min="5" max="5" width="15.109375" customWidth="1"/>
    <col min="6" max="6" width="7" customWidth="1"/>
    <col min="7" max="7" width="14" customWidth="1"/>
    <col min="8" max="8" width="5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116</v>
      </c>
    </row>
    <row r="2" spans="1:9" x14ac:dyDescent="0.3">
      <c r="A2" s="1" t="s">
        <v>8</v>
      </c>
      <c r="B2" s="1">
        <v>5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  <c r="I2" s="1"/>
    </row>
    <row r="3" spans="1:9" x14ac:dyDescent="0.3">
      <c r="A3" s="1" t="s">
        <v>12</v>
      </c>
      <c r="B3" s="1">
        <v>13</v>
      </c>
      <c r="C3" s="1" t="s">
        <v>13</v>
      </c>
      <c r="D3" s="1">
        <v>35</v>
      </c>
      <c r="E3" s="2" t="s">
        <v>14</v>
      </c>
      <c r="F3" s="1">
        <v>0</v>
      </c>
      <c r="G3" s="1" t="s">
        <v>15</v>
      </c>
      <c r="H3">
        <v>0</v>
      </c>
      <c r="I3" s="1"/>
    </row>
    <row r="4" spans="1:9" x14ac:dyDescent="0.3">
      <c r="A4" s="1" t="s">
        <v>16</v>
      </c>
      <c r="B4" s="1">
        <v>6</v>
      </c>
      <c r="C4" s="1" t="s">
        <v>17</v>
      </c>
      <c r="D4" s="1">
        <v>50</v>
      </c>
      <c r="E4" s="2" t="s">
        <v>18</v>
      </c>
      <c r="F4" s="1">
        <v>0</v>
      </c>
      <c r="G4" s="1" t="s">
        <v>19</v>
      </c>
      <c r="H4">
        <v>0</v>
      </c>
      <c r="I4" s="1"/>
    </row>
    <row r="5" spans="1:9" x14ac:dyDescent="0.3">
      <c r="A5" s="1" t="s">
        <v>20</v>
      </c>
      <c r="B5" s="1">
        <v>16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  <c r="I5" s="1"/>
    </row>
    <row r="6" spans="1:9" x14ac:dyDescent="0.3">
      <c r="A6" s="1" t="s">
        <v>24</v>
      </c>
      <c r="B6" s="1">
        <v>3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  <c r="I6" s="1"/>
    </row>
    <row r="7" spans="1:9" x14ac:dyDescent="0.3">
      <c r="A7" s="1" t="s">
        <v>28</v>
      </c>
      <c r="B7" s="1">
        <v>14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  <c r="I7" s="1"/>
    </row>
    <row r="8" spans="1:9" x14ac:dyDescent="0.3">
      <c r="A8" s="1" t="s">
        <v>32</v>
      </c>
      <c r="B8" s="1">
        <v>10</v>
      </c>
      <c r="C8" s="1" t="s">
        <v>33</v>
      </c>
      <c r="D8" s="1">
        <v>15</v>
      </c>
      <c r="E8" s="1" t="s">
        <v>34</v>
      </c>
      <c r="F8" s="1" t="s">
        <v>123</v>
      </c>
      <c r="G8" s="1" t="s">
        <v>36</v>
      </c>
      <c r="H8">
        <v>0</v>
      </c>
      <c r="I8" s="1"/>
    </row>
    <row r="9" spans="1:9" x14ac:dyDescent="0.3">
      <c r="A9" s="1" t="s">
        <v>37</v>
      </c>
      <c r="B9" s="1">
        <v>0</v>
      </c>
      <c r="C9" s="1" t="s">
        <v>38</v>
      </c>
      <c r="D9" s="1">
        <v>50</v>
      </c>
      <c r="E9" s="1" t="s">
        <v>39</v>
      </c>
      <c r="F9" s="1" t="s">
        <v>122</v>
      </c>
      <c r="G9" s="1" t="s">
        <v>41</v>
      </c>
      <c r="H9">
        <v>0</v>
      </c>
      <c r="I9" s="1"/>
    </row>
    <row r="10" spans="1:9" x14ac:dyDescent="0.3">
      <c r="A10" s="1" t="s">
        <v>42</v>
      </c>
      <c r="B10" s="1">
        <f>ROUNDUP((B8+B5+B7+B9)/2,0)</f>
        <v>20</v>
      </c>
      <c r="C10" s="1" t="s">
        <v>43</v>
      </c>
      <c r="D10" s="1">
        <v>60</v>
      </c>
      <c r="E10" s="1" t="s">
        <v>44</v>
      </c>
      <c r="F10" s="1"/>
      <c r="G10" s="1" t="s">
        <v>45</v>
      </c>
      <c r="H10">
        <v>0</v>
      </c>
      <c r="I10" s="1"/>
    </row>
    <row r="11" spans="1:9" x14ac:dyDescent="0.3">
      <c r="A11" s="1" t="s">
        <v>46</v>
      </c>
      <c r="B11" s="1">
        <v>16</v>
      </c>
      <c r="C11" s="1" t="s">
        <v>47</v>
      </c>
      <c r="D11" s="1">
        <v>35</v>
      </c>
      <c r="E11" s="1" t="s">
        <v>48</v>
      </c>
      <c r="F11" s="1">
        <v>0</v>
      </c>
      <c r="G11" t="s">
        <v>49</v>
      </c>
      <c r="H11">
        <v>0</v>
      </c>
      <c r="I11" s="1"/>
    </row>
    <row r="12" spans="1:9" x14ac:dyDescent="0.3">
      <c r="A12" s="1" t="s">
        <v>50</v>
      </c>
      <c r="B12" s="1" t="s">
        <v>51</v>
      </c>
      <c r="C12" s="1" t="s">
        <v>52</v>
      </c>
      <c r="D12" s="1">
        <v>35</v>
      </c>
      <c r="E12" t="s">
        <v>53</v>
      </c>
      <c r="F12" s="1">
        <v>30</v>
      </c>
      <c r="G12" t="s">
        <v>54</v>
      </c>
      <c r="H12">
        <v>0</v>
      </c>
      <c r="I12" s="1"/>
    </row>
    <row r="13" spans="1:9" x14ac:dyDescent="0.3">
      <c r="A13" s="1" t="s">
        <v>55</v>
      </c>
      <c r="B13" s="1">
        <f>ROUNDUP((B7+B5)/2,0)</f>
        <v>15</v>
      </c>
      <c r="C13" s="1" t="s">
        <v>56</v>
      </c>
      <c r="D13" s="1">
        <v>0</v>
      </c>
      <c r="E13" t="s">
        <v>57</v>
      </c>
      <c r="F13" s="1">
        <v>10</v>
      </c>
      <c r="G13" t="s">
        <v>58</v>
      </c>
      <c r="H13">
        <v>0</v>
      </c>
      <c r="I13" s="1"/>
    </row>
    <row r="14" spans="1:9" x14ac:dyDescent="0.3">
      <c r="A14" s="1" t="s">
        <v>59</v>
      </c>
      <c r="B14" s="1">
        <f>ROUNDUP((B6+B6+B4)/3,0)</f>
        <v>4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  <c r="I14" s="1"/>
    </row>
    <row r="15" spans="1:9" x14ac:dyDescent="0.3">
      <c r="A15" s="1" t="s">
        <v>63</v>
      </c>
      <c r="B15" s="1">
        <f>ROUNDUP((B5+B4+B5)/3,0)</f>
        <v>13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  <c r="I15" s="1"/>
    </row>
    <row r="16" spans="1:9" x14ac:dyDescent="0.3">
      <c r="A16" s="1" t="s">
        <v>67</v>
      </c>
      <c r="B16" s="1">
        <f>B8+B9</f>
        <v>10</v>
      </c>
      <c r="C16" s="1" t="s">
        <v>68</v>
      </c>
      <c r="D16" s="1">
        <v>35</v>
      </c>
      <c r="E16" s="1" t="s">
        <v>69</v>
      </c>
      <c r="F16" s="1">
        <v>0</v>
      </c>
      <c r="G16" t="s">
        <v>70</v>
      </c>
      <c r="H16">
        <v>0</v>
      </c>
      <c r="I16" s="1"/>
    </row>
    <row r="17" spans="1:9" x14ac:dyDescent="0.3">
      <c r="A17" s="1" t="s">
        <v>71</v>
      </c>
      <c r="B17" s="1">
        <v>125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  <c r="I17" s="1"/>
    </row>
    <row r="18" spans="1:9" x14ac:dyDescent="0.3">
      <c r="A18" s="1" t="s">
        <v>75</v>
      </c>
      <c r="B18" s="1">
        <v>25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  <c r="I18" s="1"/>
    </row>
    <row r="19" spans="1:9" x14ac:dyDescent="0.3">
      <c r="A19" s="1" t="s">
        <v>79</v>
      </c>
      <c r="B19" s="1">
        <f>$B$17*0.2</f>
        <v>25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  <c r="I19" s="1"/>
    </row>
    <row r="20" spans="1:9" x14ac:dyDescent="0.3">
      <c r="A20" s="1" t="s">
        <v>83</v>
      </c>
      <c r="B20" s="1">
        <f>$B$17*0.7</f>
        <v>87.5</v>
      </c>
      <c r="C20" s="1" t="s">
        <v>84</v>
      </c>
      <c r="D20" s="1">
        <v>40</v>
      </c>
      <c r="E20" s="1" t="s">
        <v>85</v>
      </c>
      <c r="F20" s="1">
        <v>0</v>
      </c>
      <c r="G20" t="s">
        <v>86</v>
      </c>
      <c r="H20" t="s">
        <v>87</v>
      </c>
      <c r="I20" s="1"/>
    </row>
    <row r="21" spans="1:9" x14ac:dyDescent="0.3">
      <c r="A21" s="1" t="s">
        <v>88</v>
      </c>
      <c r="B21" s="1">
        <f t="shared" ref="B21:B22" si="0">$B$17*0.2</f>
        <v>25</v>
      </c>
      <c r="C21" s="1" t="s">
        <v>89</v>
      </c>
      <c r="D21" s="1">
        <v>60</v>
      </c>
      <c r="E21" s="1" t="s">
        <v>90</v>
      </c>
      <c r="F21" s="1">
        <v>0</v>
      </c>
      <c r="G21" t="s">
        <v>91</v>
      </c>
      <c r="H21" t="s">
        <v>87</v>
      </c>
      <c r="I21" s="1"/>
    </row>
    <row r="22" spans="1:9" x14ac:dyDescent="0.3">
      <c r="A22" s="1" t="s">
        <v>92</v>
      </c>
      <c r="B22" s="1">
        <f t="shared" si="0"/>
        <v>25</v>
      </c>
      <c r="C22" s="1" t="s">
        <v>93</v>
      </c>
      <c r="D22" s="1">
        <v>0</v>
      </c>
      <c r="E22" s="1" t="s">
        <v>94</v>
      </c>
      <c r="F22" s="1" t="s">
        <v>125</v>
      </c>
      <c r="G22" t="s">
        <v>96</v>
      </c>
      <c r="H22" t="s">
        <v>87</v>
      </c>
      <c r="I22" s="1"/>
    </row>
    <row r="23" spans="1:9" x14ac:dyDescent="0.3">
      <c r="A23" s="1" t="s">
        <v>97</v>
      </c>
      <c r="B23" s="1">
        <f>$B$17*0.25</f>
        <v>31.25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  <c r="I23" s="1"/>
    </row>
    <row r="24" spans="1:9" x14ac:dyDescent="0.3">
      <c r="A24" s="1" t="s">
        <v>101</v>
      </c>
      <c r="B24" s="1">
        <f>$B$17*0.25</f>
        <v>31.25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  <c r="I24" s="1"/>
    </row>
    <row r="25" spans="1:9" x14ac:dyDescent="0.3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/>
      <c r="H25" s="1"/>
      <c r="I25" s="1"/>
    </row>
    <row r="26" spans="1:9" x14ac:dyDescent="0.3">
      <c r="A26" t="s">
        <v>121</v>
      </c>
      <c r="B26" s="2">
        <v>0</v>
      </c>
      <c r="C26" s="1" t="s">
        <v>109</v>
      </c>
      <c r="D26" s="1">
        <v>0</v>
      </c>
      <c r="E26" s="1" t="s">
        <v>108</v>
      </c>
      <c r="F26" s="1"/>
      <c r="G26" s="1"/>
      <c r="H26" s="1"/>
      <c r="I26" s="1"/>
    </row>
    <row r="27" spans="1:9" x14ac:dyDescent="0.3">
      <c r="A27" t="s">
        <v>110</v>
      </c>
      <c r="B27" s="2">
        <v>1</v>
      </c>
      <c r="C27" s="1" t="s">
        <v>111</v>
      </c>
      <c r="D27" s="1">
        <v>40</v>
      </c>
      <c r="E27" t="s">
        <v>112</v>
      </c>
      <c r="F27" s="1">
        <v>4</v>
      </c>
      <c r="G27" s="1"/>
      <c r="H27" s="1"/>
      <c r="I27" s="1"/>
    </row>
    <row r="28" spans="1:9" x14ac:dyDescent="0.3">
      <c r="A28" t="s">
        <v>113</v>
      </c>
      <c r="B28">
        <v>5</v>
      </c>
      <c r="E28" t="s">
        <v>118</v>
      </c>
      <c r="F28" t="s">
        <v>124</v>
      </c>
    </row>
    <row r="29" spans="1:9" x14ac:dyDescent="0.3">
      <c r="A29" t="s">
        <v>114</v>
      </c>
      <c r="B29">
        <v>15</v>
      </c>
    </row>
    <row r="30" spans="1:9" x14ac:dyDescent="0.3">
      <c r="A30" t="s">
        <v>115</v>
      </c>
      <c r="B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AE912-9F25-4D76-930E-49209478D33C}">
  <dimension ref="A1:I30"/>
  <sheetViews>
    <sheetView tabSelected="1" workbookViewId="0">
      <selection activeCell="J18" sqref="J18"/>
    </sheetView>
  </sheetViews>
  <sheetFormatPr baseColWidth="10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116</v>
      </c>
    </row>
    <row r="2" spans="1:9" x14ac:dyDescent="0.3">
      <c r="A2" s="1" t="s">
        <v>8</v>
      </c>
      <c r="B2" s="1">
        <v>11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</row>
    <row r="3" spans="1:9" x14ac:dyDescent="0.3">
      <c r="A3" s="1" t="s">
        <v>12</v>
      </c>
      <c r="B3" s="1">
        <v>14</v>
      </c>
      <c r="C3" s="1" t="s">
        <v>13</v>
      </c>
      <c r="D3" s="1">
        <v>0</v>
      </c>
      <c r="E3" s="2" t="s">
        <v>14</v>
      </c>
      <c r="F3" s="1">
        <v>0</v>
      </c>
      <c r="G3" s="1" t="s">
        <v>15</v>
      </c>
      <c r="H3">
        <v>0</v>
      </c>
    </row>
    <row r="4" spans="1:9" x14ac:dyDescent="0.3">
      <c r="A4" s="1" t="s">
        <v>16</v>
      </c>
      <c r="B4" s="1">
        <v>8</v>
      </c>
      <c r="C4" s="1" t="s">
        <v>17</v>
      </c>
      <c r="D4" s="1">
        <v>24</v>
      </c>
      <c r="E4" s="2" t="s">
        <v>18</v>
      </c>
      <c r="F4" s="1">
        <v>0</v>
      </c>
      <c r="G4" s="1" t="s">
        <v>19</v>
      </c>
      <c r="H4">
        <v>0</v>
      </c>
    </row>
    <row r="5" spans="1:9" x14ac:dyDescent="0.3">
      <c r="A5" s="1" t="s">
        <v>20</v>
      </c>
      <c r="B5" s="1">
        <v>19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</row>
    <row r="6" spans="1:9" x14ac:dyDescent="0.3">
      <c r="A6" s="1" t="s">
        <v>24</v>
      </c>
      <c r="B6" s="1">
        <v>9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</row>
    <row r="7" spans="1:9" x14ac:dyDescent="0.3">
      <c r="A7" s="1" t="s">
        <v>28</v>
      </c>
      <c r="B7" s="1">
        <v>12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</row>
    <row r="8" spans="1:9" x14ac:dyDescent="0.3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35</v>
      </c>
      <c r="G8" s="1" t="s">
        <v>36</v>
      </c>
      <c r="H8">
        <v>0</v>
      </c>
    </row>
    <row r="9" spans="1:9" x14ac:dyDescent="0.3">
      <c r="A9" s="1" t="s">
        <v>37</v>
      </c>
      <c r="B9" s="1">
        <v>5</v>
      </c>
      <c r="C9" s="1" t="s">
        <v>38</v>
      </c>
      <c r="D9" s="1">
        <v>27</v>
      </c>
      <c r="E9" s="1" t="s">
        <v>39</v>
      </c>
      <c r="F9" s="1" t="s">
        <v>40</v>
      </c>
      <c r="G9" s="1" t="s">
        <v>41</v>
      </c>
      <c r="H9">
        <v>0</v>
      </c>
    </row>
    <row r="10" spans="1:9" x14ac:dyDescent="0.3">
      <c r="A10" s="1" t="s">
        <v>42</v>
      </c>
      <c r="B10" s="1">
        <f>ROUNDUP((B8+B5+B7+B9)/2,0)</f>
        <v>21</v>
      </c>
      <c r="C10" s="1" t="s">
        <v>43</v>
      </c>
      <c r="D10" s="1">
        <v>22</v>
      </c>
      <c r="E10" s="1" t="s">
        <v>44</v>
      </c>
      <c r="F10" s="1"/>
      <c r="G10" s="1" t="s">
        <v>45</v>
      </c>
      <c r="H10">
        <v>0</v>
      </c>
    </row>
    <row r="11" spans="1:9" x14ac:dyDescent="0.3">
      <c r="A11" s="1" t="s">
        <v>46</v>
      </c>
      <c r="B11" s="1">
        <v>17</v>
      </c>
      <c r="C11" s="1" t="s">
        <v>47</v>
      </c>
      <c r="D11" s="1">
        <v>24</v>
      </c>
      <c r="E11" s="1" t="s">
        <v>48</v>
      </c>
      <c r="F11" s="1">
        <v>0</v>
      </c>
      <c r="G11" t="s">
        <v>49</v>
      </c>
      <c r="H11">
        <v>0</v>
      </c>
    </row>
    <row r="12" spans="1:9" x14ac:dyDescent="0.3">
      <c r="A12" s="1" t="s">
        <v>50</v>
      </c>
      <c r="B12" s="1" t="s">
        <v>51</v>
      </c>
      <c r="C12" s="1" t="s">
        <v>52</v>
      </c>
      <c r="D12" s="1">
        <v>0</v>
      </c>
      <c r="E12" t="s">
        <v>53</v>
      </c>
      <c r="F12" s="1">
        <v>30</v>
      </c>
      <c r="G12" t="s">
        <v>54</v>
      </c>
      <c r="H12">
        <v>0</v>
      </c>
    </row>
    <row r="13" spans="1:9" x14ac:dyDescent="0.3">
      <c r="A13" s="1" t="s">
        <v>55</v>
      </c>
      <c r="B13" s="1">
        <f>ROUNDUP((B7+B5)/2,0)</f>
        <v>16</v>
      </c>
      <c r="C13" s="1" t="s">
        <v>56</v>
      </c>
      <c r="D13" s="1">
        <v>0</v>
      </c>
      <c r="E13" t="s">
        <v>57</v>
      </c>
      <c r="F13" s="1">
        <v>10</v>
      </c>
      <c r="G13" t="s">
        <v>58</v>
      </c>
      <c r="H13">
        <v>0</v>
      </c>
    </row>
    <row r="14" spans="1:9" x14ac:dyDescent="0.3">
      <c r="A14" s="1" t="s">
        <v>59</v>
      </c>
      <c r="B14" s="1">
        <f>ROUNDUP((B6+B6+B4)/3,0)</f>
        <v>9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</row>
    <row r="15" spans="1:9" x14ac:dyDescent="0.3">
      <c r="A15" s="1" t="s">
        <v>63</v>
      </c>
      <c r="B15" s="1">
        <f>ROUNDUP((B5+B4+B5)/3,0)</f>
        <v>16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</row>
    <row r="16" spans="1:9" x14ac:dyDescent="0.3">
      <c r="A16" s="1" t="s">
        <v>67</v>
      </c>
      <c r="B16" s="1">
        <f>B8+B9</f>
        <v>10</v>
      </c>
      <c r="C16" s="1" t="s">
        <v>68</v>
      </c>
      <c r="D16" s="1">
        <v>0</v>
      </c>
      <c r="E16" s="1" t="s">
        <v>69</v>
      </c>
      <c r="F16" s="1">
        <v>0</v>
      </c>
      <c r="G16" t="s">
        <v>70</v>
      </c>
      <c r="H16">
        <v>0</v>
      </c>
    </row>
    <row r="17" spans="1:8" x14ac:dyDescent="0.3">
      <c r="A17" s="1" t="s">
        <v>71</v>
      </c>
      <c r="B17" s="1">
        <v>350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</row>
    <row r="18" spans="1:8" x14ac:dyDescent="0.3">
      <c r="A18" s="1" t="s">
        <v>75</v>
      </c>
      <c r="B18" s="1">
        <v>35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</row>
    <row r="19" spans="1:8" x14ac:dyDescent="0.3">
      <c r="A19" s="1" t="s">
        <v>79</v>
      </c>
      <c r="B19" s="1">
        <f>$B$17*0.2</f>
        <v>70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</row>
    <row r="20" spans="1:8" x14ac:dyDescent="0.3">
      <c r="A20" s="1" t="s">
        <v>83</v>
      </c>
      <c r="B20" s="1">
        <f>$B$17*0.7</f>
        <v>244.99999999999997</v>
      </c>
      <c r="C20" s="1" t="s">
        <v>84</v>
      </c>
      <c r="D20" s="1">
        <v>25</v>
      </c>
      <c r="E20" s="1" t="s">
        <v>85</v>
      </c>
      <c r="F20" s="1">
        <v>0</v>
      </c>
      <c r="G20" t="s">
        <v>86</v>
      </c>
      <c r="H20" t="s">
        <v>87</v>
      </c>
    </row>
    <row r="21" spans="1:8" x14ac:dyDescent="0.3">
      <c r="A21" s="1" t="s">
        <v>88</v>
      </c>
      <c r="B21" s="1">
        <f t="shared" ref="B21:B22" si="0">$B$17*0.2</f>
        <v>70</v>
      </c>
      <c r="C21" s="1" t="s">
        <v>89</v>
      </c>
      <c r="D21" s="1">
        <v>35</v>
      </c>
      <c r="E21" s="1" t="s">
        <v>90</v>
      </c>
      <c r="F21" s="1">
        <v>0</v>
      </c>
      <c r="G21" t="s">
        <v>91</v>
      </c>
      <c r="H21" t="s">
        <v>87</v>
      </c>
    </row>
    <row r="22" spans="1:8" x14ac:dyDescent="0.3">
      <c r="A22" s="1" t="s">
        <v>92</v>
      </c>
      <c r="B22" s="1">
        <f t="shared" si="0"/>
        <v>70</v>
      </c>
      <c r="C22" s="1" t="s">
        <v>93</v>
      </c>
      <c r="D22" s="1">
        <v>0</v>
      </c>
      <c r="E22" s="1" t="s">
        <v>94</v>
      </c>
      <c r="F22" s="1" t="s">
        <v>95</v>
      </c>
      <c r="G22" t="s">
        <v>96</v>
      </c>
      <c r="H22" t="s">
        <v>87</v>
      </c>
    </row>
    <row r="23" spans="1:8" x14ac:dyDescent="0.3">
      <c r="A23" s="1" t="s">
        <v>97</v>
      </c>
      <c r="B23" s="1">
        <f>$B$17*0.25</f>
        <v>87.5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</row>
    <row r="24" spans="1:8" x14ac:dyDescent="0.3">
      <c r="A24" s="1" t="s">
        <v>101</v>
      </c>
      <c r="B24" s="1">
        <f>$B$17*0.25</f>
        <v>87.5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</row>
    <row r="25" spans="1:8" x14ac:dyDescent="0.3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/>
      <c r="H25" s="1"/>
    </row>
    <row r="26" spans="1:8" x14ac:dyDescent="0.3">
      <c r="A26" t="s">
        <v>117</v>
      </c>
      <c r="B26" s="2">
        <v>1</v>
      </c>
      <c r="C26" s="1" t="s">
        <v>109</v>
      </c>
      <c r="D26" s="1">
        <v>0</v>
      </c>
      <c r="E26" s="1" t="s">
        <v>108</v>
      </c>
      <c r="F26" s="1"/>
      <c r="G26" s="1"/>
      <c r="H26" s="1"/>
    </row>
    <row r="27" spans="1:8" x14ac:dyDescent="0.3">
      <c r="A27" t="s">
        <v>110</v>
      </c>
      <c r="B27" s="2">
        <v>1.35</v>
      </c>
      <c r="C27" s="1" t="s">
        <v>111</v>
      </c>
      <c r="D27" s="1">
        <v>25</v>
      </c>
      <c r="E27" t="s">
        <v>112</v>
      </c>
      <c r="F27" s="1">
        <v>3.5</v>
      </c>
      <c r="G27" s="1"/>
      <c r="H27" s="1"/>
    </row>
    <row r="28" spans="1:8" x14ac:dyDescent="0.3">
      <c r="A28" t="s">
        <v>113</v>
      </c>
      <c r="B28">
        <v>200</v>
      </c>
      <c r="E28" t="s">
        <v>118</v>
      </c>
      <c r="F28" t="s">
        <v>119</v>
      </c>
    </row>
    <row r="29" spans="1:8" x14ac:dyDescent="0.3">
      <c r="A29" t="s">
        <v>114</v>
      </c>
      <c r="B29">
        <v>12</v>
      </c>
    </row>
    <row r="30" spans="1:8" x14ac:dyDescent="0.3">
      <c r="A30" t="s">
        <v>115</v>
      </c>
      <c r="B30">
        <v>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Agatha</vt:lpstr>
      <vt:lpstr>Plötze</vt:lpstr>
      <vt:lpstr>Parcival</vt:lpstr>
      <vt:lpstr>Moebius</vt:lpstr>
      <vt:lpstr>Erwachtes Ross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Florian</cp:lastModifiedBy>
  <dcterms:created xsi:type="dcterms:W3CDTF">2015-06-05T18:19:34Z</dcterms:created>
  <dcterms:modified xsi:type="dcterms:W3CDTF">2021-08-19T21:02:01Z</dcterms:modified>
</cp:coreProperties>
</file>